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opez\OneDrive\Documentos\UDLAP\NOVENO SEMESTRE\PENSIONES\"/>
    </mc:Choice>
  </mc:AlternateContent>
  <xr:revisionPtr revIDLastSave="0" documentId="13_ncr:1_{EBBEC2CD-3C6D-4CA3-A5EE-38A841B9C5E3}" xr6:coauthVersionLast="47" xr6:coauthVersionMax="47" xr10:uidLastSave="{00000000-0000-0000-0000-000000000000}"/>
  <bookViews>
    <workbookView xWindow="-108" yWindow="-108" windowWidth="23256" windowHeight="12456" firstSheet="5" activeTab="9" xr2:uid="{322182A7-4312-4575-A5FB-DD6664BDFA6A}"/>
  </bookViews>
  <sheets>
    <sheet name="UMA_Y_SM" sheetId="1" r:id="rId1"/>
    <sheet name="PENSIONES_MINIMAS" sheetId="2" r:id="rId2"/>
    <sheet name="UDIs" sheetId="4" r:id="rId3"/>
    <sheet name="PERIODO_DE_TRANSICION" sheetId="3" r:id="rId4"/>
    <sheet name="REND_AFORES" sheetId="6" r:id="rId5"/>
    <sheet name="TABLAS_DE_VIDA" sheetId="7" r:id="rId6"/>
    <sheet name="SEMANAS_REQUERIDAS" sheetId="9" r:id="rId7"/>
    <sheet name="COMISIONES_AFORE" sheetId="11" r:id="rId8"/>
    <sheet name="ANUALIDADES_CON" sheetId="12" r:id="rId9"/>
    <sheet name="Grafica TR" sheetId="14" r:id="rId10"/>
  </sheets>
  <functionGroups builtInGroupCount="19"/>
  <externalReferences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4" l="1" a="1"/>
  <c r="J37" i="4" s="1"/>
  <c r="L33" i="4"/>
  <c r="U36" i="11" a="1"/>
  <c r="U36" i="11" s="1"/>
  <c r="K125" i="12" l="1"/>
  <c r="K124" i="12"/>
  <c r="E275" i="12"/>
  <c r="E274" i="12"/>
  <c r="AJ151" i="12"/>
  <c r="AI152" i="12" s="1"/>
  <c r="E141" i="12"/>
  <c r="E140" i="12"/>
  <c r="K128" i="12"/>
  <c r="G115" i="12"/>
  <c r="T113" i="12"/>
  <c r="G103" i="12"/>
  <c r="T95" i="12"/>
  <c r="G91" i="12"/>
  <c r="T89" i="12"/>
  <c r="G85" i="12"/>
  <c r="T78" i="12"/>
  <c r="T77" i="12"/>
  <c r="T71" i="12"/>
  <c r="T70" i="12"/>
  <c r="G68" i="12"/>
  <c r="G65" i="12"/>
  <c r="T64" i="12"/>
  <c r="G63" i="12"/>
  <c r="G62" i="12"/>
  <c r="G59" i="12"/>
  <c r="T58" i="12"/>
  <c r="G57" i="12"/>
  <c r="G56" i="12"/>
  <c r="G53" i="12"/>
  <c r="T52" i="12"/>
  <c r="G51" i="12"/>
  <c r="G50" i="12"/>
  <c r="G47" i="12"/>
  <c r="T46" i="12"/>
  <c r="G45" i="12"/>
  <c r="G44" i="12"/>
  <c r="G41" i="12"/>
  <c r="T40" i="12"/>
  <c r="G39" i="12"/>
  <c r="G38" i="12"/>
  <c r="G35" i="12"/>
  <c r="T34" i="12"/>
  <c r="G33" i="12"/>
  <c r="G32" i="12"/>
  <c r="G29" i="12"/>
  <c r="T28" i="12"/>
  <c r="G27" i="12"/>
  <c r="G26" i="12"/>
  <c r="G23" i="12"/>
  <c r="T22" i="12"/>
  <c r="G21" i="12"/>
  <c r="G20" i="12"/>
  <c r="G17" i="12"/>
  <c r="T16" i="12"/>
  <c r="G16" i="12"/>
  <c r="G15" i="12"/>
  <c r="G14" i="12"/>
  <c r="T11" i="12"/>
  <c r="G11" i="12"/>
  <c r="T10" i="12"/>
  <c r="G10" i="12"/>
  <c r="G9" i="12"/>
  <c r="G8" i="12"/>
  <c r="S7" i="12"/>
  <c r="R8" i="12" s="1"/>
  <c r="G7" i="12"/>
  <c r="H7" i="12" s="1"/>
  <c r="F7" i="12"/>
  <c r="E8" i="12" s="1"/>
  <c r="H8" i="12" l="1"/>
  <c r="F8" i="12"/>
  <c r="E9" i="12" s="1"/>
  <c r="S8" i="12"/>
  <c r="R9" i="12"/>
  <c r="T17" i="12"/>
  <c r="T23" i="12"/>
  <c r="T29" i="12"/>
  <c r="T35" i="12"/>
  <c r="T41" i="12"/>
  <c r="T47" i="12"/>
  <c r="T53" i="12"/>
  <c r="T59" i="12"/>
  <c r="T65" i="12"/>
  <c r="T106" i="12"/>
  <c r="AK161" i="12"/>
  <c r="AJ152" i="12"/>
  <c r="AI153" i="12" s="1"/>
  <c r="T12" i="12"/>
  <c r="T18" i="12"/>
  <c r="T24" i="12"/>
  <c r="T30" i="12"/>
  <c r="T36" i="12"/>
  <c r="T42" i="12"/>
  <c r="T48" i="12"/>
  <c r="T54" i="12"/>
  <c r="T60" i="12"/>
  <c r="T66" i="12"/>
  <c r="G97" i="12"/>
  <c r="AK199" i="12"/>
  <c r="AK218" i="12"/>
  <c r="G22" i="12"/>
  <c r="G28" i="12"/>
  <c r="G34" i="12"/>
  <c r="G40" i="12"/>
  <c r="G46" i="12"/>
  <c r="G52" i="12"/>
  <c r="G58" i="12"/>
  <c r="G64" i="12"/>
  <c r="T82" i="12"/>
  <c r="T100" i="12"/>
  <c r="AK155" i="12"/>
  <c r="T7" i="12"/>
  <c r="U7" i="12" s="1"/>
  <c r="T13" i="12"/>
  <c r="T19" i="12"/>
  <c r="T25" i="12"/>
  <c r="T31" i="12"/>
  <c r="T37" i="12"/>
  <c r="T43" i="12"/>
  <c r="T49" i="12"/>
  <c r="T55" i="12"/>
  <c r="T61" i="12"/>
  <c r="T67" i="12"/>
  <c r="T76" i="12"/>
  <c r="T84" i="12"/>
  <c r="G87" i="12"/>
  <c r="T107" i="12"/>
  <c r="AK162" i="12"/>
  <c r="T8" i="12"/>
  <c r="U8" i="12" s="1"/>
  <c r="T14" i="12"/>
  <c r="T20" i="12"/>
  <c r="T26" i="12"/>
  <c r="T32" i="12"/>
  <c r="T38" i="12"/>
  <c r="T44" i="12"/>
  <c r="T50" i="12"/>
  <c r="T56" i="12"/>
  <c r="T62" i="12"/>
  <c r="T72" i="12"/>
  <c r="G79" i="12"/>
  <c r="T94" i="12"/>
  <c r="AK193" i="12"/>
  <c r="G12" i="12"/>
  <c r="G18" i="12"/>
  <c r="G24" i="12"/>
  <c r="G30" i="12"/>
  <c r="G36" i="12"/>
  <c r="G42" i="12"/>
  <c r="G48" i="12"/>
  <c r="G54" i="12"/>
  <c r="G60" i="12"/>
  <c r="G66" i="12"/>
  <c r="G73" i="12"/>
  <c r="G81" i="12"/>
  <c r="T101" i="12"/>
  <c r="AK156" i="12"/>
  <c r="AK261" i="12"/>
  <c r="AK255" i="12"/>
  <c r="AK249" i="12"/>
  <c r="AK243" i="12"/>
  <c r="AK259" i="12"/>
  <c r="AK253" i="12"/>
  <c r="AK245" i="12"/>
  <c r="AK251" i="12"/>
  <c r="AK257" i="12"/>
  <c r="AK246" i="12"/>
  <c r="AK247" i="12"/>
  <c r="AK242" i="12"/>
  <c r="AK252" i="12"/>
  <c r="AK248" i="12"/>
  <c r="AK258" i="12"/>
  <c r="AK240" i="12"/>
  <c r="AK235" i="12"/>
  <c r="AK229" i="12"/>
  <c r="AK244" i="12"/>
  <c r="AK260" i="12"/>
  <c r="AK234" i="12"/>
  <c r="AK228" i="12"/>
  <c r="AK233" i="12"/>
  <c r="AK238" i="12"/>
  <c r="AK232" i="12"/>
  <c r="AK254" i="12"/>
  <c r="AK239" i="12"/>
  <c r="AK231" i="12"/>
  <c r="AK241" i="12"/>
  <c r="AK223" i="12"/>
  <c r="AK215" i="12"/>
  <c r="AK230" i="12"/>
  <c r="AK222" i="12"/>
  <c r="AK216" i="12"/>
  <c r="AK221" i="12"/>
  <c r="AK250" i="12"/>
  <c r="AK237" i="12"/>
  <c r="AK256" i="12"/>
  <c r="AK226" i="12"/>
  <c r="AK225" i="12"/>
  <c r="AK219" i="12"/>
  <c r="AK209" i="12"/>
  <c r="AK203" i="12"/>
  <c r="AK197" i="12"/>
  <c r="AK191" i="12"/>
  <c r="AK185" i="12"/>
  <c r="AK179" i="12"/>
  <c r="AK173" i="12"/>
  <c r="AK167" i="12"/>
  <c r="AK214" i="12"/>
  <c r="AK217" i="12"/>
  <c r="AK208" i="12"/>
  <c r="AK202" i="12"/>
  <c r="AK196" i="12"/>
  <c r="AK190" i="12"/>
  <c r="AK184" i="12"/>
  <c r="AK178" i="12"/>
  <c r="AK172" i="12"/>
  <c r="AK224" i="12"/>
  <c r="AK213" i="12"/>
  <c r="AK207" i="12"/>
  <c r="AK201" i="12"/>
  <c r="AK195" i="12"/>
  <c r="AK189" i="12"/>
  <c r="AK183" i="12"/>
  <c r="AK177" i="12"/>
  <c r="AK236" i="12"/>
  <c r="AK227" i="12"/>
  <c r="AK211" i="12"/>
  <c r="AK212" i="12"/>
  <c r="AK206" i="12"/>
  <c r="AK210" i="12"/>
  <c r="AK204" i="12"/>
  <c r="AK171" i="12"/>
  <c r="AK160" i="12"/>
  <c r="AK154" i="12"/>
  <c r="T117" i="12"/>
  <c r="T111" i="12"/>
  <c r="T105" i="12"/>
  <c r="T99" i="12"/>
  <c r="T93" i="12"/>
  <c r="T87" i="12"/>
  <c r="T81" i="12"/>
  <c r="T75" i="12"/>
  <c r="T69" i="12"/>
  <c r="AK176" i="12"/>
  <c r="G114" i="12"/>
  <c r="G108" i="12"/>
  <c r="G102" i="12"/>
  <c r="G96" i="12"/>
  <c r="G90" i="12"/>
  <c r="G84" i="12"/>
  <c r="G78" i="12"/>
  <c r="G72" i="12"/>
  <c r="AK188" i="12"/>
  <c r="AK166" i="12"/>
  <c r="AK165" i="12"/>
  <c r="AK159" i="12"/>
  <c r="AK153" i="12"/>
  <c r="T116" i="12"/>
  <c r="T110" i="12"/>
  <c r="T104" i="12"/>
  <c r="T98" i="12"/>
  <c r="T92" i="12"/>
  <c r="T86" i="12"/>
  <c r="T80" i="12"/>
  <c r="T74" i="12"/>
  <c r="T68" i="12"/>
  <c r="AK220" i="12"/>
  <c r="AK194" i="12"/>
  <c r="AK181" i="12"/>
  <c r="G113" i="12"/>
  <c r="G107" i="12"/>
  <c r="G101" i="12"/>
  <c r="G95" i="12"/>
  <c r="G89" i="12"/>
  <c r="G83" i="12"/>
  <c r="G77" i="12"/>
  <c r="G71" i="12"/>
  <c r="AK200" i="12"/>
  <c r="AK164" i="12"/>
  <c r="AK158" i="12"/>
  <c r="AK152" i="12"/>
  <c r="AL152" i="12" s="1"/>
  <c r="T115" i="12"/>
  <c r="T109" i="12"/>
  <c r="T103" i="12"/>
  <c r="T97" i="12"/>
  <c r="T91" i="12"/>
  <c r="T85" i="12"/>
  <c r="T79" i="12"/>
  <c r="T73" i="12"/>
  <c r="AK192" i="12"/>
  <c r="AK186" i="12"/>
  <c r="AK174" i="12"/>
  <c r="AK168" i="12"/>
  <c r="G112" i="12"/>
  <c r="G106" i="12"/>
  <c r="G100" i="12"/>
  <c r="G94" i="12"/>
  <c r="G88" i="12"/>
  <c r="G82" i="12"/>
  <c r="G76" i="12"/>
  <c r="G70" i="12"/>
  <c r="AK205" i="12"/>
  <c r="AK198" i="12"/>
  <c r="AK163" i="12"/>
  <c r="AK157" i="12"/>
  <c r="AK151" i="12"/>
  <c r="AL151" i="12" s="1"/>
  <c r="T114" i="12"/>
  <c r="T108" i="12"/>
  <c r="T102" i="12"/>
  <c r="T96" i="12"/>
  <c r="T90" i="12"/>
  <c r="AK182" i="12"/>
  <c r="AK169" i="12"/>
  <c r="G117" i="12"/>
  <c r="G111" i="12"/>
  <c r="G105" i="12"/>
  <c r="G99" i="12"/>
  <c r="G93" i="12"/>
  <c r="AK187" i="12"/>
  <c r="AK175" i="12"/>
  <c r="AK170" i="12"/>
  <c r="G116" i="12"/>
  <c r="G110" i="12"/>
  <c r="G104" i="12"/>
  <c r="G98" i="12"/>
  <c r="G92" i="12"/>
  <c r="G86" i="12"/>
  <c r="G80" i="12"/>
  <c r="G74" i="12"/>
  <c r="T9" i="12"/>
  <c r="U9" i="12" s="1"/>
  <c r="T15" i="12"/>
  <c r="T21" i="12"/>
  <c r="T27" i="12"/>
  <c r="T33" i="12"/>
  <c r="T39" i="12"/>
  <c r="T45" i="12"/>
  <c r="T51" i="12"/>
  <c r="T57" i="12"/>
  <c r="T63" i="12"/>
  <c r="G75" i="12"/>
  <c r="G109" i="12"/>
  <c r="AK180" i="12"/>
  <c r="G13" i="12"/>
  <c r="G19" i="12"/>
  <c r="G25" i="12"/>
  <c r="G31" i="12"/>
  <c r="G37" i="12"/>
  <c r="G43" i="12"/>
  <c r="G49" i="12"/>
  <c r="G55" i="12"/>
  <c r="G61" i="12"/>
  <c r="G67" i="12"/>
  <c r="G69" i="12"/>
  <c r="T83" i="12"/>
  <c r="T88" i="12"/>
  <c r="T112" i="12"/>
  <c r="K127" i="12"/>
  <c r="AJ153" i="12" l="1"/>
  <c r="AI154" i="12" s="1"/>
  <c r="F9" i="12"/>
  <c r="E10" i="12" s="1"/>
  <c r="H9" i="12"/>
  <c r="AL153" i="12"/>
  <c r="S9" i="12"/>
  <c r="R10" i="12" s="1"/>
  <c r="S10" i="12" l="1"/>
  <c r="R11" i="12"/>
  <c r="U10" i="12"/>
  <c r="F10" i="12"/>
  <c r="E11" i="12" s="1"/>
  <c r="H10" i="12"/>
  <c r="AJ154" i="12"/>
  <c r="AI155" i="12" s="1"/>
  <c r="AL154" i="12"/>
  <c r="AI156" i="12" l="1"/>
  <c r="AJ155" i="12"/>
  <c r="AL155" i="12"/>
  <c r="F11" i="12"/>
  <c r="E12" i="12" s="1"/>
  <c r="H11" i="12"/>
  <c r="U11" i="12"/>
  <c r="S11" i="12"/>
  <c r="R12" i="12" s="1"/>
  <c r="S12" i="12" l="1"/>
  <c r="R13" i="12" s="1"/>
  <c r="U12" i="12"/>
  <c r="F12" i="12"/>
  <c r="E13" i="12" s="1"/>
  <c r="H12" i="12"/>
  <c r="AJ156" i="12"/>
  <c r="AI157" i="12"/>
  <c r="AL156" i="12"/>
  <c r="F13" i="12" l="1"/>
  <c r="E14" i="12" s="1"/>
  <c r="H13" i="12"/>
  <c r="S13" i="12"/>
  <c r="R14" i="12" s="1"/>
  <c r="U13" i="12"/>
  <c r="AJ157" i="12"/>
  <c r="AI158" i="12" s="1"/>
  <c r="AL157" i="12"/>
  <c r="AJ158" i="12" l="1"/>
  <c r="AI159" i="12" s="1"/>
  <c r="AL158" i="12"/>
  <c r="S14" i="12"/>
  <c r="R15" i="12" s="1"/>
  <c r="U14" i="12"/>
  <c r="F14" i="12"/>
  <c r="E15" i="12" s="1"/>
  <c r="H14" i="12"/>
  <c r="F15" i="12" l="1"/>
  <c r="E16" i="12" s="1"/>
  <c r="H15" i="12"/>
  <c r="S15" i="12"/>
  <c r="R16" i="12" s="1"/>
  <c r="U15" i="12"/>
  <c r="AI160" i="12"/>
  <c r="AJ159" i="12"/>
  <c r="AL159" i="12"/>
  <c r="S16" i="12" l="1"/>
  <c r="R17" i="12" s="1"/>
  <c r="U16" i="12"/>
  <c r="F16" i="12"/>
  <c r="E17" i="12" s="1"/>
  <c r="H16" i="12"/>
  <c r="AJ160" i="12"/>
  <c r="AI161" i="12" s="1"/>
  <c r="AL160" i="12"/>
  <c r="F17" i="12" l="1"/>
  <c r="E18" i="12" s="1"/>
  <c r="H17" i="12"/>
  <c r="AJ161" i="12"/>
  <c r="AI162" i="12" s="1"/>
  <c r="AL161" i="12"/>
  <c r="S17" i="12"/>
  <c r="R18" i="12" s="1"/>
  <c r="U17" i="12"/>
  <c r="F18" i="12" l="1"/>
  <c r="E19" i="12" s="1"/>
  <c r="H18" i="12"/>
  <c r="S18" i="12"/>
  <c r="R19" i="12" s="1"/>
  <c r="U18" i="12"/>
  <c r="AJ162" i="12"/>
  <c r="AI163" i="12" s="1"/>
  <c r="AL162" i="12"/>
  <c r="R20" i="12" l="1"/>
  <c r="S19" i="12"/>
  <c r="U19" i="12"/>
  <c r="AJ163" i="12"/>
  <c r="AI164" i="12" s="1"/>
  <c r="AL163" i="12"/>
  <c r="F19" i="12"/>
  <c r="E20" i="12" s="1"/>
  <c r="H19" i="12"/>
  <c r="F20" i="12" l="1"/>
  <c r="E21" i="12"/>
  <c r="H20" i="12"/>
  <c r="AJ164" i="12"/>
  <c r="AI165" i="12" s="1"/>
  <c r="AL164" i="12"/>
  <c r="S20" i="12"/>
  <c r="R21" i="12" s="1"/>
  <c r="U20" i="12"/>
  <c r="S21" i="12" l="1"/>
  <c r="R22" i="12" s="1"/>
  <c r="U21" i="12"/>
  <c r="AJ165" i="12"/>
  <c r="AI166" i="12"/>
  <c r="AL165" i="12"/>
  <c r="F21" i="12"/>
  <c r="E22" i="12" s="1"/>
  <c r="H21" i="12"/>
  <c r="S22" i="12" l="1"/>
  <c r="R23" i="12" s="1"/>
  <c r="U22" i="12"/>
  <c r="F22" i="12"/>
  <c r="E23" i="12" s="1"/>
  <c r="H22" i="12"/>
  <c r="AJ166" i="12"/>
  <c r="AI167" i="12" s="1"/>
  <c r="AL166" i="12"/>
  <c r="AJ167" i="12" l="1"/>
  <c r="AI168" i="12" s="1"/>
  <c r="AL167" i="12"/>
  <c r="F23" i="12"/>
  <c r="E24" i="12" s="1"/>
  <c r="H23" i="12"/>
  <c r="S23" i="12"/>
  <c r="R24" i="12"/>
  <c r="U23" i="12"/>
  <c r="F24" i="12" l="1"/>
  <c r="E25" i="12" s="1"/>
  <c r="H24" i="12"/>
  <c r="AJ168" i="12"/>
  <c r="AI169" i="12"/>
  <c r="AL168" i="12"/>
  <c r="S24" i="12"/>
  <c r="R25" i="12"/>
  <c r="U24" i="12"/>
  <c r="E26" i="12" l="1"/>
  <c r="F25" i="12"/>
  <c r="H25" i="12"/>
  <c r="AJ169" i="12"/>
  <c r="AI170" i="12" s="1"/>
  <c r="AL169" i="12"/>
  <c r="R26" i="12"/>
  <c r="S25" i="12"/>
  <c r="U25" i="12"/>
  <c r="AJ170" i="12" l="1"/>
  <c r="AI171" i="12" s="1"/>
  <c r="AL170" i="12"/>
  <c r="S26" i="12"/>
  <c r="R27" i="12"/>
  <c r="U26" i="12"/>
  <c r="F26" i="12"/>
  <c r="E27" i="12" s="1"/>
  <c r="H26" i="12"/>
  <c r="F27" i="12" l="1"/>
  <c r="E28" i="12" s="1"/>
  <c r="H27" i="12"/>
  <c r="AJ171" i="12"/>
  <c r="AI172" i="12" s="1"/>
  <c r="AL171" i="12"/>
  <c r="S27" i="12"/>
  <c r="R28" i="12" s="1"/>
  <c r="U27" i="12"/>
  <c r="S28" i="12" l="1"/>
  <c r="R29" i="12" s="1"/>
  <c r="U28" i="12"/>
  <c r="AJ172" i="12"/>
  <c r="AI173" i="12" s="1"/>
  <c r="AL172" i="12"/>
  <c r="F28" i="12"/>
  <c r="E29" i="12" s="1"/>
  <c r="H28" i="12"/>
  <c r="F29" i="12" l="1"/>
  <c r="E30" i="12" s="1"/>
  <c r="H29" i="12"/>
  <c r="AJ173" i="12"/>
  <c r="AI174" i="12" s="1"/>
  <c r="AL173" i="12"/>
  <c r="S29" i="12"/>
  <c r="R30" i="12"/>
  <c r="U29" i="12"/>
  <c r="AJ174" i="12" l="1"/>
  <c r="AI175" i="12" s="1"/>
  <c r="AL174" i="12"/>
  <c r="F30" i="12"/>
  <c r="E31" i="12" s="1"/>
  <c r="H30" i="12"/>
  <c r="S30" i="12"/>
  <c r="R31" i="12" s="1"/>
  <c r="U30" i="12"/>
  <c r="E32" i="12" l="1"/>
  <c r="F31" i="12"/>
  <c r="H31" i="12"/>
  <c r="AJ175" i="12"/>
  <c r="AI176" i="12" s="1"/>
  <c r="AL175" i="12"/>
  <c r="S31" i="12"/>
  <c r="R32" i="12" s="1"/>
  <c r="U31" i="12"/>
  <c r="S32" i="12" l="1"/>
  <c r="R33" i="12" s="1"/>
  <c r="U32" i="12"/>
  <c r="AJ176" i="12"/>
  <c r="AI177" i="12"/>
  <c r="AL176" i="12"/>
  <c r="F32" i="12"/>
  <c r="E33" i="12"/>
  <c r="H32" i="12"/>
  <c r="S33" i="12" l="1"/>
  <c r="R34" i="12" s="1"/>
  <c r="U33" i="12"/>
  <c r="AJ177" i="12"/>
  <c r="AI178" i="12" s="1"/>
  <c r="AL177" i="12"/>
  <c r="F33" i="12"/>
  <c r="E34" i="12" s="1"/>
  <c r="H33" i="12"/>
  <c r="F34" i="12" l="1"/>
  <c r="E35" i="12" s="1"/>
  <c r="H34" i="12"/>
  <c r="AJ178" i="12"/>
  <c r="AI179" i="12" s="1"/>
  <c r="AL178" i="12"/>
  <c r="S34" i="12"/>
  <c r="R35" i="12" s="1"/>
  <c r="U34" i="12"/>
  <c r="S35" i="12" l="1"/>
  <c r="R36" i="12"/>
  <c r="U35" i="12"/>
  <c r="AJ179" i="12"/>
  <c r="AI180" i="12" s="1"/>
  <c r="AL179" i="12"/>
  <c r="F35" i="12"/>
  <c r="E36" i="12" s="1"/>
  <c r="H35" i="12"/>
  <c r="E37" i="12" l="1"/>
  <c r="F36" i="12"/>
  <c r="H36" i="12"/>
  <c r="AJ180" i="12"/>
  <c r="AI181" i="12"/>
  <c r="AL180" i="12"/>
  <c r="S36" i="12"/>
  <c r="R37" i="12"/>
  <c r="U36" i="12"/>
  <c r="AJ181" i="12" l="1"/>
  <c r="AI182" i="12"/>
  <c r="AL181" i="12"/>
  <c r="S37" i="12"/>
  <c r="R38" i="12" s="1"/>
  <c r="U37" i="12"/>
  <c r="F37" i="12"/>
  <c r="E38" i="12" s="1"/>
  <c r="H37" i="12"/>
  <c r="F38" i="12" l="1"/>
  <c r="E39" i="12" s="1"/>
  <c r="H38" i="12"/>
  <c r="S38" i="12"/>
  <c r="R39" i="12" s="1"/>
  <c r="U38" i="12"/>
  <c r="AJ182" i="12"/>
  <c r="AI183" i="12" s="1"/>
  <c r="AL182" i="12"/>
  <c r="F39" i="12" l="1"/>
  <c r="E40" i="12" s="1"/>
  <c r="H39" i="12"/>
  <c r="AJ183" i="12"/>
  <c r="AI184" i="12" s="1"/>
  <c r="AL183" i="12"/>
  <c r="S39" i="12"/>
  <c r="R40" i="12" s="1"/>
  <c r="U39" i="12"/>
  <c r="S40" i="12" l="1"/>
  <c r="R41" i="12" s="1"/>
  <c r="U40" i="12"/>
  <c r="AJ184" i="12"/>
  <c r="AI185" i="12" s="1"/>
  <c r="AL184" i="12"/>
  <c r="F40" i="12"/>
  <c r="E41" i="12" s="1"/>
  <c r="H40" i="12"/>
  <c r="F41" i="12" l="1"/>
  <c r="E42" i="12" s="1"/>
  <c r="H41" i="12"/>
  <c r="AJ185" i="12"/>
  <c r="AI186" i="12" s="1"/>
  <c r="AL185" i="12"/>
  <c r="S41" i="12"/>
  <c r="R42" i="12" s="1"/>
  <c r="U41" i="12"/>
  <c r="AJ186" i="12" l="1"/>
  <c r="AI187" i="12" s="1"/>
  <c r="AL186" i="12"/>
  <c r="S42" i="12"/>
  <c r="R43" i="12" s="1"/>
  <c r="U42" i="12"/>
  <c r="F42" i="12"/>
  <c r="E43" i="12" s="1"/>
  <c r="H42" i="12"/>
  <c r="F43" i="12" l="1"/>
  <c r="E44" i="12" s="1"/>
  <c r="H43" i="12"/>
  <c r="S43" i="12"/>
  <c r="R44" i="12" s="1"/>
  <c r="U43" i="12"/>
  <c r="AJ187" i="12"/>
  <c r="AI188" i="12" s="1"/>
  <c r="AL187" i="12"/>
  <c r="AJ188" i="12" l="1"/>
  <c r="AI189" i="12"/>
  <c r="AL188" i="12"/>
  <c r="S44" i="12"/>
  <c r="R45" i="12"/>
  <c r="U44" i="12"/>
  <c r="F44" i="12"/>
  <c r="E45" i="12" s="1"/>
  <c r="H44" i="12"/>
  <c r="F45" i="12" l="1"/>
  <c r="E46" i="12" s="1"/>
  <c r="H45" i="12"/>
  <c r="S45" i="12"/>
  <c r="R46" i="12" s="1"/>
  <c r="U45" i="12"/>
  <c r="AJ189" i="12"/>
  <c r="AI190" i="12" s="1"/>
  <c r="AL189" i="12"/>
  <c r="AJ190" i="12" l="1"/>
  <c r="AI191" i="12" s="1"/>
  <c r="AL190" i="12"/>
  <c r="S46" i="12"/>
  <c r="R47" i="12"/>
  <c r="U46" i="12"/>
  <c r="E47" i="12"/>
  <c r="F46" i="12"/>
  <c r="H46" i="12"/>
  <c r="AJ191" i="12" l="1"/>
  <c r="AI192" i="12" s="1"/>
  <c r="AL191" i="12"/>
  <c r="F47" i="12"/>
  <c r="E48" i="12" s="1"/>
  <c r="H47" i="12"/>
  <c r="S47" i="12"/>
  <c r="R48" i="12" s="1"/>
  <c r="U47" i="12"/>
  <c r="S48" i="12" l="1"/>
  <c r="R49" i="12"/>
  <c r="U48" i="12"/>
  <c r="F48" i="12"/>
  <c r="E49" i="12" s="1"/>
  <c r="H48" i="12"/>
  <c r="AJ192" i="12"/>
  <c r="AI193" i="12"/>
  <c r="AL192" i="12"/>
  <c r="F49" i="12" l="1"/>
  <c r="E50" i="12" s="1"/>
  <c r="H49" i="12"/>
  <c r="AJ193" i="12"/>
  <c r="AI194" i="12" s="1"/>
  <c r="AL193" i="12"/>
  <c r="S49" i="12"/>
  <c r="R50" i="12" s="1"/>
  <c r="U49" i="12"/>
  <c r="S50" i="12" l="1"/>
  <c r="R51" i="12" s="1"/>
  <c r="U50" i="12"/>
  <c r="AJ194" i="12"/>
  <c r="AI195" i="12"/>
  <c r="AL194" i="12"/>
  <c r="F50" i="12"/>
  <c r="E51" i="12" s="1"/>
  <c r="H50" i="12"/>
  <c r="F51" i="12" l="1"/>
  <c r="E52" i="12" s="1"/>
  <c r="H51" i="12"/>
  <c r="S51" i="12"/>
  <c r="R52" i="12" s="1"/>
  <c r="U51" i="12"/>
  <c r="AJ195" i="12"/>
  <c r="AI196" i="12" s="1"/>
  <c r="AL195" i="12"/>
  <c r="AJ196" i="12" l="1"/>
  <c r="AI197" i="12" s="1"/>
  <c r="AL196" i="12"/>
  <c r="S52" i="12"/>
  <c r="R53" i="12" s="1"/>
  <c r="U52" i="12"/>
  <c r="F52" i="12"/>
  <c r="E53" i="12" s="1"/>
  <c r="H52" i="12"/>
  <c r="F53" i="12" l="1"/>
  <c r="E54" i="12" s="1"/>
  <c r="H53" i="12"/>
  <c r="S53" i="12"/>
  <c r="R54" i="12" s="1"/>
  <c r="U53" i="12"/>
  <c r="AJ197" i="12"/>
  <c r="AI198" i="12" s="1"/>
  <c r="AL197" i="12"/>
  <c r="AJ198" i="12" l="1"/>
  <c r="AI199" i="12" s="1"/>
  <c r="AL198" i="12"/>
  <c r="S54" i="12"/>
  <c r="R55" i="12"/>
  <c r="U54" i="12"/>
  <c r="F54" i="12"/>
  <c r="E55" i="12" s="1"/>
  <c r="H54" i="12"/>
  <c r="F55" i="12" l="1"/>
  <c r="E56" i="12" s="1"/>
  <c r="H55" i="12"/>
  <c r="AJ199" i="12"/>
  <c r="AI200" i="12"/>
  <c r="AL199" i="12"/>
  <c r="S55" i="12"/>
  <c r="R56" i="12" s="1"/>
  <c r="U55" i="12"/>
  <c r="S56" i="12" l="1"/>
  <c r="R57" i="12" s="1"/>
  <c r="U56" i="12"/>
  <c r="F56" i="12"/>
  <c r="E57" i="12" s="1"/>
  <c r="H56" i="12"/>
  <c r="AJ200" i="12"/>
  <c r="AI201" i="12" s="1"/>
  <c r="AL200" i="12"/>
  <c r="F57" i="12" l="1"/>
  <c r="E58" i="12" s="1"/>
  <c r="H57" i="12"/>
  <c r="AJ201" i="12"/>
  <c r="AI202" i="12" s="1"/>
  <c r="AL201" i="12"/>
  <c r="S57" i="12"/>
  <c r="R58" i="12" s="1"/>
  <c r="U57" i="12"/>
  <c r="AJ202" i="12" l="1"/>
  <c r="AI203" i="12" s="1"/>
  <c r="AL202" i="12"/>
  <c r="S58" i="12"/>
  <c r="R59" i="12"/>
  <c r="U58" i="12"/>
  <c r="F58" i="12"/>
  <c r="E59" i="12" s="1"/>
  <c r="H58" i="12"/>
  <c r="AJ203" i="12" l="1"/>
  <c r="AI204" i="12" s="1"/>
  <c r="AL203" i="12"/>
  <c r="F59" i="12"/>
  <c r="E60" i="12" s="1"/>
  <c r="H59" i="12"/>
  <c r="S59" i="12"/>
  <c r="R60" i="12" s="1"/>
  <c r="U59" i="12"/>
  <c r="S60" i="12" l="1"/>
  <c r="R61" i="12" s="1"/>
  <c r="U60" i="12"/>
  <c r="F60" i="12"/>
  <c r="E61" i="12" s="1"/>
  <c r="H60" i="12"/>
  <c r="AJ204" i="12"/>
  <c r="AI205" i="12" s="1"/>
  <c r="AL204" i="12"/>
  <c r="AJ205" i="12" l="1"/>
  <c r="AI206" i="12" s="1"/>
  <c r="AL205" i="12"/>
  <c r="F61" i="12"/>
  <c r="E62" i="12" s="1"/>
  <c r="H61" i="12"/>
  <c r="S61" i="12"/>
  <c r="R62" i="12" s="1"/>
  <c r="U61" i="12"/>
  <c r="S62" i="12" l="1"/>
  <c r="R63" i="12" s="1"/>
  <c r="U62" i="12"/>
  <c r="F62" i="12"/>
  <c r="E63" i="12"/>
  <c r="H62" i="12"/>
  <c r="AJ206" i="12"/>
  <c r="AI207" i="12" s="1"/>
  <c r="AL206" i="12"/>
  <c r="AJ207" i="12" l="1"/>
  <c r="AI208" i="12" s="1"/>
  <c r="AL207" i="12"/>
  <c r="S63" i="12"/>
  <c r="R64" i="12" s="1"/>
  <c r="U63" i="12"/>
  <c r="F63" i="12"/>
  <c r="E64" i="12" s="1"/>
  <c r="H63" i="12"/>
  <c r="F64" i="12" l="1"/>
  <c r="E65" i="12" s="1"/>
  <c r="H64" i="12"/>
  <c r="S64" i="12"/>
  <c r="R65" i="12"/>
  <c r="U64" i="12"/>
  <c r="AJ208" i="12"/>
  <c r="AI209" i="12" s="1"/>
  <c r="AL208" i="12"/>
  <c r="AJ209" i="12" l="1"/>
  <c r="AI210" i="12" s="1"/>
  <c r="AL209" i="12"/>
  <c r="F65" i="12"/>
  <c r="E66" i="12" s="1"/>
  <c r="H65" i="12"/>
  <c r="S65" i="12"/>
  <c r="R66" i="12" s="1"/>
  <c r="U65" i="12"/>
  <c r="S66" i="12" l="1"/>
  <c r="R67" i="12"/>
  <c r="U66" i="12"/>
  <c r="F66" i="12"/>
  <c r="E67" i="12" s="1"/>
  <c r="H66" i="12"/>
  <c r="L211" i="12"/>
  <c r="AJ210" i="12"/>
  <c r="AI211" i="12"/>
  <c r="AL210" i="12"/>
  <c r="F67" i="12" l="1"/>
  <c r="E68" i="12" s="1"/>
  <c r="H67" i="12"/>
  <c r="Y211" i="12"/>
  <c r="M211" i="12"/>
  <c r="N212" i="12"/>
  <c r="L212" i="12"/>
  <c r="S67" i="12"/>
  <c r="R68" i="12" s="1"/>
  <c r="U67" i="12"/>
  <c r="AP211" i="12"/>
  <c r="AJ211" i="12"/>
  <c r="AI212" i="12"/>
  <c r="AL211" i="12"/>
  <c r="S68" i="12" l="1"/>
  <c r="R69" i="12" s="1"/>
  <c r="U68" i="12"/>
  <c r="L213" i="12"/>
  <c r="N213" i="12"/>
  <c r="P213" i="12"/>
  <c r="F68" i="12"/>
  <c r="E69" i="12"/>
  <c r="H68" i="12"/>
  <c r="AR212" i="12"/>
  <c r="Z212" i="12" s="1"/>
  <c r="AP212" i="12"/>
  <c r="AJ212" i="12"/>
  <c r="AI213" i="12" s="1"/>
  <c r="AL212" i="12"/>
  <c r="AQ211" i="12"/>
  <c r="BC211" i="12"/>
  <c r="R214" i="12" l="1"/>
  <c r="L214" i="12"/>
  <c r="N214" i="12"/>
  <c r="P214" i="12"/>
  <c r="AR213" i="12"/>
  <c r="AP213" i="12"/>
  <c r="AJ213" i="12"/>
  <c r="AI214" i="12" s="1"/>
  <c r="AT213" i="12"/>
  <c r="AL213" i="12"/>
  <c r="S69" i="12"/>
  <c r="R70" i="12" s="1"/>
  <c r="U69" i="12"/>
  <c r="F69" i="12"/>
  <c r="E70" i="12"/>
  <c r="H69" i="12"/>
  <c r="Q213" i="12"/>
  <c r="AA213" i="12"/>
  <c r="AQ212" i="12"/>
  <c r="BC212" i="12"/>
  <c r="Y212" i="12"/>
  <c r="AS212" i="12"/>
  <c r="BD212" i="12"/>
  <c r="O212" i="12"/>
  <c r="M212" i="12"/>
  <c r="AR214" i="12" l="1"/>
  <c r="AP214" i="12"/>
  <c r="AJ214" i="12"/>
  <c r="AI215" i="12" s="1"/>
  <c r="AV214" i="12"/>
  <c r="S214" i="12" s="1"/>
  <c r="AT214" i="12"/>
  <c r="AL214" i="12"/>
  <c r="S70" i="12"/>
  <c r="R71" i="12"/>
  <c r="U70" i="12"/>
  <c r="P215" i="12"/>
  <c r="T215" i="12"/>
  <c r="R215" i="12"/>
  <c r="N215" i="12"/>
  <c r="L215" i="12"/>
  <c r="BD213" i="12"/>
  <c r="AS213" i="12"/>
  <c r="AQ213" i="12"/>
  <c r="BC213" i="12"/>
  <c r="Q214" i="12"/>
  <c r="M214" i="12"/>
  <c r="Y214" i="12"/>
  <c r="Z213" i="12"/>
  <c r="O213" i="12"/>
  <c r="Z214" i="12"/>
  <c r="O214" i="12"/>
  <c r="F70" i="12"/>
  <c r="E71" i="12" s="1"/>
  <c r="H70" i="12"/>
  <c r="Y213" i="12"/>
  <c r="M213" i="12"/>
  <c r="BE213" i="12"/>
  <c r="AU213" i="12"/>
  <c r="F71" i="12" l="1"/>
  <c r="E72" i="12" s="1"/>
  <c r="H71" i="12"/>
  <c r="AV215" i="12"/>
  <c r="AB215" i="12" s="1"/>
  <c r="AJ215" i="12"/>
  <c r="AI216" i="12" s="1"/>
  <c r="AX215" i="12"/>
  <c r="AT215" i="12"/>
  <c r="AR215" i="12"/>
  <c r="AP215" i="12"/>
  <c r="AL215" i="12"/>
  <c r="S71" i="12"/>
  <c r="R72" i="12"/>
  <c r="U71" i="12"/>
  <c r="Y215" i="12"/>
  <c r="BE214" i="12"/>
  <c r="AU214" i="12"/>
  <c r="BC214" i="12"/>
  <c r="AQ214" i="12"/>
  <c r="T216" i="12"/>
  <c r="P216" i="12"/>
  <c r="N216" i="12"/>
  <c r="L216" i="12"/>
  <c r="R216" i="12"/>
  <c r="V216" i="12"/>
  <c r="AA214" i="12"/>
  <c r="O215" i="12"/>
  <c r="Z215" i="12"/>
  <c r="BF214" i="12"/>
  <c r="AW214" i="12"/>
  <c r="AB214" i="12"/>
  <c r="Q215" i="12"/>
  <c r="AA215" i="12"/>
  <c r="BD214" i="12"/>
  <c r="AS214" i="12"/>
  <c r="R217" i="12" l="1"/>
  <c r="L217" i="12"/>
  <c r="V217" i="12"/>
  <c r="T217" i="12"/>
  <c r="P217" i="12"/>
  <c r="N217" i="12"/>
  <c r="AZ216" i="12"/>
  <c r="AX216" i="12"/>
  <c r="AV216" i="12"/>
  <c r="AJ216" i="12"/>
  <c r="AI217" i="12" s="1"/>
  <c r="AT216" i="12"/>
  <c r="AP216" i="12"/>
  <c r="AR216" i="12"/>
  <c r="O216" i="12" s="1"/>
  <c r="AL216" i="12"/>
  <c r="F72" i="12"/>
  <c r="E73" i="12" s="1"/>
  <c r="H72" i="12"/>
  <c r="AY215" i="12"/>
  <c r="BG215" i="12"/>
  <c r="S216" i="12"/>
  <c r="AB216" i="12"/>
  <c r="M216" i="12"/>
  <c r="Y216" i="12"/>
  <c r="AW215" i="12"/>
  <c r="BF215" i="12"/>
  <c r="S72" i="12"/>
  <c r="R73" i="12" s="1"/>
  <c r="U72" i="12"/>
  <c r="U215" i="12"/>
  <c r="Q216" i="12"/>
  <c r="AA216" i="12"/>
  <c r="U216" i="12"/>
  <c r="AC216" i="12"/>
  <c r="BD215" i="12"/>
  <c r="AS215" i="12"/>
  <c r="AC215" i="12"/>
  <c r="Z216" i="12"/>
  <c r="S215" i="12"/>
  <c r="BC215" i="12"/>
  <c r="AQ215" i="12"/>
  <c r="M215" i="12"/>
  <c r="AU215" i="12"/>
  <c r="BE215" i="12"/>
  <c r="AX217" i="12" l="1"/>
  <c r="AV217" i="12"/>
  <c r="AJ217" i="12"/>
  <c r="AI218" i="12" s="1"/>
  <c r="AT217" i="12"/>
  <c r="AR217" i="12"/>
  <c r="AP217" i="12"/>
  <c r="AZ217" i="12"/>
  <c r="AL217" i="12"/>
  <c r="S73" i="12"/>
  <c r="R74" i="12" s="1"/>
  <c r="U73" i="12"/>
  <c r="F73" i="12"/>
  <c r="E74" i="12"/>
  <c r="H73" i="12"/>
  <c r="R218" i="12"/>
  <c r="P218" i="12"/>
  <c r="N218" i="12"/>
  <c r="V218" i="12"/>
  <c r="T218" i="12"/>
  <c r="L218" i="12"/>
  <c r="BH216" i="12"/>
  <c r="BA216" i="12"/>
  <c r="Q217" i="12"/>
  <c r="AA217" i="12"/>
  <c r="AQ216" i="12"/>
  <c r="BC216" i="12"/>
  <c r="Y217" i="12"/>
  <c r="M217" i="12"/>
  <c r="AW216" i="12"/>
  <c r="BF216" i="12"/>
  <c r="S217" i="12"/>
  <c r="AB217" i="12"/>
  <c r="BD216" i="12"/>
  <c r="AS216" i="12"/>
  <c r="BE216" i="12"/>
  <c r="AU216" i="12"/>
  <c r="AD216" i="12"/>
  <c r="U217" i="12"/>
  <c r="AC217" i="12"/>
  <c r="W216" i="12"/>
  <c r="BG216" i="12"/>
  <c r="AY216" i="12"/>
  <c r="S74" i="12" l="1"/>
  <c r="R75" i="12" s="1"/>
  <c r="U74" i="12"/>
  <c r="AV218" i="12"/>
  <c r="S218" i="12" s="1"/>
  <c r="AJ218" i="12"/>
  <c r="AI219" i="12" s="1"/>
  <c r="AT218" i="12"/>
  <c r="Q218" i="12" s="1"/>
  <c r="AR218" i="12"/>
  <c r="AP218" i="12"/>
  <c r="AZ218" i="12"/>
  <c r="AX218" i="12"/>
  <c r="AL218" i="12"/>
  <c r="P219" i="12"/>
  <c r="N219" i="12"/>
  <c r="L219" i="12"/>
  <c r="T219" i="12"/>
  <c r="V219" i="12"/>
  <c r="R219" i="12"/>
  <c r="F74" i="12"/>
  <c r="E75" i="12" s="1"/>
  <c r="H74" i="12"/>
  <c r="O218" i="12"/>
  <c r="BH217" i="12"/>
  <c r="BA217" i="12"/>
  <c r="BC217" i="12"/>
  <c r="AQ217" i="12"/>
  <c r="AS217" i="12"/>
  <c r="BD217" i="12"/>
  <c r="W217" i="12"/>
  <c r="BF217" i="12"/>
  <c r="AW217" i="12"/>
  <c r="AD217" i="12"/>
  <c r="Z217" i="12"/>
  <c r="AU217" i="12"/>
  <c r="BE217" i="12"/>
  <c r="O217" i="12"/>
  <c r="AC218" i="12"/>
  <c r="BG217" i="12"/>
  <c r="AY217" i="12"/>
  <c r="F75" i="12" l="1"/>
  <c r="E76" i="12"/>
  <c r="H75" i="12"/>
  <c r="AT219" i="12"/>
  <c r="AR219" i="12"/>
  <c r="AP219" i="12"/>
  <c r="M219" i="12" s="1"/>
  <c r="AZ219" i="12"/>
  <c r="AJ219" i="12"/>
  <c r="AI220" i="12" s="1"/>
  <c r="AV219" i="12"/>
  <c r="AX219" i="12"/>
  <c r="AL219" i="12"/>
  <c r="N220" i="12"/>
  <c r="L220" i="12"/>
  <c r="V220" i="12"/>
  <c r="R220" i="12"/>
  <c r="T220" i="12"/>
  <c r="P220" i="12"/>
  <c r="S75" i="12"/>
  <c r="R76" i="12" s="1"/>
  <c r="U75" i="12"/>
  <c r="BH218" i="12"/>
  <c r="BA218" i="12"/>
  <c r="Q219" i="12"/>
  <c r="AA219" i="12"/>
  <c r="AB218" i="12"/>
  <c r="AQ218" i="12"/>
  <c r="BC218" i="12"/>
  <c r="AS218" i="12"/>
  <c r="BD218" i="12"/>
  <c r="AA218" i="12"/>
  <c r="Z219" i="12"/>
  <c r="Y218" i="12"/>
  <c r="W218" i="12"/>
  <c r="BG218" i="12"/>
  <c r="AY218" i="12"/>
  <c r="AU218" i="12"/>
  <c r="BE218" i="12"/>
  <c r="BF218" i="12"/>
  <c r="AW218" i="12"/>
  <c r="M218" i="12"/>
  <c r="AD218" i="12"/>
  <c r="AB219" i="12"/>
  <c r="S219" i="12"/>
  <c r="AC219" i="12"/>
  <c r="U219" i="12"/>
  <c r="U218" i="12"/>
  <c r="Z218" i="12"/>
  <c r="S76" i="12" l="1"/>
  <c r="R77" i="12" s="1"/>
  <c r="U76" i="12"/>
  <c r="AR220" i="12"/>
  <c r="AP220" i="12"/>
  <c r="AZ220" i="12"/>
  <c r="AX220" i="12"/>
  <c r="AI221" i="12"/>
  <c r="AV220" i="12"/>
  <c r="AT220" i="12"/>
  <c r="AJ220" i="12"/>
  <c r="AL220" i="12"/>
  <c r="Y219" i="12"/>
  <c r="L221" i="12"/>
  <c r="V221" i="12"/>
  <c r="T221" i="12"/>
  <c r="P221" i="12"/>
  <c r="N221" i="12"/>
  <c r="R221" i="12"/>
  <c r="BE219" i="12"/>
  <c r="AU219" i="12"/>
  <c r="O220" i="12"/>
  <c r="F76" i="12"/>
  <c r="E77" i="12" s="1"/>
  <c r="H76" i="12"/>
  <c r="BA219" i="12"/>
  <c r="BH219" i="12"/>
  <c r="W219" i="12"/>
  <c r="U220" i="12"/>
  <c r="AC220" i="12"/>
  <c r="AS219" i="12"/>
  <c r="BD219" i="12"/>
  <c r="AD219" i="12"/>
  <c r="BG219" i="12"/>
  <c r="AY219" i="12"/>
  <c r="AQ219" i="12"/>
  <c r="BC219" i="12"/>
  <c r="O219" i="12"/>
  <c r="AB220" i="12"/>
  <c r="BF219" i="12"/>
  <c r="AW219" i="12"/>
  <c r="F77" i="12" l="1"/>
  <c r="E78" i="12" s="1"/>
  <c r="H77" i="12"/>
  <c r="S77" i="12"/>
  <c r="R78" i="12"/>
  <c r="U77" i="12"/>
  <c r="BE220" i="12"/>
  <c r="AU220" i="12"/>
  <c r="V222" i="12"/>
  <c r="T222" i="12"/>
  <c r="R222" i="12"/>
  <c r="N222" i="12"/>
  <c r="P222" i="12"/>
  <c r="L222" i="12"/>
  <c r="AY220" i="12"/>
  <c r="BG220" i="12"/>
  <c r="Q220" i="12"/>
  <c r="BA220" i="12"/>
  <c r="BH220" i="12"/>
  <c r="AQ220" i="12"/>
  <c r="BC220" i="12"/>
  <c r="BF220" i="12"/>
  <c r="AW220" i="12"/>
  <c r="Y220" i="12"/>
  <c r="M221" i="12"/>
  <c r="Y221" i="12"/>
  <c r="BD220" i="12"/>
  <c r="AS220" i="12"/>
  <c r="AD220" i="12"/>
  <c r="AP221" i="12"/>
  <c r="AZ221" i="12"/>
  <c r="AD221" i="12" s="1"/>
  <c r="AX221" i="12"/>
  <c r="U221" i="12" s="1"/>
  <c r="AV221" i="12"/>
  <c r="S221" i="12" s="1"/>
  <c r="AJ221" i="12"/>
  <c r="AI222" i="12" s="1"/>
  <c r="AT221" i="12"/>
  <c r="AA221" i="12" s="1"/>
  <c r="AR221" i="12"/>
  <c r="AL221" i="12"/>
  <c r="AA220" i="12"/>
  <c r="M220" i="12"/>
  <c r="S220" i="12"/>
  <c r="W220" i="12"/>
  <c r="Z220" i="12"/>
  <c r="Z221" i="12"/>
  <c r="O221" i="12"/>
  <c r="AZ222" i="12" l="1"/>
  <c r="AX222" i="12"/>
  <c r="AV222" i="12"/>
  <c r="AJ222" i="12"/>
  <c r="AI223" i="12" s="1"/>
  <c r="AT222" i="12"/>
  <c r="AP222" i="12"/>
  <c r="AR222" i="12"/>
  <c r="AL222" i="12"/>
  <c r="T223" i="12"/>
  <c r="R223" i="12"/>
  <c r="P223" i="12"/>
  <c r="L223" i="12"/>
  <c r="V223" i="12"/>
  <c r="N223" i="12"/>
  <c r="F78" i="12"/>
  <c r="E79" i="12" s="1"/>
  <c r="H78" i="12"/>
  <c r="Y222" i="12"/>
  <c r="M222" i="12"/>
  <c r="Q222" i="12"/>
  <c r="BC221" i="12"/>
  <c r="AQ221" i="12"/>
  <c r="AB221" i="12"/>
  <c r="S78" i="12"/>
  <c r="R79" i="12" s="1"/>
  <c r="U78" i="12"/>
  <c r="W221" i="12"/>
  <c r="U222" i="12"/>
  <c r="AC222" i="12"/>
  <c r="S222" i="12"/>
  <c r="AB222" i="12"/>
  <c r="W222" i="12"/>
  <c r="AD222" i="12"/>
  <c r="AU221" i="12"/>
  <c r="BE221" i="12"/>
  <c r="Q221" i="12"/>
  <c r="AC221" i="12"/>
  <c r="BA221" i="12"/>
  <c r="BH221" i="12"/>
  <c r="AW221" i="12"/>
  <c r="BF221" i="12"/>
  <c r="O222" i="12"/>
  <c r="AY221" i="12"/>
  <c r="BG221" i="12"/>
  <c r="AS221" i="12"/>
  <c r="BD221" i="12"/>
  <c r="F79" i="12" l="1"/>
  <c r="E80" i="12"/>
  <c r="H79" i="12"/>
  <c r="AX223" i="12"/>
  <c r="AV223" i="12"/>
  <c r="S223" i="12" s="1"/>
  <c r="AJ223" i="12"/>
  <c r="AI224" i="12" s="1"/>
  <c r="AT223" i="12"/>
  <c r="AR223" i="12"/>
  <c r="Z223" i="12" s="1"/>
  <c r="AZ223" i="12"/>
  <c r="AP223" i="12"/>
  <c r="AL223" i="12"/>
  <c r="S79" i="12"/>
  <c r="R80" i="12" s="1"/>
  <c r="U79" i="12"/>
  <c r="U223" i="12"/>
  <c r="AC223" i="12"/>
  <c r="AU222" i="12"/>
  <c r="BE222" i="12"/>
  <c r="BD222" i="12"/>
  <c r="AS222" i="12"/>
  <c r="AW222" i="12"/>
  <c r="BF222" i="12"/>
  <c r="Z222" i="12"/>
  <c r="AQ222" i="12"/>
  <c r="BC222" i="12"/>
  <c r="Q223" i="12"/>
  <c r="AA223" i="12"/>
  <c r="AY222" i="12"/>
  <c r="BG222" i="12"/>
  <c r="R224" i="12"/>
  <c r="P224" i="12"/>
  <c r="N224" i="12"/>
  <c r="V224" i="12"/>
  <c r="L224" i="12"/>
  <c r="T224" i="12"/>
  <c r="AA222" i="12"/>
  <c r="BH222" i="12"/>
  <c r="BA222" i="12"/>
  <c r="S80" i="12" l="1"/>
  <c r="R81" i="12" s="1"/>
  <c r="U80" i="12"/>
  <c r="P225" i="12"/>
  <c r="N225" i="12"/>
  <c r="L225" i="12"/>
  <c r="T225" i="12"/>
  <c r="V225" i="12"/>
  <c r="R225" i="12"/>
  <c r="AV224" i="12"/>
  <c r="AJ224" i="12"/>
  <c r="AT224" i="12"/>
  <c r="AR224" i="12"/>
  <c r="AP224" i="12"/>
  <c r="AI225" i="12"/>
  <c r="AX224" i="12"/>
  <c r="AZ224" i="12"/>
  <c r="AL224" i="12"/>
  <c r="BC223" i="12"/>
  <c r="AQ223" i="12"/>
  <c r="M223" i="12"/>
  <c r="AB223" i="12"/>
  <c r="BH223" i="12"/>
  <c r="BA223" i="12"/>
  <c r="M224" i="12"/>
  <c r="Y224" i="12"/>
  <c r="Y223" i="12"/>
  <c r="AD224" i="12"/>
  <c r="W224" i="12"/>
  <c r="BG223" i="12"/>
  <c r="AY223" i="12"/>
  <c r="AU223" i="12"/>
  <c r="BE223" i="12"/>
  <c r="W223" i="12"/>
  <c r="AD223" i="12"/>
  <c r="AW223" i="12"/>
  <c r="BF223" i="12"/>
  <c r="AA224" i="12"/>
  <c r="S224" i="12"/>
  <c r="AB224" i="12"/>
  <c r="F80" i="12"/>
  <c r="E81" i="12" s="1"/>
  <c r="H80" i="12"/>
  <c r="AS223" i="12"/>
  <c r="BD223" i="12"/>
  <c r="O223" i="12"/>
  <c r="N226" i="12" l="1"/>
  <c r="L226" i="12"/>
  <c r="V226" i="12"/>
  <c r="R226" i="12"/>
  <c r="P226" i="12"/>
  <c r="T226" i="12"/>
  <c r="F81" i="12"/>
  <c r="E82" i="12"/>
  <c r="H81" i="12"/>
  <c r="S81" i="12"/>
  <c r="R82" i="12" s="1"/>
  <c r="U81" i="12"/>
  <c r="AB225" i="12"/>
  <c r="S225" i="12"/>
  <c r="BG224" i="12"/>
  <c r="AY224" i="12"/>
  <c r="AS224" i="12"/>
  <c r="BD224" i="12"/>
  <c r="BH224" i="12"/>
  <c r="BA224" i="12"/>
  <c r="AC225" i="12"/>
  <c r="U225" i="12"/>
  <c r="M225" i="12"/>
  <c r="Y225" i="12"/>
  <c r="AU224" i="12"/>
  <c r="BE224" i="12"/>
  <c r="AT225" i="12"/>
  <c r="AR225" i="12"/>
  <c r="O225" i="12" s="1"/>
  <c r="AP225" i="12"/>
  <c r="AZ225" i="12"/>
  <c r="AX225" i="12"/>
  <c r="AV225" i="12"/>
  <c r="AJ225" i="12"/>
  <c r="AI226" i="12"/>
  <c r="AL225" i="12"/>
  <c r="AQ224" i="12"/>
  <c r="BC224" i="12"/>
  <c r="U224" i="12"/>
  <c r="Z224" i="12"/>
  <c r="AD225" i="12"/>
  <c r="Q224" i="12"/>
  <c r="AC224" i="12"/>
  <c r="O224" i="12"/>
  <c r="BF224" i="12"/>
  <c r="AW224" i="12"/>
  <c r="S82" i="12" l="1"/>
  <c r="R83" i="12" s="1"/>
  <c r="U82" i="12"/>
  <c r="L227" i="12"/>
  <c r="V227" i="12"/>
  <c r="T227" i="12"/>
  <c r="R227" i="12"/>
  <c r="N227" i="12"/>
  <c r="P227" i="12"/>
  <c r="BE225" i="12"/>
  <c r="AU225" i="12"/>
  <c r="Z225" i="12"/>
  <c r="AB226" i="12"/>
  <c r="S226" i="12"/>
  <c r="BF225" i="12"/>
  <c r="AW225" i="12"/>
  <c r="AA225" i="12"/>
  <c r="AZ226" i="12"/>
  <c r="AV226" i="12"/>
  <c r="AT226" i="12"/>
  <c r="Q226" i="12" s="1"/>
  <c r="AR226" i="12"/>
  <c r="AP226" i="12"/>
  <c r="AX226" i="12"/>
  <c r="AI227" i="12"/>
  <c r="AJ226" i="12"/>
  <c r="AL226" i="12"/>
  <c r="BG225" i="12"/>
  <c r="AY225" i="12"/>
  <c r="Q225" i="12"/>
  <c r="M226" i="12"/>
  <c r="Y226" i="12"/>
  <c r="AS225" i="12"/>
  <c r="BD225" i="12"/>
  <c r="F82" i="12"/>
  <c r="E83" i="12" s="1"/>
  <c r="H82" i="12"/>
  <c r="BA225" i="12"/>
  <c r="BH225" i="12"/>
  <c r="W225" i="12"/>
  <c r="AQ225" i="12"/>
  <c r="BC225" i="12"/>
  <c r="O226" i="12"/>
  <c r="F83" i="12" l="1"/>
  <c r="E84" i="12" s="1"/>
  <c r="H83" i="12"/>
  <c r="S83" i="12"/>
  <c r="R84" i="12"/>
  <c r="U83" i="12"/>
  <c r="AZ227" i="12"/>
  <c r="AX227" i="12"/>
  <c r="AI228" i="12"/>
  <c r="AV227" i="12"/>
  <c r="AT227" i="12"/>
  <c r="AR227" i="12"/>
  <c r="O227" i="12" s="1"/>
  <c r="AJ227" i="12"/>
  <c r="AP227" i="12"/>
  <c r="AL227" i="12"/>
  <c r="AQ226" i="12"/>
  <c r="BC226" i="12"/>
  <c r="V228" i="12"/>
  <c r="T228" i="12"/>
  <c r="N228" i="12"/>
  <c r="L228" i="12"/>
  <c r="P228" i="12"/>
  <c r="R228" i="12"/>
  <c r="BG226" i="12"/>
  <c r="AY226" i="12"/>
  <c r="U226" i="12"/>
  <c r="BD226" i="12"/>
  <c r="AS226" i="12"/>
  <c r="U227" i="12"/>
  <c r="BA226" i="12"/>
  <c r="BH226" i="12"/>
  <c r="Y227" i="12"/>
  <c r="M227" i="12"/>
  <c r="AC226" i="12"/>
  <c r="AU226" i="12"/>
  <c r="BE226" i="12"/>
  <c r="AD226" i="12"/>
  <c r="W226" i="12"/>
  <c r="AW226" i="12"/>
  <c r="BF226" i="12"/>
  <c r="W227" i="12"/>
  <c r="AD227" i="12"/>
  <c r="AA226" i="12"/>
  <c r="Z226" i="12"/>
  <c r="F84" i="12" l="1"/>
  <c r="E85" i="12" s="1"/>
  <c r="H84" i="12"/>
  <c r="AU227" i="12"/>
  <c r="BE227" i="12"/>
  <c r="AW227" i="12"/>
  <c r="BF227" i="12"/>
  <c r="AD228" i="12"/>
  <c r="W228" i="12"/>
  <c r="Q227" i="12"/>
  <c r="AS227" i="12"/>
  <c r="BD227" i="12"/>
  <c r="AX228" i="12"/>
  <c r="AV228" i="12"/>
  <c r="AJ228" i="12"/>
  <c r="AI229" i="12" s="1"/>
  <c r="AZ228" i="12"/>
  <c r="AT228" i="12"/>
  <c r="AR228" i="12"/>
  <c r="AP228" i="12"/>
  <c r="M228" i="12" s="1"/>
  <c r="AL228" i="12"/>
  <c r="AY227" i="12"/>
  <c r="BG227" i="12"/>
  <c r="AB227" i="12"/>
  <c r="AA227" i="12"/>
  <c r="U228" i="12"/>
  <c r="AC228" i="12"/>
  <c r="Z227" i="12"/>
  <c r="S227" i="12"/>
  <c r="BA227" i="12"/>
  <c r="BH227" i="12"/>
  <c r="AA228" i="12"/>
  <c r="Q228" i="12"/>
  <c r="AQ227" i="12"/>
  <c r="BC227" i="12"/>
  <c r="T229" i="12"/>
  <c r="R229" i="12"/>
  <c r="N229" i="12"/>
  <c r="V229" i="12"/>
  <c r="P229" i="12"/>
  <c r="L229" i="12"/>
  <c r="R85" i="12"/>
  <c r="S84" i="12"/>
  <c r="U84" i="12"/>
  <c r="AC227" i="12"/>
  <c r="R230" i="12" l="1"/>
  <c r="P230" i="12"/>
  <c r="L230" i="12"/>
  <c r="N230" i="12"/>
  <c r="V230" i="12"/>
  <c r="T230" i="12"/>
  <c r="AV229" i="12"/>
  <c r="AB229" i="12" s="1"/>
  <c r="AJ229" i="12"/>
  <c r="AI230" i="12" s="1"/>
  <c r="AT229" i="12"/>
  <c r="AX229" i="12"/>
  <c r="AR229" i="12"/>
  <c r="AP229" i="12"/>
  <c r="AZ229" i="12"/>
  <c r="AL229" i="12"/>
  <c r="F85" i="12"/>
  <c r="E86" i="12"/>
  <c r="H85" i="12"/>
  <c r="AS228" i="12"/>
  <c r="BD228" i="12"/>
  <c r="R86" i="12"/>
  <c r="S85" i="12"/>
  <c r="U85" i="12"/>
  <c r="M229" i="12"/>
  <c r="W229" i="12"/>
  <c r="AY228" i="12"/>
  <c r="BG228" i="12"/>
  <c r="Y228" i="12"/>
  <c r="BA228" i="12"/>
  <c r="BH228" i="12"/>
  <c r="O228" i="12"/>
  <c r="BC228" i="12"/>
  <c r="AQ228" i="12"/>
  <c r="Q229" i="12"/>
  <c r="AA229" i="12"/>
  <c r="U229" i="12"/>
  <c r="AC229" i="12"/>
  <c r="Z228" i="12"/>
  <c r="BE228" i="12"/>
  <c r="AU228" i="12"/>
  <c r="AW228" i="12"/>
  <c r="BF228" i="12"/>
  <c r="AB228" i="12"/>
  <c r="O229" i="12"/>
  <c r="Z229" i="12"/>
  <c r="S228" i="12"/>
  <c r="AT230" i="12" l="1"/>
  <c r="AR230" i="12"/>
  <c r="AJ230" i="12"/>
  <c r="AI231" i="12" s="1"/>
  <c r="AZ230" i="12"/>
  <c r="AV230" i="12"/>
  <c r="AP230" i="12"/>
  <c r="AX230" i="12"/>
  <c r="AL230" i="12"/>
  <c r="BH229" i="12"/>
  <c r="BA229" i="12"/>
  <c r="S86" i="12"/>
  <c r="R87" i="12" s="1"/>
  <c r="U86" i="12"/>
  <c r="AQ229" i="12"/>
  <c r="BC229" i="12"/>
  <c r="Y230" i="12"/>
  <c r="M230" i="12"/>
  <c r="AW229" i="12"/>
  <c r="BF229" i="12"/>
  <c r="F86" i="12"/>
  <c r="E87" i="12" s="1"/>
  <c r="H86" i="12"/>
  <c r="AD230" i="12"/>
  <c r="W230" i="12"/>
  <c r="Y229" i="12"/>
  <c r="BD229" i="12"/>
  <c r="AS229" i="12"/>
  <c r="Q230" i="12"/>
  <c r="AA230" i="12"/>
  <c r="S229" i="12"/>
  <c r="P231" i="12"/>
  <c r="N231" i="12"/>
  <c r="L231" i="12"/>
  <c r="V231" i="12"/>
  <c r="T231" i="12"/>
  <c r="R231" i="12"/>
  <c r="O230" i="12"/>
  <c r="Z230" i="12"/>
  <c r="BG229" i="12"/>
  <c r="AY229" i="12"/>
  <c r="AD229" i="12"/>
  <c r="AU229" i="12"/>
  <c r="BE229" i="12"/>
  <c r="N232" i="12" l="1"/>
  <c r="L232" i="12"/>
  <c r="V232" i="12"/>
  <c r="T232" i="12"/>
  <c r="R232" i="12"/>
  <c r="P232" i="12"/>
  <c r="S87" i="12"/>
  <c r="R88" i="12" s="1"/>
  <c r="U87" i="12"/>
  <c r="F87" i="12"/>
  <c r="E88" i="12" s="1"/>
  <c r="H87" i="12"/>
  <c r="AR231" i="12"/>
  <c r="AP231" i="12"/>
  <c r="AJ231" i="12"/>
  <c r="AI232" i="12" s="1"/>
  <c r="AZ231" i="12"/>
  <c r="AX231" i="12"/>
  <c r="AT231" i="12"/>
  <c r="Q231" i="12" s="1"/>
  <c r="AV231" i="12"/>
  <c r="AL231" i="12"/>
  <c r="BG230" i="12"/>
  <c r="AY230" i="12"/>
  <c r="BC230" i="12"/>
  <c r="AQ230" i="12"/>
  <c r="BF230" i="12"/>
  <c r="AW230" i="12"/>
  <c r="M231" i="12"/>
  <c r="Y231" i="12"/>
  <c r="S230" i="12"/>
  <c r="U230" i="12"/>
  <c r="AS230" i="12"/>
  <c r="BD230" i="12"/>
  <c r="BH230" i="12"/>
  <c r="BA230" i="12"/>
  <c r="O231" i="12"/>
  <c r="Z231" i="12"/>
  <c r="AB230" i="12"/>
  <c r="AC230" i="12"/>
  <c r="AU230" i="12"/>
  <c r="BE230" i="12"/>
  <c r="F88" i="12" l="1"/>
  <c r="E89" i="12" s="1"/>
  <c r="H88" i="12"/>
  <c r="S88" i="12"/>
  <c r="R89" i="12"/>
  <c r="U88" i="12"/>
  <c r="AP232" i="12"/>
  <c r="AZ232" i="12"/>
  <c r="AI233" i="12"/>
  <c r="AX232" i="12"/>
  <c r="AV232" i="12"/>
  <c r="AB232" i="12" s="1"/>
  <c r="AR232" i="12"/>
  <c r="AT232" i="12"/>
  <c r="AJ232" i="12"/>
  <c r="AL232" i="12"/>
  <c r="AY231" i="12"/>
  <c r="BG231" i="12"/>
  <c r="AA232" i="12"/>
  <c r="Q232" i="12"/>
  <c r="AQ231" i="12"/>
  <c r="BC231" i="12"/>
  <c r="BA231" i="12"/>
  <c r="BH231" i="12"/>
  <c r="L233" i="12"/>
  <c r="V233" i="12"/>
  <c r="T233" i="12"/>
  <c r="R233" i="12"/>
  <c r="P233" i="12"/>
  <c r="N233" i="12"/>
  <c r="AS231" i="12"/>
  <c r="BD231" i="12"/>
  <c r="BF231" i="12"/>
  <c r="AW231" i="12"/>
  <c r="BE231" i="12"/>
  <c r="AU231" i="12"/>
  <c r="AA231" i="12"/>
  <c r="AC231" i="12"/>
  <c r="U231" i="12"/>
  <c r="S231" i="12"/>
  <c r="M232" i="12"/>
  <c r="Y232" i="12"/>
  <c r="W231" i="12"/>
  <c r="AD231" i="12"/>
  <c r="AB231" i="12"/>
  <c r="Z232" i="12"/>
  <c r="O232" i="12"/>
  <c r="F89" i="12" l="1"/>
  <c r="E90" i="12" s="1"/>
  <c r="H89" i="12"/>
  <c r="O233" i="12"/>
  <c r="S232" i="12"/>
  <c r="V234" i="12"/>
  <c r="T234" i="12"/>
  <c r="R234" i="12"/>
  <c r="P234" i="12"/>
  <c r="N234" i="12"/>
  <c r="L234" i="12"/>
  <c r="AQ232" i="12"/>
  <c r="BC232" i="12"/>
  <c r="S89" i="12"/>
  <c r="R90" i="12"/>
  <c r="U89" i="12"/>
  <c r="AZ233" i="12"/>
  <c r="W233" i="12" s="1"/>
  <c r="AX233" i="12"/>
  <c r="AC233" i="12" s="1"/>
  <c r="AI234" i="12"/>
  <c r="AV233" i="12"/>
  <c r="AT233" i="12"/>
  <c r="AP233" i="12"/>
  <c r="AJ233" i="12"/>
  <c r="AR233" i="12"/>
  <c r="Z233" i="12" s="1"/>
  <c r="AL233" i="12"/>
  <c r="AY232" i="12"/>
  <c r="BG232" i="12"/>
  <c r="AA233" i="12"/>
  <c r="Q233" i="12"/>
  <c r="AC232" i="12"/>
  <c r="BA232" i="12"/>
  <c r="BH232" i="12"/>
  <c r="W232" i="12"/>
  <c r="Y233" i="12"/>
  <c r="M233" i="12"/>
  <c r="BE232" i="12"/>
  <c r="AU232" i="12"/>
  <c r="AW232" i="12"/>
  <c r="BF232" i="12"/>
  <c r="AD232" i="12"/>
  <c r="U232" i="12"/>
  <c r="BD232" i="12"/>
  <c r="AS232" i="12"/>
  <c r="T235" i="12" l="1"/>
  <c r="R235" i="12"/>
  <c r="P235" i="12"/>
  <c r="N235" i="12"/>
  <c r="V235" i="12"/>
  <c r="L235" i="12"/>
  <c r="F90" i="12"/>
  <c r="E91" i="12" s="1"/>
  <c r="H90" i="12"/>
  <c r="AW233" i="12"/>
  <c r="BF233" i="12"/>
  <c r="AX234" i="12"/>
  <c r="AV234" i="12"/>
  <c r="AB234" i="12" s="1"/>
  <c r="AJ234" i="12"/>
  <c r="AI235" i="12" s="1"/>
  <c r="AZ234" i="12"/>
  <c r="AT234" i="12"/>
  <c r="Q234" i="12" s="1"/>
  <c r="AR234" i="12"/>
  <c r="AP234" i="12"/>
  <c r="AL234" i="12"/>
  <c r="W234" i="12"/>
  <c r="AY233" i="12"/>
  <c r="BG233" i="12"/>
  <c r="U234" i="12"/>
  <c r="AC234" i="12"/>
  <c r="AD233" i="12"/>
  <c r="S90" i="12"/>
  <c r="R91" i="12" s="1"/>
  <c r="U90" i="12"/>
  <c r="S233" i="12"/>
  <c r="AB233" i="12"/>
  <c r="BD233" i="12"/>
  <c r="AS233" i="12"/>
  <c r="BC233" i="12"/>
  <c r="AQ233" i="12"/>
  <c r="Y234" i="12"/>
  <c r="M234" i="12"/>
  <c r="BA233" i="12"/>
  <c r="BH233" i="12"/>
  <c r="U233" i="12"/>
  <c r="AU233" i="12"/>
  <c r="BE233" i="12"/>
  <c r="Z234" i="12"/>
  <c r="F91" i="12" l="1"/>
  <c r="E92" i="12"/>
  <c r="H91" i="12"/>
  <c r="S91" i="12"/>
  <c r="R92" i="12" s="1"/>
  <c r="U91" i="12"/>
  <c r="AV235" i="12"/>
  <c r="S235" i="12" s="1"/>
  <c r="AJ235" i="12"/>
  <c r="AI236" i="12" s="1"/>
  <c r="AT235" i="12"/>
  <c r="Q235" i="12" s="1"/>
  <c r="AZ235" i="12"/>
  <c r="AX235" i="12"/>
  <c r="AR235" i="12"/>
  <c r="AP235" i="12"/>
  <c r="AL235" i="12"/>
  <c r="R236" i="12"/>
  <c r="P236" i="12"/>
  <c r="N236" i="12"/>
  <c r="L236" i="12"/>
  <c r="V236" i="12"/>
  <c r="T236" i="12"/>
  <c r="BC234" i="12"/>
  <c r="AQ234" i="12"/>
  <c r="BH234" i="12"/>
  <c r="BA234" i="12"/>
  <c r="AY234" i="12"/>
  <c r="BG234" i="12"/>
  <c r="AS234" i="12"/>
  <c r="BD234" i="12"/>
  <c r="AU234" i="12"/>
  <c r="BE234" i="12"/>
  <c r="AA234" i="12"/>
  <c r="Y235" i="12"/>
  <c r="M235" i="12"/>
  <c r="O235" i="12"/>
  <c r="Z235" i="12"/>
  <c r="AW234" i="12"/>
  <c r="BF234" i="12"/>
  <c r="O234" i="12"/>
  <c r="S234" i="12"/>
  <c r="AD234" i="12"/>
  <c r="AC235" i="12"/>
  <c r="U235" i="12"/>
  <c r="AT236" i="12" l="1"/>
  <c r="AR236" i="12"/>
  <c r="AX236" i="12"/>
  <c r="AV236" i="12"/>
  <c r="AP236" i="12"/>
  <c r="AJ236" i="12"/>
  <c r="AZ236" i="12"/>
  <c r="AD236" i="12" s="1"/>
  <c r="AI237" i="12"/>
  <c r="AL236" i="12"/>
  <c r="S92" i="12"/>
  <c r="R93" i="12" s="1"/>
  <c r="U92" i="12"/>
  <c r="P237" i="12"/>
  <c r="N237" i="12"/>
  <c r="L237" i="12"/>
  <c r="V237" i="12"/>
  <c r="T237" i="12"/>
  <c r="R237" i="12"/>
  <c r="AC236" i="12"/>
  <c r="U236" i="12"/>
  <c r="AA235" i="12"/>
  <c r="BH235" i="12"/>
  <c r="BA235" i="12"/>
  <c r="W235" i="12"/>
  <c r="AD235" i="12"/>
  <c r="AB236" i="12"/>
  <c r="S236" i="12"/>
  <c r="AB235" i="12"/>
  <c r="AQ235" i="12"/>
  <c r="BC235" i="12"/>
  <c r="AU235" i="12"/>
  <c r="BE235" i="12"/>
  <c r="Y236" i="12"/>
  <c r="M236" i="12"/>
  <c r="O236" i="12"/>
  <c r="Z236" i="12"/>
  <c r="Q236" i="12"/>
  <c r="AA236" i="12"/>
  <c r="AS235" i="12"/>
  <c r="BD235" i="12"/>
  <c r="F92" i="12"/>
  <c r="E93" i="12" s="1"/>
  <c r="H92" i="12"/>
  <c r="AW235" i="12"/>
  <c r="BF235" i="12"/>
  <c r="BG235" i="12"/>
  <c r="AY235" i="12"/>
  <c r="S93" i="12" l="1"/>
  <c r="R94" i="12" s="1"/>
  <c r="U93" i="12"/>
  <c r="F93" i="12"/>
  <c r="E94" i="12" s="1"/>
  <c r="H93" i="12"/>
  <c r="N238" i="12"/>
  <c r="L238" i="12"/>
  <c r="V238" i="12"/>
  <c r="T238" i="12"/>
  <c r="R238" i="12"/>
  <c r="P238" i="12"/>
  <c r="AD237" i="12"/>
  <c r="W237" i="12"/>
  <c r="AR237" i="12"/>
  <c r="O237" i="12" s="1"/>
  <c r="AP237" i="12"/>
  <c r="M237" i="12" s="1"/>
  <c r="AV237" i="12"/>
  <c r="AT237" i="12"/>
  <c r="AI238" i="12"/>
  <c r="AX237" i="12"/>
  <c r="AJ237" i="12"/>
  <c r="AZ237" i="12"/>
  <c r="AL237" i="12"/>
  <c r="BG236" i="12"/>
  <c r="AY236" i="12"/>
  <c r="AQ236" i="12"/>
  <c r="BC236" i="12"/>
  <c r="AS236" i="12"/>
  <c r="BD236" i="12"/>
  <c r="BH236" i="12"/>
  <c r="BA236" i="12"/>
  <c r="AC237" i="12"/>
  <c r="U237" i="12"/>
  <c r="W236" i="12"/>
  <c r="BF236" i="12"/>
  <c r="AW236" i="12"/>
  <c r="AA237" i="12"/>
  <c r="AU236" i="12"/>
  <c r="BE236" i="12"/>
  <c r="L239" i="12" l="1"/>
  <c r="V239" i="12"/>
  <c r="T239" i="12"/>
  <c r="R239" i="12"/>
  <c r="P239" i="12"/>
  <c r="N239" i="12"/>
  <c r="F94" i="12"/>
  <c r="E95" i="12" s="1"/>
  <c r="H94" i="12"/>
  <c r="S94" i="12"/>
  <c r="R95" i="12" s="1"/>
  <c r="U94" i="12"/>
  <c r="BF237" i="12"/>
  <c r="AW237" i="12"/>
  <c r="BE237" i="12"/>
  <c r="AU237" i="12"/>
  <c r="AB238" i="12"/>
  <c r="W238" i="12"/>
  <c r="Z237" i="12"/>
  <c r="AP238" i="12"/>
  <c r="AZ238" i="12"/>
  <c r="AT238" i="12"/>
  <c r="AX238" i="12"/>
  <c r="U238" i="12" s="1"/>
  <c r="AV238" i="12"/>
  <c r="AR238" i="12"/>
  <c r="O238" i="12" s="1"/>
  <c r="AJ238" i="12"/>
  <c r="AI239" i="12" s="1"/>
  <c r="AL238" i="12"/>
  <c r="Y237" i="12"/>
  <c r="BA237" i="12"/>
  <c r="BH237" i="12"/>
  <c r="AQ237" i="12"/>
  <c r="BC237" i="12"/>
  <c r="AS237" i="12"/>
  <c r="BD237" i="12"/>
  <c r="S237" i="12"/>
  <c r="AB237" i="12"/>
  <c r="Q237" i="12"/>
  <c r="AY237" i="12"/>
  <c r="BG237" i="12"/>
  <c r="AA238" i="12"/>
  <c r="Q238" i="12"/>
  <c r="S95" i="12" l="1"/>
  <c r="R96" i="12"/>
  <c r="U95" i="12"/>
  <c r="F95" i="12"/>
  <c r="E96" i="12" s="1"/>
  <c r="H95" i="12"/>
  <c r="P240" i="12"/>
  <c r="N240" i="12"/>
  <c r="V240" i="12"/>
  <c r="T240" i="12"/>
  <c r="L240" i="12"/>
  <c r="R240" i="12"/>
  <c r="AV239" i="12"/>
  <c r="AR239" i="12"/>
  <c r="AP239" i="12"/>
  <c r="M239" i="12" s="1"/>
  <c r="AX239" i="12"/>
  <c r="U239" i="12" s="1"/>
  <c r="AJ239" i="12"/>
  <c r="AI240" i="12" s="1"/>
  <c r="AT239" i="12"/>
  <c r="AZ239" i="12"/>
  <c r="AL239" i="12"/>
  <c r="AW238" i="12"/>
  <c r="BF238" i="12"/>
  <c r="AQ238" i="12"/>
  <c r="BC238" i="12"/>
  <c r="AC238" i="12"/>
  <c r="BD238" i="12"/>
  <c r="AS238" i="12"/>
  <c r="S238" i="12"/>
  <c r="BG238" i="12"/>
  <c r="AY238" i="12"/>
  <c r="BE238" i="12"/>
  <c r="AU238" i="12"/>
  <c r="BA238" i="12"/>
  <c r="BH238" i="12"/>
  <c r="Z238" i="12"/>
  <c r="AB239" i="12"/>
  <c r="S239" i="12"/>
  <c r="M238" i="12"/>
  <c r="Y238" i="12"/>
  <c r="AD238" i="12"/>
  <c r="N241" i="12" l="1"/>
  <c r="L241" i="12"/>
  <c r="V241" i="12"/>
  <c r="T241" i="12"/>
  <c r="R241" i="12"/>
  <c r="P241" i="12"/>
  <c r="AT240" i="12"/>
  <c r="AR240" i="12"/>
  <c r="AP240" i="12"/>
  <c r="Y240" i="12" s="1"/>
  <c r="AJ240" i="12"/>
  <c r="AI241" i="12" s="1"/>
  <c r="AZ240" i="12"/>
  <c r="AV240" i="12"/>
  <c r="AX240" i="12"/>
  <c r="AL240" i="12"/>
  <c r="F96" i="12"/>
  <c r="E97" i="12" s="1"/>
  <c r="H96" i="12"/>
  <c r="BH239" i="12"/>
  <c r="BA239" i="12"/>
  <c r="O240" i="12"/>
  <c r="BF239" i="12"/>
  <c r="AW239" i="12"/>
  <c r="W239" i="12"/>
  <c r="AS239" i="12"/>
  <c r="BD239" i="12"/>
  <c r="AB240" i="12"/>
  <c r="S96" i="12"/>
  <c r="R97" i="12" s="1"/>
  <c r="U96" i="12"/>
  <c r="AU239" i="12"/>
  <c r="BE239" i="12"/>
  <c r="BG239" i="12"/>
  <c r="AY239" i="12"/>
  <c r="AA240" i="12"/>
  <c r="AC239" i="12"/>
  <c r="AD239" i="12"/>
  <c r="Y239" i="12"/>
  <c r="Z239" i="12"/>
  <c r="O239" i="12"/>
  <c r="AD240" i="12"/>
  <c r="W240" i="12"/>
  <c r="AQ239" i="12"/>
  <c r="BC239" i="12"/>
  <c r="Q239" i="12"/>
  <c r="AA239" i="12"/>
  <c r="AC240" i="12"/>
  <c r="U240" i="12"/>
  <c r="F97" i="12" l="1"/>
  <c r="E98" i="12"/>
  <c r="H97" i="12"/>
  <c r="S97" i="12"/>
  <c r="R98" i="12" s="1"/>
  <c r="U97" i="12"/>
  <c r="AR241" i="12"/>
  <c r="AP241" i="12"/>
  <c r="M241" i="12" s="1"/>
  <c r="AZ241" i="12"/>
  <c r="AX241" i="12"/>
  <c r="AC241" i="12" s="1"/>
  <c r="AJ241" i="12"/>
  <c r="AI242" i="12" s="1"/>
  <c r="AT241" i="12"/>
  <c r="AV241" i="12"/>
  <c r="AL241" i="12"/>
  <c r="BE240" i="12"/>
  <c r="AU240" i="12"/>
  <c r="AS240" i="12"/>
  <c r="BD240" i="12"/>
  <c r="L242" i="12"/>
  <c r="V242" i="12"/>
  <c r="T242" i="12"/>
  <c r="R242" i="12"/>
  <c r="P242" i="12"/>
  <c r="N242" i="12"/>
  <c r="BF240" i="12"/>
  <c r="AW240" i="12"/>
  <c r="AA241" i="12"/>
  <c r="Q241" i="12"/>
  <c r="BA240" i="12"/>
  <c r="BH240" i="12"/>
  <c r="AQ240" i="12"/>
  <c r="BC240" i="12"/>
  <c r="Q240" i="12"/>
  <c r="AB241" i="12"/>
  <c r="BG240" i="12"/>
  <c r="AY240" i="12"/>
  <c r="Y241" i="12"/>
  <c r="M240" i="12"/>
  <c r="S240" i="12"/>
  <c r="Z240" i="12"/>
  <c r="AP242" i="12" l="1"/>
  <c r="AZ242" i="12"/>
  <c r="AX242" i="12"/>
  <c r="AV242" i="12"/>
  <c r="AT242" i="12"/>
  <c r="AJ242" i="12"/>
  <c r="AI243" i="12" s="1"/>
  <c r="AR242" i="12"/>
  <c r="AL242" i="12"/>
  <c r="T243" i="12"/>
  <c r="N243" i="12"/>
  <c r="L243" i="12"/>
  <c r="V243" i="12"/>
  <c r="R243" i="12"/>
  <c r="P243" i="12"/>
  <c r="S98" i="12"/>
  <c r="R99" i="12" s="1"/>
  <c r="U98" i="12"/>
  <c r="BA241" i="12"/>
  <c r="BH241" i="12"/>
  <c r="AD241" i="12"/>
  <c r="BD241" i="12"/>
  <c r="AS241" i="12"/>
  <c r="W241" i="12"/>
  <c r="U242" i="12"/>
  <c r="AC242" i="12"/>
  <c r="O241" i="12"/>
  <c r="W242" i="12"/>
  <c r="AD242" i="12"/>
  <c r="BF241" i="12"/>
  <c r="AW241" i="12"/>
  <c r="F98" i="12"/>
  <c r="E99" i="12" s="1"/>
  <c r="H98" i="12"/>
  <c r="AA242" i="12"/>
  <c r="Q242" i="12"/>
  <c r="M242" i="12"/>
  <c r="Y242" i="12"/>
  <c r="BE241" i="12"/>
  <c r="AU241" i="12"/>
  <c r="AY241" i="12"/>
  <c r="BG241" i="12"/>
  <c r="AQ241" i="12"/>
  <c r="BC241" i="12"/>
  <c r="U241" i="12"/>
  <c r="Z241" i="12"/>
  <c r="S241" i="12"/>
  <c r="F99" i="12" l="1"/>
  <c r="E100" i="12" s="1"/>
  <c r="H99" i="12"/>
  <c r="S99" i="12"/>
  <c r="R100" i="12" s="1"/>
  <c r="U99" i="12"/>
  <c r="AI244" i="12"/>
  <c r="AR243" i="12"/>
  <c r="AP243" i="12"/>
  <c r="M243" i="12" s="1"/>
  <c r="AZ243" i="12"/>
  <c r="W243" i="12" s="1"/>
  <c r="AV243" i="12"/>
  <c r="AB243" i="12" s="1"/>
  <c r="AX243" i="12"/>
  <c r="AT243" i="12"/>
  <c r="AJ243" i="12"/>
  <c r="AL243" i="12"/>
  <c r="R244" i="12"/>
  <c r="P244" i="12"/>
  <c r="N244" i="12"/>
  <c r="L244" i="12"/>
  <c r="V244" i="12"/>
  <c r="T244" i="12"/>
  <c r="AA243" i="12"/>
  <c r="Q243" i="12"/>
  <c r="BF242" i="12"/>
  <c r="AW242" i="12"/>
  <c r="AY242" i="12"/>
  <c r="BG242" i="12"/>
  <c r="AC243" i="12"/>
  <c r="U243" i="12"/>
  <c r="BD242" i="12"/>
  <c r="AS242" i="12"/>
  <c r="O242" i="12"/>
  <c r="Z242" i="12"/>
  <c r="S242" i="12"/>
  <c r="BA242" i="12"/>
  <c r="BH242" i="12"/>
  <c r="BE242" i="12"/>
  <c r="AU242" i="12"/>
  <c r="AB242" i="12"/>
  <c r="AQ242" i="12"/>
  <c r="BC242" i="12"/>
  <c r="S100" i="12" l="1"/>
  <c r="R101" i="12" s="1"/>
  <c r="U100" i="12"/>
  <c r="F100" i="12"/>
  <c r="E101" i="12" s="1"/>
  <c r="H100" i="12"/>
  <c r="AC244" i="12"/>
  <c r="U244" i="12"/>
  <c r="AS243" i="12"/>
  <c r="BD243" i="12"/>
  <c r="BA243" i="12"/>
  <c r="BH243" i="12"/>
  <c r="S243" i="12"/>
  <c r="AW243" i="12"/>
  <c r="BF243" i="12"/>
  <c r="P245" i="12"/>
  <c r="R245" i="12"/>
  <c r="N245" i="12"/>
  <c r="V245" i="12"/>
  <c r="L245" i="12"/>
  <c r="T245" i="12"/>
  <c r="Z243" i="12"/>
  <c r="AD243" i="12"/>
  <c r="AQ243" i="12"/>
  <c r="BC243" i="12"/>
  <c r="AV244" i="12"/>
  <c r="AT244" i="12"/>
  <c r="AA244" i="12" s="1"/>
  <c r="AI245" i="12"/>
  <c r="AR244" i="12"/>
  <c r="AP244" i="12"/>
  <c r="AJ244" i="12"/>
  <c r="AZ244" i="12"/>
  <c r="AX244" i="12"/>
  <c r="AL244" i="12"/>
  <c r="O243" i="12"/>
  <c r="BE243" i="12"/>
  <c r="AU243" i="12"/>
  <c r="M244" i="12"/>
  <c r="Y244" i="12"/>
  <c r="O244" i="12"/>
  <c r="Z244" i="12"/>
  <c r="Y243" i="12"/>
  <c r="AB244" i="12"/>
  <c r="S244" i="12"/>
  <c r="BG243" i="12"/>
  <c r="AY243" i="12"/>
  <c r="F101" i="12" l="1"/>
  <c r="E102" i="12" s="1"/>
  <c r="H101" i="12"/>
  <c r="S101" i="12"/>
  <c r="R102" i="12"/>
  <c r="U101" i="12"/>
  <c r="AX245" i="12"/>
  <c r="AJ245" i="12"/>
  <c r="AV245" i="12"/>
  <c r="AB245" i="12" s="1"/>
  <c r="AI246" i="12"/>
  <c r="AT245" i="12"/>
  <c r="AA245" i="12" s="1"/>
  <c r="AR245" i="12"/>
  <c r="AP245" i="12"/>
  <c r="AZ245" i="12"/>
  <c r="AL245" i="12"/>
  <c r="M245" i="12"/>
  <c r="Y245" i="12"/>
  <c r="U245" i="12"/>
  <c r="N246" i="12"/>
  <c r="T246" i="12"/>
  <c r="R246" i="12"/>
  <c r="P246" i="12"/>
  <c r="V246" i="12"/>
  <c r="L246" i="12"/>
  <c r="O245" i="12"/>
  <c r="Z245" i="12"/>
  <c r="AU244" i="12"/>
  <c r="BE244" i="12"/>
  <c r="AD245" i="12"/>
  <c r="W245" i="12"/>
  <c r="Q244" i="12"/>
  <c r="BG244" i="12"/>
  <c r="AY244" i="12"/>
  <c r="BH244" i="12"/>
  <c r="BA244" i="12"/>
  <c r="W244" i="12"/>
  <c r="AQ244" i="12"/>
  <c r="BC244" i="12"/>
  <c r="BF244" i="12"/>
  <c r="AW244" i="12"/>
  <c r="AD244" i="12"/>
  <c r="AS244" i="12"/>
  <c r="BD244" i="12"/>
  <c r="L247" i="12" l="1"/>
  <c r="V247" i="12"/>
  <c r="T247" i="12"/>
  <c r="R247" i="12"/>
  <c r="P247" i="12"/>
  <c r="N247" i="12"/>
  <c r="F102" i="12"/>
  <c r="E103" i="12" s="1"/>
  <c r="H102" i="12"/>
  <c r="AZ246" i="12"/>
  <c r="AX246" i="12"/>
  <c r="AJ246" i="12"/>
  <c r="AV246" i="12"/>
  <c r="AI247" i="12"/>
  <c r="AT246" i="12"/>
  <c r="AA246" i="12" s="1"/>
  <c r="AP246" i="12"/>
  <c r="AR246" i="12"/>
  <c r="AL246" i="12"/>
  <c r="BG245" i="12"/>
  <c r="AY245" i="12"/>
  <c r="BF245" i="12"/>
  <c r="AW245" i="12"/>
  <c r="AD246" i="12"/>
  <c r="W246" i="12"/>
  <c r="BH245" i="12"/>
  <c r="BA245" i="12"/>
  <c r="AU245" i="12"/>
  <c r="BE245" i="12"/>
  <c r="AC245" i="12"/>
  <c r="Q245" i="12"/>
  <c r="AQ245" i="12"/>
  <c r="BC245" i="12"/>
  <c r="U246" i="12"/>
  <c r="AC246" i="12"/>
  <c r="S245" i="12"/>
  <c r="S102" i="12"/>
  <c r="R103" i="12" s="1"/>
  <c r="U102" i="12"/>
  <c r="AS245" i="12"/>
  <c r="BD245" i="12"/>
  <c r="F103" i="12" l="1"/>
  <c r="E104" i="12"/>
  <c r="H103" i="12"/>
  <c r="S103" i="12"/>
  <c r="R104" i="12" s="1"/>
  <c r="U103" i="12"/>
  <c r="BD246" i="12"/>
  <c r="AS246" i="12"/>
  <c r="AQ246" i="12"/>
  <c r="BC246" i="12"/>
  <c r="AW246" i="12"/>
  <c r="BF246" i="12"/>
  <c r="Z246" i="12"/>
  <c r="Y246" i="12"/>
  <c r="BH246" i="12"/>
  <c r="BA246" i="12"/>
  <c r="O246" i="12"/>
  <c r="AU246" i="12"/>
  <c r="BE246" i="12"/>
  <c r="AP247" i="12"/>
  <c r="AZ247" i="12"/>
  <c r="W247" i="12" s="1"/>
  <c r="AX247" i="12"/>
  <c r="AJ247" i="12"/>
  <c r="AV247" i="12"/>
  <c r="AI248" i="12"/>
  <c r="AT247" i="12"/>
  <c r="Q247" i="12" s="1"/>
  <c r="AR247" i="12"/>
  <c r="AL247" i="12"/>
  <c r="Q246" i="12"/>
  <c r="M246" i="12"/>
  <c r="O247" i="12"/>
  <c r="Z247" i="12"/>
  <c r="AY246" i="12"/>
  <c r="BG246" i="12"/>
  <c r="S247" i="12"/>
  <c r="AB246" i="12"/>
  <c r="V248" i="12"/>
  <c r="L248" i="12"/>
  <c r="T248" i="12"/>
  <c r="R248" i="12"/>
  <c r="P248" i="12"/>
  <c r="N248" i="12"/>
  <c r="S246" i="12"/>
  <c r="Y247" i="12"/>
  <c r="M247" i="12"/>
  <c r="S104" i="12" l="1"/>
  <c r="R105" i="12" s="1"/>
  <c r="U104" i="12"/>
  <c r="AR248" i="12"/>
  <c r="AP248" i="12"/>
  <c r="M248" i="12" s="1"/>
  <c r="AZ248" i="12"/>
  <c r="AX248" i="12"/>
  <c r="AT248" i="12"/>
  <c r="AV248" i="12"/>
  <c r="S248" i="12" s="1"/>
  <c r="AJ248" i="12"/>
  <c r="AI249" i="12" s="1"/>
  <c r="AL248" i="12"/>
  <c r="AY247" i="12"/>
  <c r="BG247" i="12"/>
  <c r="AD248" i="12"/>
  <c r="BE247" i="12"/>
  <c r="AU247" i="12"/>
  <c r="AA247" i="12"/>
  <c r="U248" i="12"/>
  <c r="AC248" i="12"/>
  <c r="AD247" i="12"/>
  <c r="AW247" i="12"/>
  <c r="BF247" i="12"/>
  <c r="T249" i="12"/>
  <c r="N249" i="12"/>
  <c r="L249" i="12"/>
  <c r="V249" i="12"/>
  <c r="P249" i="12"/>
  <c r="R249" i="12"/>
  <c r="AC247" i="12"/>
  <c r="F104" i="12"/>
  <c r="E105" i="12" s="1"/>
  <c r="H104" i="12"/>
  <c r="AA248" i="12"/>
  <c r="Q248" i="12"/>
  <c r="BC247" i="12"/>
  <c r="AQ247" i="12"/>
  <c r="U247" i="12"/>
  <c r="BA247" i="12"/>
  <c r="BH247" i="12"/>
  <c r="AB247" i="12"/>
  <c r="BD247" i="12"/>
  <c r="AS247" i="12"/>
  <c r="AT249" i="12" l="1"/>
  <c r="AR249" i="12"/>
  <c r="AP249" i="12"/>
  <c r="AX249" i="12"/>
  <c r="AV249" i="12"/>
  <c r="AJ249" i="12"/>
  <c r="AI250" i="12" s="1"/>
  <c r="AZ249" i="12"/>
  <c r="AL249" i="12"/>
  <c r="F105" i="12"/>
  <c r="E106" i="12" s="1"/>
  <c r="H105" i="12"/>
  <c r="S105" i="12"/>
  <c r="R106" i="12" s="1"/>
  <c r="U105" i="12"/>
  <c r="M249" i="12"/>
  <c r="Y249" i="12"/>
  <c r="O249" i="12"/>
  <c r="Z249" i="12"/>
  <c r="BE248" i="12"/>
  <c r="AU248" i="12"/>
  <c r="U249" i="12"/>
  <c r="AY248" i="12"/>
  <c r="BG248" i="12"/>
  <c r="AB248" i="12"/>
  <c r="Y248" i="12"/>
  <c r="BD248" i="12"/>
  <c r="AS248" i="12"/>
  <c r="R250" i="12"/>
  <c r="P250" i="12"/>
  <c r="N250" i="12"/>
  <c r="L250" i="12"/>
  <c r="V250" i="12"/>
  <c r="T250" i="12"/>
  <c r="BA248" i="12"/>
  <c r="BH248" i="12"/>
  <c r="AQ248" i="12"/>
  <c r="BC248" i="12"/>
  <c r="AB249" i="12"/>
  <c r="S249" i="12"/>
  <c r="O248" i="12"/>
  <c r="BF248" i="12"/>
  <c r="AW248" i="12"/>
  <c r="W248" i="12"/>
  <c r="AA249" i="12"/>
  <c r="Q249" i="12"/>
  <c r="Z248" i="12"/>
  <c r="S106" i="12" l="1"/>
  <c r="R107" i="12" s="1"/>
  <c r="U106" i="12"/>
  <c r="AJ250" i="12"/>
  <c r="AV250" i="12"/>
  <c r="AT250" i="12"/>
  <c r="AI251" i="12"/>
  <c r="AR250" i="12"/>
  <c r="AP250" i="12"/>
  <c r="AZ250" i="12"/>
  <c r="AX250" i="12"/>
  <c r="AL250" i="12"/>
  <c r="F106" i="12"/>
  <c r="E107" i="12" s="1"/>
  <c r="H106" i="12"/>
  <c r="BH249" i="12"/>
  <c r="BA249" i="12"/>
  <c r="M250" i="12"/>
  <c r="Y250" i="12"/>
  <c r="O250" i="12"/>
  <c r="Z250" i="12"/>
  <c r="AW249" i="12"/>
  <c r="BF249" i="12"/>
  <c r="P251" i="12"/>
  <c r="T251" i="12"/>
  <c r="R251" i="12"/>
  <c r="N251" i="12"/>
  <c r="L251" i="12"/>
  <c r="V251" i="12"/>
  <c r="BG249" i="12"/>
  <c r="AY249" i="12"/>
  <c r="AC249" i="12"/>
  <c r="AQ249" i="12"/>
  <c r="BC249" i="12"/>
  <c r="AD249" i="12"/>
  <c r="AS249" i="12"/>
  <c r="BD249" i="12"/>
  <c r="W249" i="12"/>
  <c r="BE249" i="12"/>
  <c r="AU249" i="12"/>
  <c r="F107" i="12" l="1"/>
  <c r="E108" i="12" s="1"/>
  <c r="H107" i="12"/>
  <c r="S107" i="12"/>
  <c r="R108" i="12"/>
  <c r="U107" i="12"/>
  <c r="BG250" i="12"/>
  <c r="AY250" i="12"/>
  <c r="BH250" i="12"/>
  <c r="BA250" i="12"/>
  <c r="M251" i="12"/>
  <c r="Y251" i="12"/>
  <c r="AS250" i="12"/>
  <c r="BD250" i="12"/>
  <c r="AQ250" i="12"/>
  <c r="BC250" i="12"/>
  <c r="W250" i="12"/>
  <c r="AU250" i="12"/>
  <c r="BE250" i="12"/>
  <c r="AW250" i="12"/>
  <c r="BF250" i="12"/>
  <c r="S250" i="12"/>
  <c r="AB250" i="12"/>
  <c r="AA250" i="12"/>
  <c r="O251" i="12"/>
  <c r="Z251" i="12"/>
  <c r="AX251" i="12"/>
  <c r="AJ251" i="12"/>
  <c r="AV251" i="12"/>
  <c r="AT251" i="12"/>
  <c r="AR251" i="12"/>
  <c r="AP251" i="12"/>
  <c r="AI252" i="12"/>
  <c r="AZ251" i="12"/>
  <c r="AL251" i="12"/>
  <c r="S251" i="12"/>
  <c r="AB251" i="12"/>
  <c r="AC251" i="12"/>
  <c r="U251" i="12"/>
  <c r="U250" i="12"/>
  <c r="Q250" i="12"/>
  <c r="N252" i="12"/>
  <c r="V252" i="12"/>
  <c r="T252" i="12"/>
  <c r="R252" i="12"/>
  <c r="P252" i="12"/>
  <c r="L252" i="12"/>
  <c r="AD250" i="12"/>
  <c r="AC250" i="12"/>
  <c r="F108" i="12" l="1"/>
  <c r="E109" i="12" s="1"/>
  <c r="H108" i="12"/>
  <c r="Z252" i="12"/>
  <c r="O252" i="12"/>
  <c r="L253" i="12"/>
  <c r="T253" i="12"/>
  <c r="R253" i="12"/>
  <c r="P253" i="12"/>
  <c r="N253" i="12"/>
  <c r="V253" i="12"/>
  <c r="BA251" i="12"/>
  <c r="BH251" i="12"/>
  <c r="W252" i="12"/>
  <c r="AD252" i="12"/>
  <c r="BC251" i="12"/>
  <c r="AQ251" i="12"/>
  <c r="S108" i="12"/>
  <c r="R109" i="12" s="1"/>
  <c r="U108" i="12"/>
  <c r="AD251" i="12"/>
  <c r="AU251" i="12"/>
  <c r="BE251" i="12"/>
  <c r="U252" i="12"/>
  <c r="AC252" i="12"/>
  <c r="AR252" i="12"/>
  <c r="AP252" i="12"/>
  <c r="AZ252" i="12"/>
  <c r="AX252" i="12"/>
  <c r="AT252" i="12"/>
  <c r="AA252" i="12" s="1"/>
  <c r="AJ252" i="12"/>
  <c r="AI253" i="12" s="1"/>
  <c r="AV252" i="12"/>
  <c r="AB252" i="12" s="1"/>
  <c r="AL252" i="12"/>
  <c r="AS251" i="12"/>
  <c r="BD251" i="12"/>
  <c r="BF251" i="12"/>
  <c r="AW251" i="12"/>
  <c r="AA251" i="12"/>
  <c r="W251" i="12"/>
  <c r="Y252" i="12"/>
  <c r="M252" i="12"/>
  <c r="AY251" i="12"/>
  <c r="BG251" i="12"/>
  <c r="Q251" i="12"/>
  <c r="AZ253" i="12" l="1"/>
  <c r="AJ253" i="12"/>
  <c r="AI254" i="12" s="1"/>
  <c r="AX253" i="12"/>
  <c r="AV253" i="12"/>
  <c r="AB253" i="12" s="1"/>
  <c r="AT253" i="12"/>
  <c r="AR253" i="12"/>
  <c r="AP253" i="12"/>
  <c r="AL253" i="12"/>
  <c r="V254" i="12"/>
  <c r="R254" i="12"/>
  <c r="L254" i="12"/>
  <c r="T254" i="12"/>
  <c r="P254" i="12"/>
  <c r="N254" i="12"/>
  <c r="S109" i="12"/>
  <c r="R110" i="12" s="1"/>
  <c r="U109" i="12"/>
  <c r="F109" i="12"/>
  <c r="E110" i="12"/>
  <c r="H109" i="12"/>
  <c r="BH252" i="12"/>
  <c r="BA252" i="12"/>
  <c r="AD253" i="12"/>
  <c r="W253" i="12"/>
  <c r="AQ252" i="12"/>
  <c r="BC252" i="12"/>
  <c r="BE252" i="12"/>
  <c r="AU252" i="12"/>
  <c r="BF252" i="12"/>
  <c r="AW252" i="12"/>
  <c r="S252" i="12"/>
  <c r="AY252" i="12"/>
  <c r="BG252" i="12"/>
  <c r="Q252" i="12"/>
  <c r="BD252" i="12"/>
  <c r="AS252" i="12"/>
  <c r="Q253" i="12"/>
  <c r="AA253" i="12"/>
  <c r="T255" i="12" l="1"/>
  <c r="P255" i="12"/>
  <c r="R255" i="12"/>
  <c r="N255" i="12"/>
  <c r="L255" i="12"/>
  <c r="V255" i="12"/>
  <c r="S110" i="12"/>
  <c r="R111" i="12" s="1"/>
  <c r="U110" i="12"/>
  <c r="AR254" i="12"/>
  <c r="AP254" i="12"/>
  <c r="AZ254" i="12"/>
  <c r="AV254" i="12"/>
  <c r="AJ254" i="12"/>
  <c r="AI255" i="12" s="1"/>
  <c r="AX254" i="12"/>
  <c r="AT254" i="12"/>
  <c r="AL254" i="12"/>
  <c r="F110" i="12"/>
  <c r="E111" i="12" s="1"/>
  <c r="H110" i="12"/>
  <c r="S254" i="12"/>
  <c r="AB254" i="12"/>
  <c r="AS253" i="12"/>
  <c r="BD253" i="12"/>
  <c r="AY253" i="12"/>
  <c r="BG253" i="12"/>
  <c r="Z254" i="12"/>
  <c r="O254" i="12"/>
  <c r="U254" i="12"/>
  <c r="AC254" i="12"/>
  <c r="AQ253" i="12"/>
  <c r="BC253" i="12"/>
  <c r="M253" i="12"/>
  <c r="AU253" i="12"/>
  <c r="BE253" i="12"/>
  <c r="AW253" i="12"/>
  <c r="BF253" i="12"/>
  <c r="S253" i="12"/>
  <c r="Z253" i="12"/>
  <c r="U253" i="12"/>
  <c r="M254" i="12"/>
  <c r="BA253" i="12"/>
  <c r="BH253" i="12"/>
  <c r="Y253" i="12"/>
  <c r="O253" i="12"/>
  <c r="AC253" i="12"/>
  <c r="F111" i="12" l="1"/>
  <c r="E112" i="12" s="1"/>
  <c r="H111" i="12"/>
  <c r="S111" i="12"/>
  <c r="R112" i="12" s="1"/>
  <c r="U111" i="12"/>
  <c r="R256" i="12"/>
  <c r="N256" i="12"/>
  <c r="L256" i="12"/>
  <c r="V256" i="12"/>
  <c r="T256" i="12"/>
  <c r="P256" i="12"/>
  <c r="AZ255" i="12"/>
  <c r="AJ255" i="12"/>
  <c r="AI256" i="12" s="1"/>
  <c r="AX255" i="12"/>
  <c r="AC255" i="12" s="1"/>
  <c r="AV255" i="12"/>
  <c r="AB255" i="12" s="1"/>
  <c r="AT255" i="12"/>
  <c r="AR255" i="12"/>
  <c r="Z255" i="12" s="1"/>
  <c r="AP255" i="12"/>
  <c r="M255" i="12" s="1"/>
  <c r="AL255" i="12"/>
  <c r="BH254" i="12"/>
  <c r="BA254" i="12"/>
  <c r="AU254" i="12"/>
  <c r="BE254" i="12"/>
  <c r="AQ254" i="12"/>
  <c r="BC254" i="12"/>
  <c r="Q254" i="12"/>
  <c r="AA254" i="12"/>
  <c r="AD254" i="12"/>
  <c r="AY254" i="12"/>
  <c r="BG254" i="12"/>
  <c r="BF254" i="12"/>
  <c r="AW254" i="12"/>
  <c r="Y254" i="12"/>
  <c r="W254" i="12"/>
  <c r="AS254" i="12"/>
  <c r="BD254" i="12"/>
  <c r="AT256" i="12" l="1"/>
  <c r="AR256" i="12"/>
  <c r="AP256" i="12"/>
  <c r="AJ256" i="12"/>
  <c r="AI257" i="12" s="1"/>
  <c r="AV256" i="12"/>
  <c r="AB256" i="12" s="1"/>
  <c r="AZ256" i="12"/>
  <c r="AX256" i="12"/>
  <c r="AL256" i="12"/>
  <c r="S112" i="12"/>
  <c r="R113" i="12"/>
  <c r="U112" i="12"/>
  <c r="F112" i="12"/>
  <c r="E113" i="12" s="1"/>
  <c r="H112" i="12"/>
  <c r="Y255" i="12"/>
  <c r="Z256" i="12"/>
  <c r="O256" i="12"/>
  <c r="P257" i="12"/>
  <c r="L257" i="12"/>
  <c r="T257" i="12"/>
  <c r="R257" i="12"/>
  <c r="N257" i="12"/>
  <c r="V257" i="12"/>
  <c r="AU255" i="12"/>
  <c r="BE255" i="12"/>
  <c r="S256" i="12"/>
  <c r="Y256" i="12"/>
  <c r="M256" i="12"/>
  <c r="AW255" i="12"/>
  <c r="BF255" i="12"/>
  <c r="O255" i="12"/>
  <c r="AA256" i="12"/>
  <c r="Q256" i="12"/>
  <c r="BA255" i="12"/>
  <c r="BH255" i="12"/>
  <c r="AA255" i="12"/>
  <c r="W255" i="12"/>
  <c r="AD255" i="12"/>
  <c r="BC255" i="12"/>
  <c r="AQ255" i="12"/>
  <c r="AS255" i="12"/>
  <c r="BD255" i="12"/>
  <c r="AY255" i="12"/>
  <c r="BG255" i="12"/>
  <c r="S255" i="12"/>
  <c r="Q255" i="12"/>
  <c r="U255" i="12"/>
  <c r="N258" i="12" l="1"/>
  <c r="V258" i="12"/>
  <c r="L258" i="12"/>
  <c r="T258" i="12"/>
  <c r="R258" i="12"/>
  <c r="P258" i="12"/>
  <c r="F113" i="12"/>
  <c r="E114" i="12" s="1"/>
  <c r="H113" i="12"/>
  <c r="AZ257" i="12"/>
  <c r="AX257" i="12"/>
  <c r="AJ257" i="12"/>
  <c r="AV257" i="12"/>
  <c r="AI258" i="12"/>
  <c r="AT257" i="12"/>
  <c r="AR257" i="12"/>
  <c r="AP257" i="12"/>
  <c r="M257" i="12" s="1"/>
  <c r="AL257" i="12"/>
  <c r="S113" i="12"/>
  <c r="R114" i="12" s="1"/>
  <c r="U113" i="12"/>
  <c r="U257" i="12"/>
  <c r="AB257" i="12"/>
  <c r="BH256" i="12"/>
  <c r="BA256" i="12"/>
  <c r="AQ256" i="12"/>
  <c r="BC256" i="12"/>
  <c r="AD257" i="12"/>
  <c r="W257" i="12"/>
  <c r="BD256" i="12"/>
  <c r="AS256" i="12"/>
  <c r="BG256" i="12"/>
  <c r="AY256" i="12"/>
  <c r="AD256" i="12"/>
  <c r="AC256" i="12"/>
  <c r="U256" i="12"/>
  <c r="AU256" i="12"/>
  <c r="BE256" i="12"/>
  <c r="Q257" i="12"/>
  <c r="BF256" i="12"/>
  <c r="AW256" i="12"/>
  <c r="W256" i="12"/>
  <c r="Z257" i="12"/>
  <c r="F114" i="12" l="1"/>
  <c r="E115" i="12" s="1"/>
  <c r="H114" i="12"/>
  <c r="S114" i="12"/>
  <c r="R115" i="12" s="1"/>
  <c r="U114" i="12"/>
  <c r="L259" i="12"/>
  <c r="T259" i="12"/>
  <c r="R259" i="12"/>
  <c r="P259" i="12"/>
  <c r="N259" i="12"/>
  <c r="V259" i="12"/>
  <c r="AT258" i="12"/>
  <c r="AR258" i="12"/>
  <c r="AP258" i="12"/>
  <c r="Y258" i="12" s="1"/>
  <c r="AJ258" i="12"/>
  <c r="AI259" i="12" s="1"/>
  <c r="AZ258" i="12"/>
  <c r="AX258" i="12"/>
  <c r="AV258" i="12"/>
  <c r="AL258" i="12"/>
  <c r="AS257" i="12"/>
  <c r="BD257" i="12"/>
  <c r="BF257" i="12"/>
  <c r="AW257" i="12"/>
  <c r="S257" i="12"/>
  <c r="AA258" i="12"/>
  <c r="Q258" i="12"/>
  <c r="AB258" i="12"/>
  <c r="S258" i="12"/>
  <c r="AC258" i="12"/>
  <c r="AY257" i="12"/>
  <c r="BG257" i="12"/>
  <c r="BC257" i="12"/>
  <c r="AQ257" i="12"/>
  <c r="O257" i="12"/>
  <c r="AU257" i="12"/>
  <c r="BE257" i="12"/>
  <c r="Y257" i="12"/>
  <c r="AA257" i="12"/>
  <c r="AC257" i="12"/>
  <c r="BA257" i="12"/>
  <c r="BH257" i="12"/>
  <c r="Z258" i="12"/>
  <c r="O258" i="12"/>
  <c r="V260" i="12" l="1"/>
  <c r="R260" i="12"/>
  <c r="N260" i="12"/>
  <c r="L260" i="12"/>
  <c r="T260" i="12"/>
  <c r="P260" i="12"/>
  <c r="AZ259" i="12"/>
  <c r="AJ259" i="12"/>
  <c r="AI260" i="12" s="1"/>
  <c r="AX259" i="12"/>
  <c r="AV259" i="12"/>
  <c r="AT259" i="12"/>
  <c r="AR259" i="12"/>
  <c r="AP259" i="12"/>
  <c r="AL259" i="12"/>
  <c r="S115" i="12"/>
  <c r="R116" i="12" s="1"/>
  <c r="U115" i="12"/>
  <c r="F115" i="12"/>
  <c r="E116" i="12" s="1"/>
  <c r="H115" i="12"/>
  <c r="AB259" i="12"/>
  <c r="AY258" i="12"/>
  <c r="BG258" i="12"/>
  <c r="Q259" i="12"/>
  <c r="AA259" i="12"/>
  <c r="U259" i="12"/>
  <c r="AC259" i="12"/>
  <c r="BH258" i="12"/>
  <c r="BA258" i="12"/>
  <c r="W258" i="12"/>
  <c r="AQ258" i="12"/>
  <c r="BC258" i="12"/>
  <c r="M258" i="12"/>
  <c r="BD258" i="12"/>
  <c r="AS258" i="12"/>
  <c r="BF258" i="12"/>
  <c r="AW258" i="12"/>
  <c r="AD258" i="12"/>
  <c r="U258" i="12"/>
  <c r="AU258" i="12"/>
  <c r="BE258" i="12"/>
  <c r="O259" i="12"/>
  <c r="Z259" i="12"/>
  <c r="AV260" i="12" l="1"/>
  <c r="AT260" i="12"/>
  <c r="AR260" i="12"/>
  <c r="AP260" i="12"/>
  <c r="AJ260" i="12"/>
  <c r="AI261" i="12" s="1"/>
  <c r="AZ260" i="12"/>
  <c r="AX260" i="12"/>
  <c r="U260" i="12" s="1"/>
  <c r="AL260" i="12"/>
  <c r="F116" i="12"/>
  <c r="E117" i="12" s="1"/>
  <c r="H116" i="12"/>
  <c r="S116" i="12"/>
  <c r="R117" i="12" s="1"/>
  <c r="U116" i="12"/>
  <c r="BA259" i="12"/>
  <c r="BH259" i="12"/>
  <c r="BD259" i="12"/>
  <c r="AS259" i="12"/>
  <c r="AD259" i="12"/>
  <c r="M260" i="12"/>
  <c r="Y260" i="12"/>
  <c r="T261" i="12"/>
  <c r="P261" i="12"/>
  <c r="V261" i="12"/>
  <c r="R261" i="12"/>
  <c r="N261" i="12"/>
  <c r="L261" i="12"/>
  <c r="Z260" i="12"/>
  <c r="O260" i="12"/>
  <c r="AW259" i="12"/>
  <c r="BF259" i="12"/>
  <c r="AB260" i="12"/>
  <c r="S260" i="12"/>
  <c r="W259" i="12"/>
  <c r="AA260" i="12"/>
  <c r="Q260" i="12"/>
  <c r="BC259" i="12"/>
  <c r="AQ259" i="12"/>
  <c r="M259" i="12"/>
  <c r="Y259" i="12"/>
  <c r="AU259" i="12"/>
  <c r="BE259" i="12"/>
  <c r="S259" i="12"/>
  <c r="AY259" i="12"/>
  <c r="BG259" i="12"/>
  <c r="S117" i="12" l="1"/>
  <c r="U117" i="12"/>
  <c r="F117" i="12"/>
  <c r="H117" i="12"/>
  <c r="AZ261" i="12"/>
  <c r="AD261" i="12" s="1"/>
  <c r="AJ261" i="12"/>
  <c r="AX261" i="12"/>
  <c r="AV261" i="12"/>
  <c r="AR261" i="12"/>
  <c r="AT261" i="12"/>
  <c r="AP261" i="12"/>
  <c r="AL261" i="12"/>
  <c r="BH260" i="12"/>
  <c r="BA260" i="12"/>
  <c r="W260" i="12"/>
  <c r="V116" i="12"/>
  <c r="W116" i="12" s="1"/>
  <c r="W261" i="12"/>
  <c r="W263" i="12" s="1"/>
  <c r="D273" i="12" s="1"/>
  <c r="AC261" i="12"/>
  <c r="U261" i="12"/>
  <c r="U263" i="12" s="1"/>
  <c r="D272" i="12" s="1"/>
  <c r="O261" i="12"/>
  <c r="O263" i="12" s="1"/>
  <c r="D269" i="12" s="1"/>
  <c r="Z261" i="12"/>
  <c r="Z263" i="12" s="1"/>
  <c r="AS260" i="12"/>
  <c r="BD260" i="12"/>
  <c r="AY260" i="12"/>
  <c r="BG260" i="12"/>
  <c r="AQ260" i="12"/>
  <c r="BC260" i="12"/>
  <c r="V113" i="12"/>
  <c r="W113" i="12" s="1"/>
  <c r="AB261" i="12"/>
  <c r="AB263" i="12" s="1"/>
  <c r="AC260" i="12"/>
  <c r="AU260" i="12"/>
  <c r="BE260" i="12"/>
  <c r="AD260" i="12"/>
  <c r="V112" i="12"/>
  <c r="W112" i="12" s="1"/>
  <c r="V115" i="12"/>
  <c r="W115" i="12" s="1"/>
  <c r="I116" i="12"/>
  <c r="J116" i="12" s="1"/>
  <c r="BF260" i="12"/>
  <c r="AW260" i="12"/>
  <c r="AD263" i="12" l="1"/>
  <c r="AC263" i="12"/>
  <c r="BE261" i="12"/>
  <c r="BE263" i="12" s="1"/>
  <c r="AU261" i="12"/>
  <c r="AU263" i="12" s="1"/>
  <c r="E270" i="12" s="1"/>
  <c r="AW261" i="12"/>
  <c r="AW263" i="12" s="1"/>
  <c r="E271" i="12" s="1"/>
  <c r="BF261" i="12"/>
  <c r="BF263" i="12" s="1"/>
  <c r="BC261" i="12"/>
  <c r="BC263" i="12" s="1"/>
  <c r="AQ261" i="12"/>
  <c r="AQ263" i="12" s="1"/>
  <c r="E268" i="12" s="1"/>
  <c r="AY261" i="12"/>
  <c r="AY263" i="12" s="1"/>
  <c r="E272" i="12" s="1"/>
  <c r="BG261" i="12"/>
  <c r="BG263" i="12" s="1"/>
  <c r="AA261" i="12"/>
  <c r="AA263" i="12" s="1"/>
  <c r="Q261" i="12"/>
  <c r="Q263" i="12" s="1"/>
  <c r="D270" i="12" s="1"/>
  <c r="I117" i="12"/>
  <c r="J117" i="12" s="1"/>
  <c r="I7" i="12"/>
  <c r="J7" i="12" s="1"/>
  <c r="I8" i="12"/>
  <c r="J8" i="12" s="1"/>
  <c r="I11" i="12"/>
  <c r="J11" i="12" s="1"/>
  <c r="I10" i="12"/>
  <c r="J10" i="12" s="1"/>
  <c r="I9" i="12"/>
  <c r="J9" i="12" s="1"/>
  <c r="I12" i="12"/>
  <c r="J12" i="12" s="1"/>
  <c r="I15" i="12"/>
  <c r="J15" i="12" s="1"/>
  <c r="I13" i="12"/>
  <c r="J13" i="12" s="1"/>
  <c r="I14" i="12"/>
  <c r="J14" i="12" s="1"/>
  <c r="I17" i="12"/>
  <c r="J17" i="12" s="1"/>
  <c r="I16" i="12"/>
  <c r="J16" i="12" s="1"/>
  <c r="I18" i="12"/>
  <c r="J18" i="12" s="1"/>
  <c r="I19" i="12"/>
  <c r="J19" i="12" s="1"/>
  <c r="I20" i="12"/>
  <c r="J20" i="12" s="1"/>
  <c r="I21" i="12"/>
  <c r="J21" i="12" s="1"/>
  <c r="I22" i="12"/>
  <c r="J22" i="12" s="1"/>
  <c r="I24" i="12"/>
  <c r="J24" i="12" s="1"/>
  <c r="I23" i="12"/>
  <c r="J23" i="12" s="1"/>
  <c r="I25" i="12"/>
  <c r="J25" i="12" s="1"/>
  <c r="I26" i="12"/>
  <c r="J26" i="12" s="1"/>
  <c r="I29" i="12"/>
  <c r="J29" i="12" s="1"/>
  <c r="I27" i="12"/>
  <c r="J27" i="12" s="1"/>
  <c r="I28" i="12"/>
  <c r="J28" i="12" s="1"/>
  <c r="I31" i="12"/>
  <c r="J31" i="12" s="1"/>
  <c r="I30" i="12"/>
  <c r="J30" i="12" s="1"/>
  <c r="I33" i="12"/>
  <c r="J33" i="12" s="1"/>
  <c r="I32" i="12"/>
  <c r="J32" i="12" s="1"/>
  <c r="I34" i="12"/>
  <c r="J34" i="12" s="1"/>
  <c r="I36" i="12"/>
  <c r="J36" i="12" s="1"/>
  <c r="I35" i="12"/>
  <c r="J35" i="12" s="1"/>
  <c r="I39" i="12"/>
  <c r="J39" i="12" s="1"/>
  <c r="I37" i="12"/>
  <c r="J37" i="12" s="1"/>
  <c r="I41" i="12"/>
  <c r="J41" i="12" s="1"/>
  <c r="I38" i="12"/>
  <c r="J38" i="12" s="1"/>
  <c r="I40" i="12"/>
  <c r="J40" i="12" s="1"/>
  <c r="I43" i="12"/>
  <c r="J43" i="12" s="1"/>
  <c r="I42" i="12"/>
  <c r="J42" i="12" s="1"/>
  <c r="I44" i="12"/>
  <c r="J44" i="12" s="1"/>
  <c r="I45" i="12"/>
  <c r="J45" i="12" s="1"/>
  <c r="I46" i="12"/>
  <c r="J46" i="12" s="1"/>
  <c r="I48" i="12"/>
  <c r="J48" i="12" s="1"/>
  <c r="I47" i="12"/>
  <c r="J47" i="12" s="1"/>
  <c r="I51" i="12"/>
  <c r="J51" i="12" s="1"/>
  <c r="I49" i="12"/>
  <c r="J49" i="12" s="1"/>
  <c r="I50" i="12"/>
  <c r="J50" i="12" s="1"/>
  <c r="I53" i="12"/>
  <c r="J53" i="12" s="1"/>
  <c r="I52" i="12"/>
  <c r="J52" i="12" s="1"/>
  <c r="I54" i="12"/>
  <c r="J54" i="12" s="1"/>
  <c r="I56" i="12"/>
  <c r="J56" i="12" s="1"/>
  <c r="I57" i="12"/>
  <c r="J57" i="12" s="1"/>
  <c r="I55" i="12"/>
  <c r="J55" i="12" s="1"/>
  <c r="I59" i="12"/>
  <c r="J59" i="12" s="1"/>
  <c r="I58" i="12"/>
  <c r="J58" i="12" s="1"/>
  <c r="I61" i="12"/>
  <c r="J61" i="12" s="1"/>
  <c r="I60" i="12"/>
  <c r="J60" i="12" s="1"/>
  <c r="I63" i="12"/>
  <c r="J63" i="12" s="1"/>
  <c r="I62" i="12"/>
  <c r="J62" i="12" s="1"/>
  <c r="I64" i="12"/>
  <c r="J64" i="12" s="1"/>
  <c r="I65" i="12"/>
  <c r="J65" i="12" s="1"/>
  <c r="I67" i="12"/>
  <c r="J67" i="12" s="1"/>
  <c r="I69" i="12"/>
  <c r="J69" i="12" s="1"/>
  <c r="I66" i="12"/>
  <c r="J66" i="12" s="1"/>
  <c r="I68" i="12"/>
  <c r="J68" i="12" s="1"/>
  <c r="I70" i="12"/>
  <c r="J70" i="12" s="1"/>
  <c r="I71" i="12"/>
  <c r="J71" i="12" s="1"/>
  <c r="I73" i="12"/>
  <c r="J73" i="12" s="1"/>
  <c r="I72" i="12"/>
  <c r="J72" i="12" s="1"/>
  <c r="I75" i="12"/>
  <c r="J75" i="12" s="1"/>
  <c r="I74" i="12"/>
  <c r="J74" i="12" s="1"/>
  <c r="I77" i="12"/>
  <c r="J77" i="12" s="1"/>
  <c r="I76" i="12"/>
  <c r="J76" i="12" s="1"/>
  <c r="I79" i="12"/>
  <c r="J79" i="12" s="1"/>
  <c r="I78" i="12"/>
  <c r="J78" i="12" s="1"/>
  <c r="I80" i="12"/>
  <c r="J80" i="12" s="1"/>
  <c r="I81" i="12"/>
  <c r="J81" i="12" s="1"/>
  <c r="I82" i="12"/>
  <c r="J82" i="12" s="1"/>
  <c r="I83" i="12"/>
  <c r="J83" i="12" s="1"/>
  <c r="I84" i="12"/>
  <c r="J84" i="12" s="1"/>
  <c r="I85" i="12"/>
  <c r="J85" i="12" s="1"/>
  <c r="I87" i="12"/>
  <c r="J87" i="12" s="1"/>
  <c r="I86" i="12"/>
  <c r="J86" i="12" s="1"/>
  <c r="I89" i="12"/>
  <c r="J89" i="12" s="1"/>
  <c r="I93" i="12"/>
  <c r="J93" i="12" s="1"/>
  <c r="I88" i="12"/>
  <c r="J88" i="12" s="1"/>
  <c r="I90" i="12"/>
  <c r="J90" i="12" s="1"/>
  <c r="I91" i="12"/>
  <c r="J91" i="12" s="1"/>
  <c r="I92" i="12"/>
  <c r="J92" i="12" s="1"/>
  <c r="I94" i="12"/>
  <c r="J94" i="12" s="1"/>
  <c r="I99" i="12"/>
  <c r="J99" i="12" s="1"/>
  <c r="I95" i="12"/>
  <c r="J95" i="12" s="1"/>
  <c r="I97" i="12"/>
  <c r="J97" i="12" s="1"/>
  <c r="I98" i="12"/>
  <c r="J98" i="12" s="1"/>
  <c r="I101" i="12"/>
  <c r="J101" i="12" s="1"/>
  <c r="I96" i="12"/>
  <c r="J96" i="12" s="1"/>
  <c r="I103" i="12"/>
  <c r="J103" i="12" s="1"/>
  <c r="I100" i="12"/>
  <c r="J100" i="12" s="1"/>
  <c r="I102" i="12"/>
  <c r="J102" i="12" s="1"/>
  <c r="I105" i="12"/>
  <c r="J105" i="12" s="1"/>
  <c r="I104" i="12"/>
  <c r="J104" i="12" s="1"/>
  <c r="I106" i="12"/>
  <c r="J106" i="12" s="1"/>
  <c r="I107" i="12"/>
  <c r="J107" i="12" s="1"/>
  <c r="I109" i="12"/>
  <c r="J109" i="12" s="1"/>
  <c r="I115" i="12"/>
  <c r="J115" i="12" s="1"/>
  <c r="I111" i="12"/>
  <c r="J111" i="12" s="1"/>
  <c r="I113" i="12"/>
  <c r="J113" i="12" s="1"/>
  <c r="I110" i="12"/>
  <c r="J110" i="12" s="1"/>
  <c r="I114" i="12"/>
  <c r="J114" i="12" s="1"/>
  <c r="I108" i="12"/>
  <c r="J108" i="12" s="1"/>
  <c r="I112" i="12"/>
  <c r="J112" i="12" s="1"/>
  <c r="S261" i="12"/>
  <c r="S263" i="12" s="1"/>
  <c r="D271" i="12" s="1"/>
  <c r="Y261" i="12"/>
  <c r="Y263" i="12" s="1"/>
  <c r="AM260" i="12"/>
  <c r="AN260" i="12" s="1"/>
  <c r="AM254" i="12"/>
  <c r="AN254" i="12" s="1"/>
  <c r="AM248" i="12"/>
  <c r="AN248" i="12" s="1"/>
  <c r="AM242" i="12"/>
  <c r="AN242" i="12" s="1"/>
  <c r="AM258" i="12"/>
  <c r="AN258" i="12" s="1"/>
  <c r="AM252" i="12"/>
  <c r="AN252" i="12" s="1"/>
  <c r="AM257" i="12"/>
  <c r="AN257" i="12" s="1"/>
  <c r="AM255" i="12"/>
  <c r="AN255" i="12" s="1"/>
  <c r="AM246" i="12"/>
  <c r="AN246" i="12" s="1"/>
  <c r="AM259" i="12"/>
  <c r="AN259" i="12" s="1"/>
  <c r="AM261" i="12"/>
  <c r="AN261" i="12" s="1"/>
  <c r="AM247" i="12"/>
  <c r="AN247" i="12" s="1"/>
  <c r="AM241" i="12"/>
  <c r="AN241" i="12" s="1"/>
  <c r="AM256" i="12"/>
  <c r="AN256" i="12" s="1"/>
  <c r="AM234" i="12"/>
  <c r="AN234" i="12" s="1"/>
  <c r="AM228" i="12"/>
  <c r="AN228" i="12" s="1"/>
  <c r="AM245" i="12"/>
  <c r="AN245" i="12" s="1"/>
  <c r="AM233" i="12"/>
  <c r="AN233" i="12" s="1"/>
  <c r="AM227" i="12"/>
  <c r="AN227" i="12" s="1"/>
  <c r="AM251" i="12"/>
  <c r="AN251" i="12" s="1"/>
  <c r="AM249" i="12"/>
  <c r="AN249" i="12" s="1"/>
  <c r="AM253" i="12"/>
  <c r="AN253" i="12" s="1"/>
  <c r="AM238" i="12"/>
  <c r="AN238" i="12" s="1"/>
  <c r="AM232" i="12"/>
  <c r="AN232" i="12" s="1"/>
  <c r="AM237" i="12"/>
  <c r="AN237" i="12" s="1"/>
  <c r="AM231" i="12"/>
  <c r="AN231" i="12" s="1"/>
  <c r="AM250" i="12"/>
  <c r="AN250" i="12" s="1"/>
  <c r="AM243" i="12"/>
  <c r="AN243" i="12" s="1"/>
  <c r="AM215" i="12"/>
  <c r="AN215" i="12" s="1"/>
  <c r="AM230" i="12"/>
  <c r="AN230" i="12" s="1"/>
  <c r="AM222" i="12"/>
  <c r="AN222" i="12" s="1"/>
  <c r="AM221" i="12"/>
  <c r="AN221" i="12" s="1"/>
  <c r="AM220" i="12"/>
  <c r="AN220" i="12" s="1"/>
  <c r="AM236" i="12"/>
  <c r="AN236" i="12" s="1"/>
  <c r="AM224" i="12"/>
  <c r="AN224" i="12" s="1"/>
  <c r="AM218" i="12"/>
  <c r="AN218" i="12" s="1"/>
  <c r="AM240" i="12"/>
  <c r="AN240" i="12" s="1"/>
  <c r="AM239" i="12"/>
  <c r="AN239" i="12" s="1"/>
  <c r="AM244" i="12"/>
  <c r="AN244" i="12" s="1"/>
  <c r="AM235" i="12"/>
  <c r="AN235" i="12" s="1"/>
  <c r="AM214" i="12"/>
  <c r="AN214" i="12" s="1"/>
  <c r="AM219" i="12"/>
  <c r="AN219" i="12" s="1"/>
  <c r="AM208" i="12"/>
  <c r="AN208" i="12" s="1"/>
  <c r="AM202" i="12"/>
  <c r="AN202" i="12" s="1"/>
  <c r="AM196" i="12"/>
  <c r="AN196" i="12" s="1"/>
  <c r="AM190" i="12"/>
  <c r="AN190" i="12" s="1"/>
  <c r="AM184" i="12"/>
  <c r="AN184" i="12" s="1"/>
  <c r="AM178" i="12"/>
  <c r="AN178" i="12" s="1"/>
  <c r="AM172" i="12"/>
  <c r="AN172" i="12" s="1"/>
  <c r="AM166" i="12"/>
  <c r="AN166" i="12" s="1"/>
  <c r="AM217" i="12"/>
  <c r="AN217" i="12" s="1"/>
  <c r="AM213" i="12"/>
  <c r="AN213" i="12" s="1"/>
  <c r="AM216" i="12"/>
  <c r="AN216" i="12" s="1"/>
  <c r="AM207" i="12"/>
  <c r="AN207" i="12" s="1"/>
  <c r="AM201" i="12"/>
  <c r="AN201" i="12" s="1"/>
  <c r="AM195" i="12"/>
  <c r="AN195" i="12" s="1"/>
  <c r="AM189" i="12"/>
  <c r="AN189" i="12" s="1"/>
  <c r="AM183" i="12"/>
  <c r="AN183" i="12" s="1"/>
  <c r="AM177" i="12"/>
  <c r="AN177" i="12" s="1"/>
  <c r="AM171" i="12"/>
  <c r="AN171" i="12" s="1"/>
  <c r="AM211" i="12"/>
  <c r="AN211" i="12" s="1"/>
  <c r="AM226" i="12"/>
  <c r="AN226" i="12" s="1"/>
  <c r="AM212" i="12"/>
  <c r="AN212" i="12" s="1"/>
  <c r="AM206" i="12"/>
  <c r="AN206" i="12" s="1"/>
  <c r="AM200" i="12"/>
  <c r="AN200" i="12" s="1"/>
  <c r="AM194" i="12"/>
  <c r="AN194" i="12" s="1"/>
  <c r="AM188" i="12"/>
  <c r="AN188" i="12" s="1"/>
  <c r="AM182" i="12"/>
  <c r="AN182" i="12" s="1"/>
  <c r="AM176" i="12"/>
  <c r="AN176" i="12" s="1"/>
  <c r="AM205" i="12"/>
  <c r="AN205" i="12" s="1"/>
  <c r="AM209" i="12"/>
  <c r="AN209" i="12" s="1"/>
  <c r="AM203" i="12"/>
  <c r="AN203" i="12" s="1"/>
  <c r="AM210" i="12"/>
  <c r="AN210" i="12" s="1"/>
  <c r="AM165" i="12"/>
  <c r="AN165" i="12" s="1"/>
  <c r="AM159" i="12"/>
  <c r="AN159" i="12" s="1"/>
  <c r="AM153" i="12"/>
  <c r="AN153" i="12" s="1"/>
  <c r="AM181" i="12"/>
  <c r="AN181" i="12" s="1"/>
  <c r="AM223" i="12"/>
  <c r="AN223" i="12" s="1"/>
  <c r="AM167" i="12"/>
  <c r="AN167" i="12" s="1"/>
  <c r="AM164" i="12"/>
  <c r="AN164" i="12" s="1"/>
  <c r="AM158" i="12"/>
  <c r="AN158" i="12" s="1"/>
  <c r="AM152" i="12"/>
  <c r="AN152" i="12" s="1"/>
  <c r="AM192" i="12"/>
  <c r="AN192" i="12" s="1"/>
  <c r="AM186" i="12"/>
  <c r="AN186" i="12" s="1"/>
  <c r="AM174" i="12"/>
  <c r="AN174" i="12" s="1"/>
  <c r="AM168" i="12"/>
  <c r="AN168" i="12" s="1"/>
  <c r="AM198" i="12"/>
  <c r="AN198" i="12" s="1"/>
  <c r="AM163" i="12"/>
  <c r="AN163" i="12" s="1"/>
  <c r="AM157" i="12"/>
  <c r="AN157" i="12" s="1"/>
  <c r="AM151" i="12"/>
  <c r="AN151" i="12" s="1"/>
  <c r="AM179" i="12"/>
  <c r="AN179" i="12" s="1"/>
  <c r="AM169" i="12"/>
  <c r="AN169" i="12" s="1"/>
  <c r="AM229" i="12"/>
  <c r="AN229" i="12" s="1"/>
  <c r="AM225" i="12"/>
  <c r="AN225" i="12" s="1"/>
  <c r="AM162" i="12"/>
  <c r="AN162" i="12" s="1"/>
  <c r="AM156" i="12"/>
  <c r="AN156" i="12" s="1"/>
  <c r="AM187" i="12"/>
  <c r="AN187" i="12" s="1"/>
  <c r="AM175" i="12"/>
  <c r="AN175" i="12" s="1"/>
  <c r="AM170" i="12"/>
  <c r="AN170" i="12" s="1"/>
  <c r="AM204" i="12"/>
  <c r="AN204" i="12" s="1"/>
  <c r="AM199" i="12"/>
  <c r="AN199" i="12" s="1"/>
  <c r="AM180" i="12"/>
  <c r="AN180" i="12" s="1"/>
  <c r="AM160" i="12"/>
  <c r="AN160" i="12" s="1"/>
  <c r="AM173" i="12"/>
  <c r="AN173" i="12" s="1"/>
  <c r="AM193" i="12"/>
  <c r="AN193" i="12" s="1"/>
  <c r="AM185" i="12"/>
  <c r="AN185" i="12" s="1"/>
  <c r="AM155" i="12"/>
  <c r="AN155" i="12" s="1"/>
  <c r="AM191" i="12"/>
  <c r="AN191" i="12" s="1"/>
  <c r="V117" i="12"/>
  <c r="W117" i="12" s="1"/>
  <c r="AM161" i="12"/>
  <c r="AN161" i="12" s="1"/>
  <c r="AM154" i="12"/>
  <c r="AN154" i="12" s="1"/>
  <c r="AM197" i="12"/>
  <c r="AN197" i="12" s="1"/>
  <c r="V8" i="12"/>
  <c r="W8" i="12" s="1"/>
  <c r="V9" i="12"/>
  <c r="W9" i="12" s="1"/>
  <c r="V7" i="12"/>
  <c r="W7" i="12" s="1"/>
  <c r="V10" i="12"/>
  <c r="W10" i="12" s="1"/>
  <c r="V14" i="12"/>
  <c r="W14" i="12" s="1"/>
  <c r="V11" i="12"/>
  <c r="W11" i="12" s="1"/>
  <c r="V12" i="12"/>
  <c r="W12" i="12" s="1"/>
  <c r="V13" i="12"/>
  <c r="W13" i="12" s="1"/>
  <c r="V15" i="12"/>
  <c r="W15" i="12" s="1"/>
  <c r="V19" i="12"/>
  <c r="W19" i="12" s="1"/>
  <c r="V16" i="12"/>
  <c r="W16" i="12" s="1"/>
  <c r="V17" i="12"/>
  <c r="W17" i="12" s="1"/>
  <c r="V18" i="12"/>
  <c r="W18" i="12" s="1"/>
  <c r="V21" i="12"/>
  <c r="W21" i="12" s="1"/>
  <c r="V20" i="12"/>
  <c r="W20" i="12" s="1"/>
  <c r="V22" i="12"/>
  <c r="W22" i="12" s="1"/>
  <c r="V24" i="12"/>
  <c r="W24" i="12" s="1"/>
  <c r="V23" i="12"/>
  <c r="W23" i="12" s="1"/>
  <c r="V25" i="12"/>
  <c r="W25" i="12" s="1"/>
  <c r="V27" i="12"/>
  <c r="W27" i="12" s="1"/>
  <c r="V28" i="12"/>
  <c r="W28" i="12" s="1"/>
  <c r="V29" i="12"/>
  <c r="W29" i="12" s="1"/>
  <c r="V26" i="12"/>
  <c r="W26" i="12" s="1"/>
  <c r="V32" i="12"/>
  <c r="W32" i="12" s="1"/>
  <c r="V35" i="12"/>
  <c r="W35" i="12" s="1"/>
  <c r="V30" i="12"/>
  <c r="W30" i="12" s="1"/>
  <c r="V31" i="12"/>
  <c r="W31" i="12" s="1"/>
  <c r="V33" i="12"/>
  <c r="W33" i="12" s="1"/>
  <c r="V36" i="12"/>
  <c r="W36" i="12" s="1"/>
  <c r="V34" i="12"/>
  <c r="W34" i="12" s="1"/>
  <c r="V40" i="12"/>
  <c r="W40" i="12" s="1"/>
  <c r="V38" i="12"/>
  <c r="W38" i="12" s="1"/>
  <c r="V39" i="12"/>
  <c r="W39" i="12" s="1"/>
  <c r="V37" i="12"/>
  <c r="W37" i="12" s="1"/>
  <c r="V41" i="12"/>
  <c r="W41" i="12" s="1"/>
  <c r="V42" i="12"/>
  <c r="W42" i="12" s="1"/>
  <c r="V44" i="12"/>
  <c r="W44" i="12" s="1"/>
  <c r="V43" i="12"/>
  <c r="W43" i="12" s="1"/>
  <c r="V47" i="12"/>
  <c r="W47" i="12" s="1"/>
  <c r="V45" i="12"/>
  <c r="W45" i="12" s="1"/>
  <c r="V46" i="12"/>
  <c r="W46" i="12" s="1"/>
  <c r="V50" i="12"/>
  <c r="W50" i="12" s="1"/>
  <c r="V48" i="12"/>
  <c r="W48" i="12" s="1"/>
  <c r="V49" i="12"/>
  <c r="W49" i="12" s="1"/>
  <c r="V51" i="12"/>
  <c r="W51" i="12" s="1"/>
  <c r="V52" i="12"/>
  <c r="W52" i="12" s="1"/>
  <c r="V53" i="12"/>
  <c r="W53" i="12" s="1"/>
  <c r="V56" i="12"/>
  <c r="W56" i="12" s="1"/>
  <c r="V55" i="12"/>
  <c r="W55" i="12" s="1"/>
  <c r="V54" i="12"/>
  <c r="W54" i="12" s="1"/>
  <c r="V57" i="12"/>
  <c r="W57" i="12" s="1"/>
  <c r="V58" i="12"/>
  <c r="W58" i="12" s="1"/>
  <c r="V59" i="12"/>
  <c r="W59" i="12" s="1"/>
  <c r="V60" i="12"/>
  <c r="W60" i="12" s="1"/>
  <c r="V62" i="12"/>
  <c r="W62" i="12" s="1"/>
  <c r="V61" i="12"/>
  <c r="W61" i="12" s="1"/>
  <c r="V63" i="12"/>
  <c r="W63" i="12" s="1"/>
  <c r="V65" i="12"/>
  <c r="W65" i="12" s="1"/>
  <c r="V64" i="12"/>
  <c r="W64" i="12" s="1"/>
  <c r="V67" i="12"/>
  <c r="W67" i="12" s="1"/>
  <c r="V66" i="12"/>
  <c r="W66" i="12" s="1"/>
  <c r="V68" i="12"/>
  <c r="W68" i="12" s="1"/>
  <c r="V69" i="12"/>
  <c r="W69" i="12" s="1"/>
  <c r="V70" i="12"/>
  <c r="W70" i="12" s="1"/>
  <c r="V71" i="12"/>
  <c r="W71" i="12" s="1"/>
  <c r="V72" i="12"/>
  <c r="W72" i="12" s="1"/>
  <c r="V73" i="12"/>
  <c r="W73" i="12" s="1"/>
  <c r="V74" i="12"/>
  <c r="W74" i="12" s="1"/>
  <c r="V75" i="12"/>
  <c r="W75" i="12" s="1"/>
  <c r="V76" i="12"/>
  <c r="W76" i="12" s="1"/>
  <c r="V77" i="12"/>
  <c r="W77" i="12" s="1"/>
  <c r="V79" i="12"/>
  <c r="W79" i="12" s="1"/>
  <c r="V78" i="12"/>
  <c r="W78" i="12" s="1"/>
  <c r="V80" i="12"/>
  <c r="W80" i="12" s="1"/>
  <c r="V81" i="12"/>
  <c r="W81" i="12" s="1"/>
  <c r="V82" i="12"/>
  <c r="W82" i="12" s="1"/>
  <c r="V83" i="12"/>
  <c r="W83" i="12" s="1"/>
  <c r="V86" i="12"/>
  <c r="W86" i="12" s="1"/>
  <c r="V84" i="12"/>
  <c r="W84" i="12" s="1"/>
  <c r="V85" i="12"/>
  <c r="W85" i="12" s="1"/>
  <c r="V87" i="12"/>
  <c r="W87" i="12" s="1"/>
  <c r="V88" i="12"/>
  <c r="W88" i="12" s="1"/>
  <c r="V89" i="12"/>
  <c r="W89" i="12" s="1"/>
  <c r="V91" i="12"/>
  <c r="W91" i="12" s="1"/>
  <c r="V93" i="12"/>
  <c r="W93" i="12" s="1"/>
  <c r="V90" i="12"/>
  <c r="W90" i="12" s="1"/>
  <c r="V94" i="12"/>
  <c r="W94" i="12" s="1"/>
  <c r="V92" i="12"/>
  <c r="W92" i="12" s="1"/>
  <c r="V96" i="12"/>
  <c r="W96" i="12" s="1"/>
  <c r="V95" i="12"/>
  <c r="W95" i="12" s="1"/>
  <c r="V98" i="12"/>
  <c r="W98" i="12" s="1"/>
  <c r="V97" i="12"/>
  <c r="W97" i="12" s="1"/>
  <c r="V100" i="12"/>
  <c r="W100" i="12" s="1"/>
  <c r="V99" i="12"/>
  <c r="W99" i="12" s="1"/>
  <c r="V101" i="12"/>
  <c r="W101" i="12" s="1"/>
  <c r="V102" i="12"/>
  <c r="W102" i="12" s="1"/>
  <c r="V106" i="12"/>
  <c r="W106" i="12" s="1"/>
  <c r="V103" i="12"/>
  <c r="W103" i="12" s="1"/>
  <c r="V104" i="12"/>
  <c r="W104" i="12" s="1"/>
  <c r="V105" i="12"/>
  <c r="W105" i="12" s="1"/>
  <c r="V108" i="12"/>
  <c r="W108" i="12" s="1"/>
  <c r="V109" i="12"/>
  <c r="W109" i="12" s="1"/>
  <c r="V110" i="12"/>
  <c r="W110" i="12" s="1"/>
  <c r="V107" i="12"/>
  <c r="W107" i="12" s="1"/>
  <c r="V111" i="12"/>
  <c r="W111" i="12" s="1"/>
  <c r="V114" i="12"/>
  <c r="W114" i="12" s="1"/>
  <c r="AS261" i="12"/>
  <c r="AS263" i="12" s="1"/>
  <c r="E269" i="12" s="1"/>
  <c r="BD261" i="12"/>
  <c r="BD263" i="12" s="1"/>
  <c r="BA261" i="12"/>
  <c r="BA263" i="12" s="1"/>
  <c r="E273" i="12" s="1"/>
  <c r="BH261" i="12"/>
  <c r="BH263" i="12" s="1"/>
  <c r="M261" i="12"/>
  <c r="M263" i="12" s="1"/>
  <c r="D268" i="12" s="1"/>
  <c r="F268" i="12" l="1" a="1"/>
  <c r="F268" i="12" s="1"/>
  <c r="G268" i="12" a="1"/>
  <c r="G268" i="12" s="1"/>
  <c r="K25" i="11" l="1" a="1"/>
  <c r="K25" i="11" s="1"/>
  <c r="D10" i="9"/>
  <c r="D11" i="9" s="1"/>
  <c r="D12" i="9" s="1"/>
  <c r="D13" i="9" s="1"/>
  <c r="D14" i="9" s="1"/>
  <c r="D15" i="9" s="1"/>
  <c r="D16" i="9" s="1"/>
  <c r="D17" i="9" s="1"/>
  <c r="D18" i="9" s="1"/>
  <c r="D19" i="9" s="1"/>
  <c r="T11" i="2"/>
  <c r="T10" i="2"/>
  <c r="U10" i="2" s="1"/>
  <c r="V10" i="2" s="1"/>
  <c r="W10" i="2" s="1"/>
  <c r="X10" i="2" s="1"/>
  <c r="T9" i="2"/>
  <c r="U9" i="2" s="1"/>
  <c r="V9" i="2" s="1"/>
  <c r="W9" i="2" s="1"/>
  <c r="X9" i="2" s="1"/>
  <c r="T8" i="2"/>
  <c r="U8" i="2" s="1"/>
  <c r="V8" i="2" s="1"/>
  <c r="W8" i="2" s="1"/>
  <c r="X8" i="2" s="1"/>
  <c r="U11" i="2"/>
  <c r="V11" i="2" s="1"/>
  <c r="W11" i="2" s="1"/>
  <c r="X11" i="2" s="1"/>
  <c r="X7" i="2"/>
  <c r="W7" i="2"/>
  <c r="V7" i="2"/>
  <c r="U7" i="2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4" i="7"/>
  <c r="S6" i="7"/>
  <c r="V5" i="7"/>
  <c r="T4" i="7"/>
  <c r="S5" i="7" s="1"/>
  <c r="T5" i="7" s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4" i="7"/>
  <c r="H4" i="7" s="1"/>
  <c r="N3" i="7"/>
  <c r="H6" i="7"/>
  <c r="E6" i="7"/>
  <c r="F6" i="7" s="1"/>
  <c r="H5" i="7"/>
  <c r="F5" i="7"/>
  <c r="E5" i="7"/>
  <c r="F4" i="7"/>
  <c r="BM7" i="6"/>
  <c r="BN7" i="6"/>
  <c r="BO7" i="6"/>
  <c r="BP7" i="6"/>
  <c r="BM8" i="6"/>
  <c r="BN8" i="6"/>
  <c r="BO8" i="6"/>
  <c r="BP8" i="6"/>
  <c r="BM9" i="6"/>
  <c r="BN9" i="6"/>
  <c r="BO9" i="6"/>
  <c r="BP9" i="6"/>
  <c r="BM10" i="6"/>
  <c r="BN10" i="6"/>
  <c r="BO10" i="6"/>
  <c r="BP10" i="6"/>
  <c r="BM11" i="6"/>
  <c r="BN11" i="6"/>
  <c r="BO11" i="6"/>
  <c r="BP11" i="6"/>
  <c r="BM12" i="6"/>
  <c r="BN12" i="6"/>
  <c r="BO12" i="6"/>
  <c r="BP12" i="6"/>
  <c r="BM13" i="6"/>
  <c r="BN13" i="6"/>
  <c r="BO13" i="6"/>
  <c r="BP13" i="6"/>
  <c r="BM14" i="6"/>
  <c r="BN14" i="6"/>
  <c r="BO14" i="6"/>
  <c r="BP14" i="6"/>
  <c r="BM15" i="6"/>
  <c r="BN15" i="6"/>
  <c r="BO15" i="6"/>
  <c r="BP15" i="6"/>
  <c r="BM16" i="6"/>
  <c r="BN16" i="6"/>
  <c r="BO16" i="6"/>
  <c r="BP16" i="6"/>
  <c r="BM17" i="6"/>
  <c r="BN17" i="6"/>
  <c r="BO17" i="6"/>
  <c r="BP17" i="6"/>
  <c r="BM18" i="6"/>
  <c r="BN18" i="6"/>
  <c r="BO18" i="6"/>
  <c r="BP18" i="6"/>
  <c r="BM19" i="6"/>
  <c r="BN19" i="6"/>
  <c r="BO19" i="6"/>
  <c r="BP19" i="6"/>
  <c r="BM20" i="6"/>
  <c r="BN20" i="6"/>
  <c r="BO20" i="6"/>
  <c r="BP20" i="6"/>
  <c r="BM21" i="6"/>
  <c r="BN21" i="6"/>
  <c r="BO21" i="6"/>
  <c r="BP21" i="6"/>
  <c r="BM22" i="6"/>
  <c r="BN22" i="6"/>
  <c r="BO22" i="6"/>
  <c r="BP22" i="6"/>
  <c r="BM23" i="6"/>
  <c r="BN23" i="6"/>
  <c r="BO23" i="6"/>
  <c r="BP23" i="6"/>
  <c r="BM24" i="6"/>
  <c r="BN24" i="6"/>
  <c r="BO24" i="6"/>
  <c r="BP24" i="6"/>
  <c r="BM25" i="6"/>
  <c r="BN25" i="6"/>
  <c r="BO25" i="6"/>
  <c r="BP25" i="6"/>
  <c r="BM26" i="6"/>
  <c r="BN26" i="6"/>
  <c r="BO26" i="6"/>
  <c r="BP26" i="6"/>
  <c r="BM27" i="6"/>
  <c r="BN27" i="6"/>
  <c r="BO27" i="6"/>
  <c r="BP27" i="6"/>
  <c r="BM28" i="6"/>
  <c r="BN28" i="6"/>
  <c r="BO28" i="6"/>
  <c r="BP28" i="6"/>
  <c r="BM29" i="6"/>
  <c r="BN29" i="6"/>
  <c r="BO29" i="6"/>
  <c r="BP29" i="6"/>
  <c r="BM30" i="6"/>
  <c r="BN30" i="6"/>
  <c r="BO30" i="6"/>
  <c r="BP30" i="6"/>
  <c r="BM31" i="6"/>
  <c r="BN31" i="6"/>
  <c r="BO31" i="6"/>
  <c r="BP31" i="6"/>
  <c r="BM32" i="6"/>
  <c r="BN32" i="6"/>
  <c r="BO32" i="6"/>
  <c r="BP32" i="6"/>
  <c r="BM33" i="6"/>
  <c r="BN33" i="6"/>
  <c r="BO33" i="6"/>
  <c r="BP33" i="6"/>
  <c r="BM34" i="6"/>
  <c r="BN34" i="6"/>
  <c r="BO34" i="6"/>
  <c r="BP34" i="6"/>
  <c r="BM35" i="6"/>
  <c r="BN35" i="6"/>
  <c r="BO35" i="6"/>
  <c r="BP35" i="6"/>
  <c r="BM36" i="6"/>
  <c r="BN36" i="6"/>
  <c r="BO36" i="6"/>
  <c r="BP36" i="6"/>
  <c r="BM37" i="6"/>
  <c r="BN37" i="6"/>
  <c r="BO37" i="6"/>
  <c r="BP37" i="6"/>
  <c r="BM38" i="6"/>
  <c r="BN38" i="6"/>
  <c r="BO38" i="6"/>
  <c r="BP38" i="6"/>
  <c r="BM39" i="6"/>
  <c r="BN39" i="6"/>
  <c r="BO39" i="6"/>
  <c r="BP39" i="6"/>
  <c r="BM40" i="6"/>
  <c r="BN40" i="6"/>
  <c r="BO40" i="6"/>
  <c r="BP40" i="6"/>
  <c r="BM41" i="6"/>
  <c r="BN41" i="6"/>
  <c r="BO41" i="6"/>
  <c r="BP41" i="6"/>
  <c r="BM42" i="6"/>
  <c r="BN42" i="6"/>
  <c r="BO42" i="6"/>
  <c r="BP42" i="6"/>
  <c r="BM43" i="6"/>
  <c r="BN43" i="6"/>
  <c r="BO43" i="6"/>
  <c r="BP43" i="6"/>
  <c r="BM44" i="6"/>
  <c r="BN44" i="6"/>
  <c r="BO44" i="6"/>
  <c r="BP44" i="6"/>
  <c r="BM45" i="6"/>
  <c r="BN45" i="6"/>
  <c r="BO45" i="6"/>
  <c r="BP45" i="6"/>
  <c r="BM46" i="6"/>
  <c r="BN46" i="6"/>
  <c r="BO46" i="6"/>
  <c r="BP46" i="6"/>
  <c r="BM47" i="6"/>
  <c r="BN47" i="6"/>
  <c r="BO47" i="6"/>
  <c r="BP47" i="6"/>
  <c r="BM48" i="6"/>
  <c r="BN48" i="6"/>
  <c r="BO48" i="6"/>
  <c r="BP48" i="6"/>
  <c r="BM49" i="6"/>
  <c r="BN49" i="6"/>
  <c r="BO49" i="6"/>
  <c r="BP49" i="6"/>
  <c r="BM50" i="6"/>
  <c r="BN50" i="6"/>
  <c r="BO50" i="6"/>
  <c r="BP50" i="6"/>
  <c r="BM51" i="6"/>
  <c r="BN51" i="6"/>
  <c r="BO51" i="6"/>
  <c r="BP51" i="6"/>
  <c r="BM52" i="6"/>
  <c r="BN52" i="6"/>
  <c r="BO52" i="6"/>
  <c r="BP52" i="6"/>
  <c r="BM53" i="6"/>
  <c r="BN53" i="6"/>
  <c r="BO53" i="6"/>
  <c r="BP53" i="6"/>
  <c r="BM54" i="6"/>
  <c r="BN54" i="6"/>
  <c r="BO54" i="6"/>
  <c r="BP54" i="6"/>
  <c r="BM55" i="6"/>
  <c r="BN55" i="6"/>
  <c r="BO55" i="6"/>
  <c r="BP55" i="6"/>
  <c r="BM56" i="6"/>
  <c r="BN56" i="6"/>
  <c r="BO56" i="6"/>
  <c r="BP56" i="6"/>
  <c r="BM57" i="6"/>
  <c r="BN57" i="6"/>
  <c r="BO57" i="6"/>
  <c r="BP57" i="6"/>
  <c r="BM58" i="6"/>
  <c r="BN58" i="6"/>
  <c r="BO58" i="6"/>
  <c r="BP58" i="6"/>
  <c r="BM59" i="6"/>
  <c r="BN59" i="6"/>
  <c r="BO59" i="6"/>
  <c r="BP59" i="6"/>
  <c r="BM60" i="6"/>
  <c r="BN60" i="6"/>
  <c r="BO60" i="6"/>
  <c r="BP60" i="6"/>
  <c r="BM61" i="6"/>
  <c r="BN61" i="6"/>
  <c r="BO61" i="6"/>
  <c r="BP61" i="6"/>
  <c r="BM62" i="6"/>
  <c r="BN62" i="6"/>
  <c r="BO62" i="6"/>
  <c r="BP62" i="6"/>
  <c r="BM63" i="6"/>
  <c r="BN63" i="6"/>
  <c r="BO63" i="6"/>
  <c r="BP63" i="6"/>
  <c r="BM64" i="6"/>
  <c r="BN64" i="6"/>
  <c r="BO64" i="6"/>
  <c r="BP64" i="6"/>
  <c r="BM65" i="6"/>
  <c r="BN65" i="6"/>
  <c r="BO65" i="6"/>
  <c r="BP65" i="6"/>
  <c r="BM66" i="6"/>
  <c r="BN66" i="6"/>
  <c r="BO66" i="6"/>
  <c r="BP66" i="6"/>
  <c r="BM67" i="6"/>
  <c r="BN67" i="6"/>
  <c r="BO67" i="6"/>
  <c r="BP67" i="6"/>
  <c r="BM68" i="6"/>
  <c r="BN68" i="6"/>
  <c r="BO68" i="6"/>
  <c r="BP68" i="6"/>
  <c r="BM69" i="6"/>
  <c r="BN69" i="6"/>
  <c r="BO69" i="6"/>
  <c r="BP69" i="6"/>
  <c r="BM70" i="6"/>
  <c r="BN70" i="6"/>
  <c r="BO70" i="6"/>
  <c r="BP70" i="6"/>
  <c r="BM71" i="6"/>
  <c r="BN71" i="6"/>
  <c r="BO71" i="6"/>
  <c r="BP71" i="6"/>
  <c r="BM72" i="6"/>
  <c r="BN72" i="6"/>
  <c r="BO72" i="6"/>
  <c r="BP72" i="6"/>
  <c r="BM73" i="6"/>
  <c r="BN73" i="6"/>
  <c r="BO73" i="6"/>
  <c r="BP73" i="6"/>
  <c r="BM74" i="6"/>
  <c r="BN74" i="6"/>
  <c r="BO74" i="6"/>
  <c r="BP74" i="6"/>
  <c r="BM75" i="6"/>
  <c r="BN75" i="6"/>
  <c r="BO75" i="6"/>
  <c r="BP75" i="6"/>
  <c r="BM76" i="6"/>
  <c r="BN76" i="6"/>
  <c r="BO76" i="6"/>
  <c r="BP76" i="6"/>
  <c r="BM77" i="6"/>
  <c r="BN77" i="6"/>
  <c r="BO77" i="6"/>
  <c r="BP77" i="6"/>
  <c r="BM78" i="6"/>
  <c r="BN78" i="6"/>
  <c r="BO78" i="6"/>
  <c r="BP78" i="6"/>
  <c r="BM79" i="6"/>
  <c r="BN79" i="6"/>
  <c r="BO79" i="6"/>
  <c r="BP79" i="6"/>
  <c r="BM80" i="6"/>
  <c r="BN80" i="6"/>
  <c r="BO80" i="6"/>
  <c r="BP80" i="6"/>
  <c r="BM81" i="6"/>
  <c r="BN81" i="6"/>
  <c r="BO81" i="6"/>
  <c r="BP81" i="6"/>
  <c r="BM82" i="6"/>
  <c r="BN82" i="6"/>
  <c r="BO82" i="6"/>
  <c r="BP82" i="6"/>
  <c r="BM83" i="6"/>
  <c r="BN83" i="6"/>
  <c r="BO83" i="6"/>
  <c r="BP83" i="6"/>
  <c r="BM84" i="6"/>
  <c r="BN84" i="6"/>
  <c r="BO84" i="6"/>
  <c r="BP84" i="6"/>
  <c r="BM85" i="6"/>
  <c r="BN85" i="6"/>
  <c r="BO85" i="6"/>
  <c r="BP85" i="6"/>
  <c r="BM86" i="6"/>
  <c r="BN86" i="6"/>
  <c r="BO86" i="6"/>
  <c r="BP86" i="6"/>
  <c r="BM87" i="6"/>
  <c r="BN87" i="6"/>
  <c r="BO87" i="6"/>
  <c r="BP87" i="6"/>
  <c r="BM88" i="6"/>
  <c r="BN88" i="6"/>
  <c r="BO88" i="6"/>
  <c r="BP88" i="6"/>
  <c r="BM89" i="6"/>
  <c r="BN89" i="6"/>
  <c r="BO89" i="6"/>
  <c r="BP89" i="6"/>
  <c r="BM90" i="6"/>
  <c r="BN90" i="6"/>
  <c r="BO90" i="6"/>
  <c r="BP90" i="6"/>
  <c r="BM91" i="6"/>
  <c r="BN91" i="6"/>
  <c r="BO91" i="6"/>
  <c r="BP91" i="6"/>
  <c r="BM92" i="6"/>
  <c r="BN92" i="6"/>
  <c r="BO92" i="6"/>
  <c r="BP92" i="6"/>
  <c r="BM93" i="6"/>
  <c r="BN93" i="6"/>
  <c r="BO93" i="6"/>
  <c r="BP93" i="6"/>
  <c r="BM94" i="6"/>
  <c r="BN94" i="6"/>
  <c r="BO94" i="6"/>
  <c r="BP94" i="6"/>
  <c r="BM95" i="6"/>
  <c r="BN95" i="6"/>
  <c r="BO95" i="6"/>
  <c r="BP95" i="6"/>
  <c r="BM96" i="6"/>
  <c r="BN96" i="6"/>
  <c r="BO96" i="6"/>
  <c r="BP96" i="6"/>
  <c r="BM97" i="6"/>
  <c r="BN97" i="6"/>
  <c r="BO97" i="6"/>
  <c r="BP97" i="6"/>
  <c r="BM98" i="6"/>
  <c r="BN98" i="6"/>
  <c r="BO98" i="6"/>
  <c r="BP98" i="6"/>
  <c r="BM99" i="6"/>
  <c r="BN99" i="6"/>
  <c r="BO99" i="6"/>
  <c r="BP99" i="6"/>
  <c r="BM100" i="6"/>
  <c r="BN100" i="6"/>
  <c r="BO100" i="6"/>
  <c r="BP100" i="6"/>
  <c r="BM101" i="6"/>
  <c r="BN101" i="6"/>
  <c r="BO101" i="6"/>
  <c r="BP101" i="6"/>
  <c r="BM102" i="6"/>
  <c r="BN102" i="6"/>
  <c r="BO102" i="6"/>
  <c r="BP102" i="6"/>
  <c r="BM103" i="6"/>
  <c r="BN103" i="6"/>
  <c r="BO103" i="6"/>
  <c r="BP103" i="6"/>
  <c r="BM104" i="6"/>
  <c r="BN104" i="6"/>
  <c r="BO104" i="6"/>
  <c r="BP104" i="6"/>
  <c r="BM116" i="6"/>
  <c r="BN116" i="6"/>
  <c r="BO116" i="6"/>
  <c r="BP116" i="6"/>
  <c r="BM117" i="6"/>
  <c r="BN117" i="6"/>
  <c r="BO117" i="6"/>
  <c r="BP117" i="6"/>
  <c r="BM118" i="6"/>
  <c r="BN118" i="6"/>
  <c r="BO118" i="6"/>
  <c r="BP118" i="6"/>
  <c r="BM119" i="6"/>
  <c r="BN119" i="6"/>
  <c r="BO119" i="6"/>
  <c r="BP119" i="6"/>
  <c r="BM120" i="6"/>
  <c r="BN120" i="6"/>
  <c r="BO120" i="6"/>
  <c r="BP120" i="6"/>
  <c r="BM121" i="6"/>
  <c r="BN121" i="6"/>
  <c r="BO121" i="6"/>
  <c r="BP121" i="6"/>
  <c r="BM122" i="6"/>
  <c r="BN122" i="6"/>
  <c r="BO122" i="6"/>
  <c r="BP122" i="6"/>
  <c r="BM123" i="6"/>
  <c r="BN123" i="6"/>
  <c r="BO123" i="6"/>
  <c r="BP123" i="6"/>
  <c r="BM124" i="6"/>
  <c r="BN124" i="6"/>
  <c r="BO124" i="6"/>
  <c r="BP124" i="6"/>
  <c r="BM125" i="6"/>
  <c r="BN125" i="6"/>
  <c r="BO125" i="6"/>
  <c r="BP125" i="6"/>
  <c r="BM126" i="6"/>
  <c r="BN126" i="6"/>
  <c r="BO126" i="6"/>
  <c r="BP126" i="6"/>
  <c r="BM6" i="6"/>
  <c r="BO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L105" i="6"/>
  <c r="BK105" i="6"/>
  <c r="BJ105" i="6"/>
  <c r="BI105" i="6"/>
  <c r="BH105" i="6"/>
  <c r="BG105" i="6"/>
  <c r="BF105" i="6"/>
  <c r="BE105" i="6"/>
  <c r="BD105" i="6"/>
  <c r="BC105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L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Y164" i="6" s="1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BP6" i="6" s="1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D10924" i="4"/>
  <c r="E10573" i="4"/>
  <c r="D10573" i="4"/>
  <c r="D10177" i="4"/>
  <c r="C10152" i="4"/>
  <c r="E9829" i="4"/>
  <c r="D9797" i="4"/>
  <c r="D9720" i="4"/>
  <c r="F32" i="4"/>
  <c r="G31" i="4"/>
  <c r="H22" i="4" s="1"/>
  <c r="I22" i="4" s="1"/>
  <c r="G30" i="4"/>
  <c r="H30" i="4" s="1"/>
  <c r="I30" i="4" s="1"/>
  <c r="G29" i="4"/>
  <c r="G28" i="4"/>
  <c r="G27" i="4"/>
  <c r="G26" i="4"/>
  <c r="G25" i="4"/>
  <c r="G24" i="4"/>
  <c r="G23" i="4"/>
  <c r="G22" i="4"/>
  <c r="G21" i="4"/>
  <c r="G20" i="4"/>
  <c r="H20" i="4" s="1"/>
  <c r="I20" i="4" s="1"/>
  <c r="G19" i="4"/>
  <c r="T7" i="2"/>
  <c r="R11" i="2"/>
  <c r="S10" i="2"/>
  <c r="R10" i="2"/>
  <c r="S9" i="2"/>
  <c r="R9" i="2"/>
  <c r="S8" i="2"/>
  <c r="S7" i="2"/>
  <c r="R7" i="2"/>
  <c r="R8" i="2"/>
  <c r="F4" i="2"/>
  <c r="G4" i="2" s="1"/>
  <c r="H4" i="2" s="1"/>
  <c r="I4" i="2" s="1"/>
  <c r="J4" i="2" s="1"/>
  <c r="K4" i="2" s="1"/>
  <c r="L4" i="2" s="1"/>
  <c r="M4" i="2" s="1"/>
  <c r="N4" i="2" s="1"/>
  <c r="O4" i="2" s="1"/>
  <c r="G13" i="1"/>
  <c r="G12" i="1"/>
  <c r="G11" i="1"/>
  <c r="G10" i="1"/>
  <c r="G9" i="1"/>
  <c r="G8" i="1"/>
  <c r="G7" i="1"/>
  <c r="G6" i="1"/>
  <c r="G5" i="1"/>
  <c r="G4" i="1"/>
  <c r="R16" i="2" l="1" a="1"/>
  <c r="R16" i="2" s="1"/>
  <c r="T6" i="7"/>
  <c r="S7" i="7"/>
  <c r="V7" i="7" s="1"/>
  <c r="V4" i="7"/>
  <c r="V6" i="7"/>
  <c r="H7" i="7"/>
  <c r="E7" i="7"/>
  <c r="BN6" i="6"/>
  <c r="H21" i="4"/>
  <c r="I21" i="4" s="1"/>
  <c r="J21" i="4" s="1"/>
  <c r="H23" i="4"/>
  <c r="I23" i="4" s="1"/>
  <c r="H26" i="4"/>
  <c r="I26" i="4" s="1"/>
  <c r="H25" i="4"/>
  <c r="I25" i="4" s="1"/>
  <c r="H27" i="4"/>
  <c r="I27" i="4" s="1"/>
  <c r="J27" i="4" s="1"/>
  <c r="H28" i="4"/>
  <c r="I28" i="4" s="1"/>
  <c r="J28" i="4" s="1"/>
  <c r="L26" i="4"/>
  <c r="J26" i="4"/>
  <c r="J23" i="4"/>
  <c r="L23" i="4"/>
  <c r="H24" i="4"/>
  <c r="I24" i="4" s="1"/>
  <c r="H19" i="4"/>
  <c r="I19" i="4" s="1"/>
  <c r="L20" i="4" s="1"/>
  <c r="H29" i="4"/>
  <c r="I29" i="4" s="1"/>
  <c r="H31" i="4"/>
  <c r="I31" i="4" s="1"/>
  <c r="T7" i="7" l="1"/>
  <c r="S8" i="7" s="1"/>
  <c r="F7" i="7"/>
  <c r="E8" i="7" s="1"/>
  <c r="L22" i="4"/>
  <c r="L21" i="4"/>
  <c r="L28" i="4"/>
  <c r="L27" i="4"/>
  <c r="J22" i="4"/>
  <c r="L31" i="4"/>
  <c r="J31" i="4"/>
  <c r="J32" i="4"/>
  <c r="J29" i="4"/>
  <c r="L29" i="4"/>
  <c r="J30" i="4"/>
  <c r="L30" i="4"/>
  <c r="J24" i="4"/>
  <c r="L24" i="4"/>
  <c r="J20" i="4"/>
  <c r="J25" i="4"/>
  <c r="L25" i="4"/>
  <c r="V8" i="7" l="1"/>
  <c r="T8" i="7"/>
  <c r="S9" i="7"/>
  <c r="H8" i="7"/>
  <c r="F8" i="7"/>
  <c r="E9" i="7" s="1"/>
  <c r="L32" i="4"/>
  <c r="T9" i="7" l="1"/>
  <c r="S10" i="7" s="1"/>
  <c r="V9" i="7"/>
  <c r="H9" i="7"/>
  <c r="F9" i="7"/>
  <c r="E10" i="7" s="1"/>
  <c r="T10" i="7" l="1"/>
  <c r="S11" i="7" s="1"/>
  <c r="V10" i="7"/>
  <c r="F10" i="7"/>
  <c r="E11" i="7" s="1"/>
  <c r="H10" i="7"/>
  <c r="V11" i="7" l="1"/>
  <c r="T11" i="7"/>
  <c r="S12" i="7" s="1"/>
  <c r="H11" i="7"/>
  <c r="F11" i="7"/>
  <c r="E12" i="7" s="1"/>
  <c r="T12" i="7" l="1"/>
  <c r="S13" i="7" s="1"/>
  <c r="V12" i="7"/>
  <c r="F12" i="7"/>
  <c r="E13" i="7" s="1"/>
  <c r="H12" i="7"/>
  <c r="T13" i="7" l="1"/>
  <c r="S14" i="7"/>
  <c r="V13" i="7"/>
  <c r="F13" i="7"/>
  <c r="E14" i="7" s="1"/>
  <c r="H13" i="7"/>
  <c r="T14" i="7" l="1"/>
  <c r="S15" i="7" s="1"/>
  <c r="V14" i="7"/>
  <c r="F14" i="7"/>
  <c r="E15" i="7"/>
  <c r="H14" i="7"/>
  <c r="T15" i="7" l="1"/>
  <c r="S16" i="7"/>
  <c r="V15" i="7"/>
  <c r="F15" i="7"/>
  <c r="E16" i="7"/>
  <c r="H15" i="7"/>
  <c r="T16" i="7" l="1"/>
  <c r="S17" i="7" s="1"/>
  <c r="V16" i="7"/>
  <c r="F16" i="7"/>
  <c r="E17" i="7" s="1"/>
  <c r="H16" i="7"/>
  <c r="T17" i="7" l="1"/>
  <c r="S18" i="7"/>
  <c r="V17" i="7"/>
  <c r="F17" i="7"/>
  <c r="E18" i="7" s="1"/>
  <c r="H17" i="7"/>
  <c r="T18" i="7" l="1"/>
  <c r="S19" i="7" s="1"/>
  <c r="V18" i="7"/>
  <c r="F18" i="7"/>
  <c r="E19" i="7"/>
  <c r="H18" i="7"/>
  <c r="T19" i="7" l="1"/>
  <c r="S20" i="7" s="1"/>
  <c r="V19" i="7"/>
  <c r="F19" i="7"/>
  <c r="E20" i="7"/>
  <c r="H19" i="7"/>
  <c r="V20" i="7" l="1"/>
  <c r="T20" i="7"/>
  <c r="S21" i="7"/>
  <c r="H20" i="7"/>
  <c r="F20" i="7"/>
  <c r="E21" i="7" s="1"/>
  <c r="T21" i="7" l="1"/>
  <c r="S22" i="7" s="1"/>
  <c r="V21" i="7"/>
  <c r="H21" i="7"/>
  <c r="F21" i="7"/>
  <c r="E22" i="7" s="1"/>
  <c r="T22" i="7" l="1"/>
  <c r="S23" i="7"/>
  <c r="V22" i="7"/>
  <c r="H22" i="7"/>
  <c r="F22" i="7"/>
  <c r="E23" i="7" s="1"/>
  <c r="S24" i="7" l="1"/>
  <c r="V23" i="7"/>
  <c r="T23" i="7"/>
  <c r="F23" i="7"/>
  <c r="E24" i="7" s="1"/>
  <c r="H23" i="7"/>
  <c r="T24" i="7" l="1"/>
  <c r="S25" i="7" s="1"/>
  <c r="V24" i="7"/>
  <c r="H24" i="7"/>
  <c r="F24" i="7"/>
  <c r="E25" i="7" s="1"/>
  <c r="T25" i="7" l="1"/>
  <c r="S26" i="7"/>
  <c r="V25" i="7"/>
  <c r="F25" i="7"/>
  <c r="E26" i="7"/>
  <c r="H25" i="7"/>
  <c r="T26" i="7" l="1"/>
  <c r="S27" i="7" s="1"/>
  <c r="V26" i="7"/>
  <c r="F26" i="7"/>
  <c r="E27" i="7"/>
  <c r="H26" i="7"/>
  <c r="T27" i="7" l="1"/>
  <c r="S28" i="7" s="1"/>
  <c r="V27" i="7"/>
  <c r="F27" i="7"/>
  <c r="E28" i="7"/>
  <c r="H27" i="7"/>
  <c r="T28" i="7" l="1"/>
  <c r="S29" i="7" s="1"/>
  <c r="V28" i="7"/>
  <c r="F28" i="7"/>
  <c r="E29" i="7"/>
  <c r="H28" i="7"/>
  <c r="T29" i="7" l="1"/>
  <c r="S30" i="7" s="1"/>
  <c r="V29" i="7"/>
  <c r="H29" i="7"/>
  <c r="F29" i="7"/>
  <c r="E30" i="7"/>
  <c r="T30" i="7" l="1"/>
  <c r="S31" i="7"/>
  <c r="V30" i="7"/>
  <c r="F30" i="7"/>
  <c r="E31" i="7"/>
  <c r="H30" i="7"/>
  <c r="T31" i="7" l="1"/>
  <c r="S32" i="7" s="1"/>
  <c r="V31" i="7"/>
  <c r="F31" i="7"/>
  <c r="E32" i="7" s="1"/>
  <c r="H31" i="7"/>
  <c r="T32" i="7" l="1"/>
  <c r="S33" i="7"/>
  <c r="V32" i="7"/>
  <c r="F32" i="7"/>
  <c r="H32" i="7"/>
  <c r="E33" i="7"/>
  <c r="T33" i="7" l="1"/>
  <c r="S34" i="7" s="1"/>
  <c r="V33" i="7"/>
  <c r="H33" i="7"/>
  <c r="F33" i="7"/>
  <c r="E34" i="7" s="1"/>
  <c r="T34" i="7" l="1"/>
  <c r="S35" i="7"/>
  <c r="V34" i="7"/>
  <c r="F34" i="7"/>
  <c r="E35" i="7" s="1"/>
  <c r="H34" i="7"/>
  <c r="V35" i="7" l="1"/>
  <c r="T35" i="7"/>
  <c r="S36" i="7" s="1"/>
  <c r="H35" i="7"/>
  <c r="F35" i="7"/>
  <c r="E36" i="7" s="1"/>
  <c r="T36" i="7" l="1"/>
  <c r="S37" i="7" s="1"/>
  <c r="V36" i="7"/>
  <c r="F36" i="7"/>
  <c r="E37" i="7" s="1"/>
  <c r="H36" i="7"/>
  <c r="T37" i="7" l="1"/>
  <c r="S38" i="7"/>
  <c r="V37" i="7"/>
  <c r="F37" i="7"/>
  <c r="E38" i="7" s="1"/>
  <c r="H37" i="7"/>
  <c r="T38" i="7" l="1"/>
  <c r="S39" i="7" s="1"/>
  <c r="V38" i="7"/>
  <c r="F38" i="7"/>
  <c r="E39" i="7"/>
  <c r="H38" i="7"/>
  <c r="T39" i="7" l="1"/>
  <c r="S40" i="7"/>
  <c r="V39" i="7"/>
  <c r="F39" i="7"/>
  <c r="E40" i="7"/>
  <c r="H39" i="7"/>
  <c r="T40" i="7" l="1"/>
  <c r="S41" i="7" s="1"/>
  <c r="V40" i="7"/>
  <c r="F40" i="7"/>
  <c r="E41" i="7"/>
  <c r="H40" i="7"/>
  <c r="T41" i="7" l="1"/>
  <c r="S42" i="7"/>
  <c r="V41" i="7"/>
  <c r="F41" i="7"/>
  <c r="E42" i="7" s="1"/>
  <c r="H41" i="7"/>
  <c r="T42" i="7" l="1"/>
  <c r="S43" i="7"/>
  <c r="V42" i="7"/>
  <c r="F42" i="7"/>
  <c r="E43" i="7"/>
  <c r="H42" i="7"/>
  <c r="T43" i="7" l="1"/>
  <c r="S44" i="7" s="1"/>
  <c r="V43" i="7"/>
  <c r="F43" i="7"/>
  <c r="E44" i="7" s="1"/>
  <c r="H43" i="7"/>
  <c r="T44" i="7" l="1"/>
  <c r="S45" i="7"/>
  <c r="V44" i="7"/>
  <c r="H44" i="7"/>
  <c r="F44" i="7"/>
  <c r="E45" i="7"/>
  <c r="T45" i="7" l="1"/>
  <c r="S46" i="7" s="1"/>
  <c r="V45" i="7"/>
  <c r="H45" i="7"/>
  <c r="F45" i="7"/>
  <c r="E46" i="7" s="1"/>
  <c r="T46" i="7" l="1"/>
  <c r="S47" i="7" s="1"/>
  <c r="V46" i="7"/>
  <c r="H46" i="7"/>
  <c r="F46" i="7"/>
  <c r="E47" i="7" s="1"/>
  <c r="V47" i="7" l="1"/>
  <c r="T47" i="7"/>
  <c r="S48" i="7" s="1"/>
  <c r="F47" i="7"/>
  <c r="H47" i="7"/>
  <c r="E48" i="7"/>
  <c r="T48" i="7" l="1"/>
  <c r="S49" i="7" s="1"/>
  <c r="V48" i="7"/>
  <c r="H48" i="7"/>
  <c r="F48" i="7"/>
  <c r="E49" i="7" s="1"/>
  <c r="T49" i="7" l="1"/>
  <c r="S50" i="7"/>
  <c r="V49" i="7"/>
  <c r="F49" i="7"/>
  <c r="E50" i="7"/>
  <c r="H49" i="7"/>
  <c r="T50" i="7" l="1"/>
  <c r="S51" i="7" s="1"/>
  <c r="V50" i="7"/>
  <c r="F50" i="7"/>
  <c r="E51" i="7" s="1"/>
  <c r="H50" i="7"/>
  <c r="V51" i="7" l="1"/>
  <c r="T51" i="7"/>
  <c r="S52" i="7"/>
  <c r="F51" i="7"/>
  <c r="E52" i="7"/>
  <c r="H51" i="7"/>
  <c r="T52" i="7" l="1"/>
  <c r="S53" i="7" s="1"/>
  <c r="V52" i="7"/>
  <c r="F52" i="7"/>
  <c r="E53" i="7" s="1"/>
  <c r="H52" i="7"/>
  <c r="T53" i="7" l="1"/>
  <c r="S54" i="7"/>
  <c r="V53" i="7"/>
  <c r="H53" i="7"/>
  <c r="F53" i="7"/>
  <c r="E54" i="7"/>
  <c r="T54" i="7" l="1"/>
  <c r="S55" i="7"/>
  <c r="V54" i="7"/>
  <c r="F54" i="7"/>
  <c r="E55" i="7" s="1"/>
  <c r="H54" i="7"/>
  <c r="T55" i="7" l="1"/>
  <c r="S56" i="7" s="1"/>
  <c r="V55" i="7"/>
  <c r="F55" i="7"/>
  <c r="E56" i="7" s="1"/>
  <c r="H55" i="7"/>
  <c r="V56" i="7" l="1"/>
  <c r="T56" i="7"/>
  <c r="S57" i="7"/>
  <c r="F56" i="7"/>
  <c r="H56" i="7"/>
  <c r="E57" i="7"/>
  <c r="T57" i="7" l="1"/>
  <c r="S58" i="7" s="1"/>
  <c r="V57" i="7"/>
  <c r="F57" i="7"/>
  <c r="E58" i="7" s="1"/>
  <c r="H57" i="7"/>
  <c r="T58" i="7" l="1"/>
  <c r="S59" i="7"/>
  <c r="V58" i="7"/>
  <c r="F58" i="7"/>
  <c r="E59" i="7" s="1"/>
  <c r="H58" i="7"/>
  <c r="V59" i="7" l="1"/>
  <c r="T59" i="7"/>
  <c r="S60" i="7" s="1"/>
  <c r="F59" i="7"/>
  <c r="E60" i="7"/>
  <c r="H59" i="7"/>
  <c r="T60" i="7" l="1"/>
  <c r="S61" i="7" s="1"/>
  <c r="V60" i="7"/>
  <c r="F60" i="7"/>
  <c r="E61" i="7" s="1"/>
  <c r="H60" i="7"/>
  <c r="T61" i="7" l="1"/>
  <c r="S62" i="7"/>
  <c r="V61" i="7"/>
  <c r="F61" i="7"/>
  <c r="E62" i="7"/>
  <c r="H61" i="7"/>
  <c r="T62" i="7" l="1"/>
  <c r="S63" i="7" s="1"/>
  <c r="V62" i="7"/>
  <c r="F62" i="7"/>
  <c r="E63" i="7" s="1"/>
  <c r="H62" i="7"/>
  <c r="T63" i="7" l="1"/>
  <c r="S64" i="7" s="1"/>
  <c r="V63" i="7"/>
  <c r="F63" i="7"/>
  <c r="E64" i="7"/>
  <c r="H63" i="7"/>
  <c r="T64" i="7" l="1"/>
  <c r="S65" i="7" s="1"/>
  <c r="V64" i="7"/>
  <c r="F64" i="7"/>
  <c r="E65" i="7"/>
  <c r="H64" i="7"/>
  <c r="T65" i="7" l="1"/>
  <c r="S66" i="7"/>
  <c r="V65" i="7"/>
  <c r="F65" i="7"/>
  <c r="E66" i="7" s="1"/>
  <c r="H65" i="7"/>
  <c r="T66" i="7" l="1"/>
  <c r="S67" i="7" s="1"/>
  <c r="V66" i="7"/>
  <c r="F66" i="7"/>
  <c r="E67" i="7"/>
  <c r="H66" i="7"/>
  <c r="T67" i="7" l="1"/>
  <c r="S68" i="7" s="1"/>
  <c r="V67" i="7"/>
  <c r="F67" i="7"/>
  <c r="E68" i="7" s="1"/>
  <c r="H67" i="7"/>
  <c r="V68" i="7" l="1"/>
  <c r="T68" i="7"/>
  <c r="S69" i="7"/>
  <c r="F68" i="7"/>
  <c r="E69" i="7"/>
  <c r="H68" i="7"/>
  <c r="T69" i="7" l="1"/>
  <c r="S70" i="7" s="1"/>
  <c r="V69" i="7"/>
  <c r="H69" i="7"/>
  <c r="F69" i="7"/>
  <c r="E70" i="7" s="1"/>
  <c r="T70" i="7" l="1"/>
  <c r="S71" i="7"/>
  <c r="V70" i="7"/>
  <c r="F70" i="7"/>
  <c r="E71" i="7" s="1"/>
  <c r="H70" i="7"/>
  <c r="V71" i="7" l="1"/>
  <c r="T71" i="7"/>
  <c r="S72" i="7" s="1"/>
  <c r="F71" i="7"/>
  <c r="E72" i="7"/>
  <c r="H71" i="7"/>
  <c r="T72" i="7" l="1"/>
  <c r="S73" i="7" s="1"/>
  <c r="V72" i="7"/>
  <c r="F72" i="7"/>
  <c r="E73" i="7" s="1"/>
  <c r="H72" i="7"/>
  <c r="T73" i="7" l="1"/>
  <c r="S74" i="7" s="1"/>
  <c r="V73" i="7"/>
  <c r="F73" i="7"/>
  <c r="E74" i="7" s="1"/>
  <c r="H73" i="7"/>
  <c r="T74" i="7" l="1"/>
  <c r="S75" i="7" s="1"/>
  <c r="V74" i="7"/>
  <c r="F74" i="7"/>
  <c r="E75" i="7" s="1"/>
  <c r="H74" i="7"/>
  <c r="T75" i="7" l="1"/>
  <c r="S76" i="7"/>
  <c r="V75" i="7"/>
  <c r="F75" i="7"/>
  <c r="E76" i="7"/>
  <c r="H75" i="7"/>
  <c r="T76" i="7" l="1"/>
  <c r="S77" i="7" s="1"/>
  <c r="V76" i="7"/>
  <c r="F76" i="7"/>
  <c r="E77" i="7"/>
  <c r="H76" i="7"/>
  <c r="T77" i="7" l="1"/>
  <c r="S78" i="7"/>
  <c r="V77" i="7"/>
  <c r="F77" i="7"/>
  <c r="E78" i="7" s="1"/>
  <c r="H77" i="7"/>
  <c r="T78" i="7" l="1"/>
  <c r="S79" i="7"/>
  <c r="V78" i="7"/>
  <c r="F78" i="7"/>
  <c r="E79" i="7"/>
  <c r="H78" i="7"/>
  <c r="V79" i="7" l="1"/>
  <c r="T79" i="7"/>
  <c r="S80" i="7" s="1"/>
  <c r="F79" i="7"/>
  <c r="E80" i="7"/>
  <c r="H79" i="7"/>
  <c r="V80" i="7" l="1"/>
  <c r="T80" i="7"/>
  <c r="S81" i="7" s="1"/>
  <c r="F80" i="7"/>
  <c r="E81" i="7" s="1"/>
  <c r="H80" i="7"/>
  <c r="T81" i="7" l="1"/>
  <c r="S82" i="7" s="1"/>
  <c r="V81" i="7"/>
  <c r="H81" i="7"/>
  <c r="F81" i="7"/>
  <c r="E82" i="7" s="1"/>
  <c r="T82" i="7" l="1"/>
  <c r="S83" i="7"/>
  <c r="V82" i="7"/>
  <c r="F82" i="7"/>
  <c r="E83" i="7" s="1"/>
  <c r="H82" i="7"/>
  <c r="V83" i="7" l="1"/>
  <c r="T83" i="7"/>
  <c r="S84" i="7" s="1"/>
  <c r="F83" i="7"/>
  <c r="E84" i="7"/>
  <c r="H83" i="7"/>
  <c r="S85" i="7" l="1"/>
  <c r="V84" i="7"/>
  <c r="T84" i="7"/>
  <c r="F84" i="7"/>
  <c r="E85" i="7" s="1"/>
  <c r="H84" i="7"/>
  <c r="T85" i="7" l="1"/>
  <c r="S86" i="7" s="1"/>
  <c r="V85" i="7"/>
  <c r="F85" i="7"/>
  <c r="E86" i="7" s="1"/>
  <c r="H85" i="7"/>
  <c r="T86" i="7" l="1"/>
  <c r="S87" i="7" s="1"/>
  <c r="V86" i="7"/>
  <c r="F86" i="7"/>
  <c r="E87" i="7" s="1"/>
  <c r="H86" i="7"/>
  <c r="T87" i="7" l="1"/>
  <c r="S88" i="7" s="1"/>
  <c r="V87" i="7"/>
  <c r="F87" i="7"/>
  <c r="E88" i="7"/>
  <c r="H87" i="7"/>
  <c r="T88" i="7" l="1"/>
  <c r="S89" i="7" s="1"/>
  <c r="V88" i="7"/>
  <c r="F88" i="7"/>
  <c r="E89" i="7"/>
  <c r="H88" i="7"/>
  <c r="T89" i="7" l="1"/>
  <c r="S90" i="7"/>
  <c r="V89" i="7"/>
  <c r="F89" i="7"/>
  <c r="E90" i="7" s="1"/>
  <c r="H89" i="7"/>
  <c r="T90" i="7" l="1"/>
  <c r="S91" i="7"/>
  <c r="V90" i="7"/>
  <c r="F90" i="7"/>
  <c r="E91" i="7"/>
  <c r="H90" i="7"/>
  <c r="T91" i="7" l="1"/>
  <c r="S92" i="7" s="1"/>
  <c r="V91" i="7"/>
  <c r="F91" i="7"/>
  <c r="E92" i="7" s="1"/>
  <c r="H91" i="7"/>
  <c r="V92" i="7" l="1"/>
  <c r="T92" i="7"/>
  <c r="S93" i="7" s="1"/>
  <c r="F92" i="7"/>
  <c r="E93" i="7"/>
  <c r="H92" i="7"/>
  <c r="T93" i="7" l="1"/>
  <c r="S94" i="7" s="1"/>
  <c r="V93" i="7"/>
  <c r="H93" i="7"/>
  <c r="F93" i="7"/>
  <c r="E94" i="7" s="1"/>
  <c r="T94" i="7" l="1"/>
  <c r="S95" i="7"/>
  <c r="V94" i="7"/>
  <c r="F94" i="7"/>
  <c r="E95" i="7" s="1"/>
  <c r="H94" i="7"/>
  <c r="V95" i="7" l="1"/>
  <c r="T95" i="7"/>
  <c r="S96" i="7" s="1"/>
  <c r="F95" i="7"/>
  <c r="E96" i="7"/>
  <c r="H95" i="7"/>
  <c r="T96" i="7" l="1"/>
  <c r="S97" i="7" s="1"/>
  <c r="V96" i="7"/>
  <c r="F96" i="7"/>
  <c r="E97" i="7" s="1"/>
  <c r="H96" i="7"/>
  <c r="T97" i="7" l="1"/>
  <c r="S98" i="7" s="1"/>
  <c r="V97" i="7"/>
  <c r="F97" i="7"/>
  <c r="E98" i="7" s="1"/>
  <c r="H97" i="7"/>
  <c r="T98" i="7" l="1"/>
  <c r="S99" i="7" s="1"/>
  <c r="V98" i="7"/>
  <c r="F98" i="7"/>
  <c r="E99" i="7" s="1"/>
  <c r="H98" i="7"/>
  <c r="T99" i="7" l="1"/>
  <c r="S100" i="7"/>
  <c r="V99" i="7"/>
  <c r="F99" i="7"/>
  <c r="E100" i="7"/>
  <c r="H99" i="7"/>
  <c r="T100" i="7" l="1"/>
  <c r="S101" i="7" s="1"/>
  <c r="V100" i="7"/>
  <c r="F100" i="7"/>
  <c r="E101" i="7"/>
  <c r="H100" i="7"/>
  <c r="T101" i="7" l="1"/>
  <c r="S102" i="7"/>
  <c r="V101" i="7"/>
  <c r="F101" i="7"/>
  <c r="E102" i="7" s="1"/>
  <c r="H101" i="7"/>
  <c r="T102" i="7" l="1"/>
  <c r="S103" i="7" s="1"/>
  <c r="V102" i="7"/>
  <c r="F102" i="7"/>
  <c r="E103" i="7" s="1"/>
  <c r="H102" i="7"/>
  <c r="V103" i="7" l="1"/>
  <c r="T103" i="7"/>
  <c r="S104" i="7" s="1"/>
  <c r="F103" i="7"/>
  <c r="E104" i="7" s="1"/>
  <c r="H103" i="7"/>
  <c r="V104" i="7" l="1"/>
  <c r="T104" i="7"/>
  <c r="S105" i="7" s="1"/>
  <c r="F104" i="7"/>
  <c r="E105" i="7"/>
  <c r="H104" i="7"/>
  <c r="T105" i="7" l="1"/>
  <c r="S106" i="7" s="1"/>
  <c r="V105" i="7"/>
  <c r="H105" i="7"/>
  <c r="F105" i="7"/>
  <c r="E106" i="7" s="1"/>
  <c r="T106" i="7" l="1"/>
  <c r="S107" i="7"/>
  <c r="V106" i="7"/>
  <c r="F106" i="7"/>
  <c r="E107" i="7" s="1"/>
  <c r="H106" i="7"/>
  <c r="V107" i="7" l="1"/>
  <c r="T107" i="7"/>
  <c r="S108" i="7" s="1"/>
  <c r="F107" i="7"/>
  <c r="E108" i="7"/>
  <c r="H107" i="7"/>
  <c r="T108" i="7" l="1"/>
  <c r="S109" i="7" s="1"/>
  <c r="V108" i="7"/>
  <c r="F108" i="7"/>
  <c r="E109" i="7" s="1"/>
  <c r="H108" i="7"/>
  <c r="T109" i="7" l="1"/>
  <c r="S110" i="7"/>
  <c r="V109" i="7"/>
  <c r="F109" i="7"/>
  <c r="E110" i="7" s="1"/>
  <c r="H109" i="7"/>
  <c r="T110" i="7" l="1"/>
  <c r="S111" i="7" s="1"/>
  <c r="V110" i="7"/>
  <c r="F110" i="7"/>
  <c r="E111" i="7" s="1"/>
  <c r="H110" i="7"/>
  <c r="T111" i="7" l="1"/>
  <c r="S112" i="7" s="1"/>
  <c r="V111" i="7"/>
  <c r="F111" i="7"/>
  <c r="E112" i="7"/>
  <c r="H111" i="7"/>
  <c r="T112" i="7" l="1"/>
  <c r="S113" i="7" s="1"/>
  <c r="V112" i="7"/>
  <c r="F112" i="7"/>
  <c r="E113" i="7"/>
  <c r="H112" i="7"/>
  <c r="T113" i="7" l="1"/>
  <c r="S114" i="7" s="1"/>
  <c r="V113" i="7"/>
  <c r="H113" i="7"/>
  <c r="F113" i="7"/>
  <c r="E114" i="7" s="1"/>
  <c r="T114" i="7" l="1"/>
  <c r="V114" i="7"/>
  <c r="X113" i="7"/>
  <c r="X111" i="7"/>
  <c r="F114" i="7"/>
  <c r="H114" i="7"/>
  <c r="I110" i="7"/>
  <c r="J110" i="7" s="1"/>
  <c r="I109" i="7"/>
  <c r="J109" i="7" s="1"/>
  <c r="I107" i="7"/>
  <c r="J107" i="7" s="1"/>
  <c r="I108" i="7"/>
  <c r="J108" i="7" s="1"/>
  <c r="I113" i="7"/>
  <c r="J113" i="7" s="1"/>
  <c r="I112" i="7"/>
  <c r="J112" i="7" s="1"/>
  <c r="X114" i="7" l="1"/>
  <c r="X6" i="7"/>
  <c r="X5" i="7"/>
  <c r="X4" i="7"/>
  <c r="X9" i="7"/>
  <c r="X7" i="7"/>
  <c r="X12" i="7"/>
  <c r="X10" i="7"/>
  <c r="X11" i="7"/>
  <c r="X8" i="7"/>
  <c r="X14" i="7"/>
  <c r="X13" i="7"/>
  <c r="X15" i="7"/>
  <c r="X16" i="7"/>
  <c r="X18" i="7"/>
  <c r="X17" i="7"/>
  <c r="X21" i="7"/>
  <c r="X19" i="7"/>
  <c r="X22" i="7"/>
  <c r="X23" i="7"/>
  <c r="X20" i="7"/>
  <c r="X24" i="7"/>
  <c r="X26" i="7"/>
  <c r="X25" i="7"/>
  <c r="X27" i="7"/>
  <c r="X30" i="7"/>
  <c r="X28" i="7"/>
  <c r="X29" i="7"/>
  <c r="X33" i="7"/>
  <c r="X35" i="7"/>
  <c r="X32" i="7"/>
  <c r="X31" i="7"/>
  <c r="X36" i="7"/>
  <c r="X37" i="7"/>
  <c r="X34" i="7"/>
  <c r="X38" i="7"/>
  <c r="X42" i="7"/>
  <c r="X40" i="7"/>
  <c r="X41" i="7"/>
  <c r="X39" i="7"/>
  <c r="X43" i="7"/>
  <c r="X45" i="7"/>
  <c r="X47" i="7"/>
  <c r="X44" i="7"/>
  <c r="X46" i="7"/>
  <c r="X48" i="7"/>
  <c r="X50" i="7"/>
  <c r="X51" i="7"/>
  <c r="X49" i="7"/>
  <c r="X54" i="7"/>
  <c r="X52" i="7"/>
  <c r="X56" i="7"/>
  <c r="X53" i="7"/>
  <c r="X55" i="7"/>
  <c r="X59" i="7"/>
  <c r="X57" i="7"/>
  <c r="X60" i="7"/>
  <c r="X58" i="7"/>
  <c r="X62" i="7"/>
  <c r="X64" i="7"/>
  <c r="X61" i="7"/>
  <c r="X65" i="7"/>
  <c r="X67" i="7"/>
  <c r="X63" i="7"/>
  <c r="X66" i="7"/>
  <c r="X68" i="7"/>
  <c r="X69" i="7"/>
  <c r="X71" i="7"/>
  <c r="X70" i="7"/>
  <c r="X72" i="7"/>
  <c r="X77" i="7"/>
  <c r="X76" i="7"/>
  <c r="X74" i="7"/>
  <c r="X73" i="7"/>
  <c r="X78" i="7"/>
  <c r="X75" i="7"/>
  <c r="X80" i="7"/>
  <c r="X82" i="7"/>
  <c r="X83" i="7"/>
  <c r="X81" i="7"/>
  <c r="X79" i="7"/>
  <c r="X86" i="7"/>
  <c r="X84" i="7"/>
  <c r="X88" i="7"/>
  <c r="X89" i="7"/>
  <c r="X85" i="7"/>
  <c r="X90" i="7"/>
  <c r="X91" i="7"/>
  <c r="X87" i="7"/>
  <c r="X95" i="7"/>
  <c r="X93" i="7"/>
  <c r="X92" i="7"/>
  <c r="X97" i="7"/>
  <c r="X94" i="7"/>
  <c r="X96" i="7"/>
  <c r="X101" i="7"/>
  <c r="X100" i="7"/>
  <c r="X98" i="7"/>
  <c r="X99" i="7"/>
  <c r="X102" i="7"/>
  <c r="X103" i="7"/>
  <c r="X105" i="7"/>
  <c r="X104" i="7"/>
  <c r="X107" i="7"/>
  <c r="X112" i="7"/>
  <c r="X110" i="7"/>
  <c r="X106" i="7"/>
  <c r="X108" i="7"/>
  <c r="X109" i="7"/>
  <c r="I114" i="7"/>
  <c r="J114" i="7" s="1"/>
  <c r="I5" i="7"/>
  <c r="J5" i="7" s="1"/>
  <c r="I4" i="7"/>
  <c r="J4" i="7" s="1"/>
  <c r="I7" i="7"/>
  <c r="J7" i="7" s="1"/>
  <c r="I6" i="7"/>
  <c r="J6" i="7" s="1"/>
  <c r="I9" i="7"/>
  <c r="J9" i="7" s="1"/>
  <c r="I8" i="7"/>
  <c r="J8" i="7" s="1"/>
  <c r="I11" i="7"/>
  <c r="J11" i="7" s="1"/>
  <c r="I10" i="7"/>
  <c r="J10" i="7" s="1"/>
  <c r="I12" i="7"/>
  <c r="J12" i="7" s="1"/>
  <c r="I16" i="7"/>
  <c r="J16" i="7" s="1"/>
  <c r="I14" i="7"/>
  <c r="J14" i="7" s="1"/>
  <c r="I13" i="7"/>
  <c r="J13" i="7" s="1"/>
  <c r="I15" i="7"/>
  <c r="J15" i="7" s="1"/>
  <c r="I17" i="7"/>
  <c r="J17" i="7" s="1"/>
  <c r="I18" i="7"/>
  <c r="J18" i="7" s="1"/>
  <c r="I20" i="7"/>
  <c r="J20" i="7" s="1"/>
  <c r="I19" i="7"/>
  <c r="J19" i="7" s="1"/>
  <c r="I21" i="7"/>
  <c r="J21" i="7" s="1"/>
  <c r="I23" i="7"/>
  <c r="J23" i="7" s="1"/>
  <c r="I22" i="7"/>
  <c r="J22" i="7" s="1"/>
  <c r="I24" i="7"/>
  <c r="J24" i="7" s="1"/>
  <c r="I25" i="7"/>
  <c r="J25" i="7" s="1"/>
  <c r="I27" i="7"/>
  <c r="J27" i="7" s="1"/>
  <c r="I26" i="7"/>
  <c r="J26" i="7" s="1"/>
  <c r="I28" i="7"/>
  <c r="J28" i="7" s="1"/>
  <c r="I29" i="7"/>
  <c r="J29" i="7" s="1"/>
  <c r="I30" i="7"/>
  <c r="J30" i="7" s="1"/>
  <c r="I32" i="7"/>
  <c r="J32" i="7" s="1"/>
  <c r="I31" i="7"/>
  <c r="J31" i="7" s="1"/>
  <c r="I35" i="7"/>
  <c r="J35" i="7" s="1"/>
  <c r="I33" i="7"/>
  <c r="J33" i="7" s="1"/>
  <c r="I34" i="7"/>
  <c r="J34" i="7" s="1"/>
  <c r="I40" i="7"/>
  <c r="J40" i="7" s="1"/>
  <c r="I36" i="7"/>
  <c r="J36" i="7" s="1"/>
  <c r="I37" i="7"/>
  <c r="J37" i="7" s="1"/>
  <c r="I38" i="7"/>
  <c r="J38" i="7" s="1"/>
  <c r="I39" i="7"/>
  <c r="J39" i="7" s="1"/>
  <c r="I41" i="7"/>
  <c r="J41" i="7" s="1"/>
  <c r="I42" i="7"/>
  <c r="J42" i="7" s="1"/>
  <c r="I43" i="7"/>
  <c r="J43" i="7" s="1"/>
  <c r="I45" i="7"/>
  <c r="J45" i="7" s="1"/>
  <c r="I44" i="7"/>
  <c r="J44" i="7" s="1"/>
  <c r="I46" i="7"/>
  <c r="J46" i="7" s="1"/>
  <c r="I47" i="7"/>
  <c r="J47" i="7" s="1"/>
  <c r="I49" i="7"/>
  <c r="J49" i="7" s="1"/>
  <c r="I51" i="7"/>
  <c r="J51" i="7" s="1"/>
  <c r="I48" i="7"/>
  <c r="J48" i="7" s="1"/>
  <c r="I50" i="7"/>
  <c r="J50" i="7" s="1"/>
  <c r="I53" i="7"/>
  <c r="J53" i="7" s="1"/>
  <c r="I52" i="7"/>
  <c r="J52" i="7" s="1"/>
  <c r="I54" i="7"/>
  <c r="J54" i="7" s="1"/>
  <c r="I55" i="7"/>
  <c r="J55" i="7" s="1"/>
  <c r="I56" i="7"/>
  <c r="J56" i="7" s="1"/>
  <c r="I58" i="7"/>
  <c r="J58" i="7" s="1"/>
  <c r="I57" i="7"/>
  <c r="J57" i="7" s="1"/>
  <c r="I61" i="7"/>
  <c r="J61" i="7" s="1"/>
  <c r="I59" i="7"/>
  <c r="J59" i="7" s="1"/>
  <c r="I63" i="7"/>
  <c r="J63" i="7" s="1"/>
  <c r="I60" i="7"/>
  <c r="J60" i="7" s="1"/>
  <c r="I62" i="7"/>
  <c r="J62" i="7" s="1"/>
  <c r="I64" i="7"/>
  <c r="J64" i="7" s="1"/>
  <c r="I65" i="7"/>
  <c r="J65" i="7" s="1"/>
  <c r="I68" i="7"/>
  <c r="J68" i="7" s="1"/>
  <c r="I66" i="7"/>
  <c r="J66" i="7" s="1"/>
  <c r="I67" i="7"/>
  <c r="J67" i="7" s="1"/>
  <c r="I73" i="7"/>
  <c r="J73" i="7" s="1"/>
  <c r="I69" i="7"/>
  <c r="J69" i="7" s="1"/>
  <c r="I70" i="7"/>
  <c r="J70" i="7" s="1"/>
  <c r="I71" i="7"/>
  <c r="J71" i="7" s="1"/>
  <c r="I72" i="7"/>
  <c r="J72" i="7" s="1"/>
  <c r="I76" i="7"/>
  <c r="J76" i="7" s="1"/>
  <c r="I77" i="7"/>
  <c r="J77" i="7" s="1"/>
  <c r="I74" i="7"/>
  <c r="J74" i="7" s="1"/>
  <c r="I75" i="7"/>
  <c r="J75" i="7" s="1"/>
  <c r="I78" i="7"/>
  <c r="J78" i="7" s="1"/>
  <c r="I80" i="7"/>
  <c r="J80" i="7" s="1"/>
  <c r="I79" i="7"/>
  <c r="J79" i="7" s="1"/>
  <c r="I81" i="7"/>
  <c r="J81" i="7" s="1"/>
  <c r="I83" i="7"/>
  <c r="J83" i="7" s="1"/>
  <c r="I85" i="7"/>
  <c r="J85" i="7" s="1"/>
  <c r="I82" i="7"/>
  <c r="J82" i="7" s="1"/>
  <c r="I84" i="7"/>
  <c r="J84" i="7" s="1"/>
  <c r="I86" i="7"/>
  <c r="J86" i="7" s="1"/>
  <c r="I87" i="7"/>
  <c r="J87" i="7" s="1"/>
  <c r="I89" i="7"/>
  <c r="J89" i="7" s="1"/>
  <c r="I88" i="7"/>
  <c r="J88" i="7" s="1"/>
  <c r="I91" i="7"/>
  <c r="J91" i="7" s="1"/>
  <c r="I90" i="7"/>
  <c r="J90" i="7" s="1"/>
  <c r="I93" i="7"/>
  <c r="J93" i="7" s="1"/>
  <c r="I92" i="7"/>
  <c r="J92" i="7" s="1"/>
  <c r="I96" i="7"/>
  <c r="J96" i="7" s="1"/>
  <c r="I95" i="7"/>
  <c r="J95" i="7" s="1"/>
  <c r="I94" i="7"/>
  <c r="J94" i="7" s="1"/>
  <c r="I97" i="7"/>
  <c r="J97" i="7" s="1"/>
  <c r="I98" i="7"/>
  <c r="J98" i="7" s="1"/>
  <c r="I99" i="7"/>
  <c r="J99" i="7" s="1"/>
  <c r="I102" i="7"/>
  <c r="J102" i="7" s="1"/>
  <c r="I100" i="7"/>
  <c r="J100" i="7" s="1"/>
  <c r="I101" i="7"/>
  <c r="J101" i="7" s="1"/>
  <c r="I103" i="7"/>
  <c r="J103" i="7" s="1"/>
  <c r="I104" i="7"/>
  <c r="J104" i="7" s="1"/>
  <c r="I105" i="7"/>
  <c r="J105" i="7" s="1"/>
  <c r="I111" i="7"/>
  <c r="J111" i="7" s="1"/>
  <c r="I106" i="7"/>
  <c r="J10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<sst xmlns="http://schemas.openxmlformats.org/spreadsheetml/2006/main" count="984" uniqueCount="154">
  <si>
    <t>Valor de la UMA</t>
  </si>
  <si>
    <t>Valor salario Mínimo</t>
  </si>
  <si>
    <t>Año</t>
  </si>
  <si>
    <t>Diario</t>
  </si>
  <si>
    <t>Mensual</t>
  </si>
  <si>
    <t>Anual</t>
  </si>
  <si>
    <t>Semanas de Cotización</t>
  </si>
  <si>
    <t>o más</t>
  </si>
  <si>
    <t>SBC</t>
  </si>
  <si>
    <t>Edad</t>
  </si>
  <si>
    <t>Pensión garantizada mensual en pesos</t>
  </si>
  <si>
    <t>1 SM a 1.99 UMA</t>
  </si>
  <si>
    <t>2 a 2.99 UMA</t>
  </si>
  <si>
    <t>3 a 3.99 UMA</t>
  </si>
  <si>
    <t>4 a 4.99 UMA</t>
  </si>
  <si>
    <t>5 y más UMA</t>
  </si>
  <si>
    <t>Título</t>
  </si>
  <si>
    <t>Valor de UDIS</t>
  </si>
  <si>
    <t>Periodo disponible</t>
  </si>
  <si>
    <t>Periodicidad</t>
  </si>
  <si>
    <t>Diaria</t>
  </si>
  <si>
    <t>Cifra</t>
  </si>
  <si>
    <t>Tipo de Cambio</t>
  </si>
  <si>
    <t>Unidad</t>
  </si>
  <si>
    <t>Unidades de Inversión</t>
  </si>
  <si>
    <t>Base</t>
  </si>
  <si>
    <t>Aviso</t>
  </si>
  <si>
    <t>Tipo de información</t>
  </si>
  <si>
    <t>Niveles</t>
  </si>
  <si>
    <t>Fecha</t>
  </si>
  <si>
    <t>SP68257</t>
  </si>
  <si>
    <t>Salario promedio diario nominal</t>
  </si>
  <si>
    <t>INPC</t>
  </si>
  <si>
    <t>Salario promedio diario real</t>
  </si>
  <si>
    <t>Inflación anual efectiva de los últimas 5 años</t>
  </si>
  <si>
    <t>04/04/1995 - 10/02/2025</t>
  </si>
  <si>
    <t>CUOTAS PATRONALES POR CESANTÍA Y VEJEZ TRANSPUESTA</t>
  </si>
  <si>
    <t>CUOTAS ESTADO POR CESANTÍA Y VEJEZ TRANSPUESTA</t>
  </si>
  <si>
    <t>Rendimientos de las Siefores Básicas</t>
  </si>
  <si>
    <t>Rendimiento a últimos 5 años, Precios de Bolsa</t>
  </si>
  <si>
    <t>Fuente: http://www.consar.gob.mx/gobmx/aplicativo/siset/tdf/FondosGeneracionales.aspx</t>
  </si>
  <si>
    <t>Concepto</t>
  </si>
  <si>
    <t>Promedio</t>
  </si>
  <si>
    <t>Mínimo</t>
  </si>
  <si>
    <t>Máximo</t>
  </si>
  <si>
    <t>SB0 Promedio Ponderado</t>
  </si>
  <si>
    <t>Azteca</t>
  </si>
  <si>
    <t>Citibanamex</t>
  </si>
  <si>
    <t>Coppel</t>
  </si>
  <si>
    <t>Inbursa</t>
  </si>
  <si>
    <t>Invercap</t>
  </si>
  <si>
    <t>PensionISSSTE</t>
  </si>
  <si>
    <t>Principal</t>
  </si>
  <si>
    <t>Profuturo GNP</t>
  </si>
  <si>
    <t>SURA</t>
  </si>
  <si>
    <t>XXI Banorte</t>
  </si>
  <si>
    <t>SB 55-59 Promedio Ponderado</t>
  </si>
  <si>
    <t>N/A</t>
  </si>
  <si>
    <t>SB 60-64 Promedio Ponderado</t>
  </si>
  <si>
    <t>SB 65-69 Promedio Ponderado</t>
  </si>
  <si>
    <t>SB 70-74 Promedio Ponderado</t>
  </si>
  <si>
    <t>SB 75-79 Promedio Ponderado</t>
  </si>
  <si>
    <t>SB 80-84 Promedio Ponderado</t>
  </si>
  <si>
    <t>SB 85-89 Promedio Ponderado</t>
  </si>
  <si>
    <t>SB 90-94 Promedio Ponderado</t>
  </si>
  <si>
    <t>Indicador de Rendimiento Neto SB 95-99</t>
  </si>
  <si>
    <t>  Azteca</t>
  </si>
  <si>
    <t>  Banamex</t>
  </si>
  <si>
    <t>  Coppel</t>
  </si>
  <si>
    <t>  Inbursa</t>
  </si>
  <si>
    <t>  Invercap</t>
  </si>
  <si>
    <t>  PensionISSSTE</t>
  </si>
  <si>
    <t>  Principal</t>
  </si>
  <si>
    <t>  Profuturo</t>
  </si>
  <si>
    <t>  SURA</t>
  </si>
  <si>
    <t>  XXI-Banorte</t>
  </si>
  <si>
    <t>Indicador de Rendimiento Neto SB Inicial</t>
  </si>
  <si>
    <t>Fuente: CONSAR</t>
  </si>
  <si>
    <t>Notas:</t>
  </si>
  <si>
    <t>La Siefore Básica 95-99 comienza a operar el 26 de agosto de 2024. En la misma fecha, la Siefore Básica 55-59 deja de operar.</t>
  </si>
  <si>
    <t>El nuevo Indicador de Rendimiento Neto (IRN) entró en vigor a partir del día 01 de julio de 2022, de acuerdo con la publicación en el DOF el día 02 de junio de 2022.</t>
  </si>
  <si>
    <t>Este indicador refleja el rendimiento ponderado que ha generado cada una de las Sociedades de Inversión Especializadas de Fondos para el Retiro a través</t>
  </si>
  <si>
    <t>de los diferentes plazos que integran al indicador, de manera que el resultado refleja la consistencia en los rendimientos que ha tenido cada Sociedad de</t>
  </si>
  <si>
    <t>Inversión Especializada de Fondos para el Retiro para beneficiar a un trabajador con los recursos que actualmente tiene en su cuenta individual.</t>
  </si>
  <si>
    <t>Los plazos que integran el IRN son 3 y cada uno tiene diferente ponderación:</t>
  </si>
  <si>
    <t>1.El plazo del rendimiento acumulado de los últimos 10 años pesa 50% del indicador.</t>
  </si>
  <si>
    <t>2.El plazo del rendimiento acumulado de los últimos 5 años pesa 30% del indicador.</t>
  </si>
  <si>
    <t>3.El plazo del rendimiento acumulado de los últimos 3 años pesa 20% del indicador.</t>
  </si>
  <si>
    <t>Se resalta que el detalle de la información histórica, previo a la entrada en vigor de este indicador, se reporta únicamente de manera informativa y con la</t>
  </si>
  <si>
    <t>finalidad de brindar información a los interesados, de tal manera que sea posible visualizar la tendencia del indicador desde la migración del Sistema al</t>
  </si>
  <si>
    <t>esquema de SIEFOREs Generacionales. Asimismo, es importante destacar que el nuevo IRN no es comparable con el indicador vigente hasta el 15 de</t>
  </si>
  <si>
    <t>diciembre de 2019 ni con el IRN con Unidades de Pensión.</t>
  </si>
  <si>
    <t>Prom último año</t>
  </si>
  <si>
    <r>
      <t>q</t>
    </r>
    <r>
      <rPr>
        <vertAlign val="subscript"/>
        <sz val="11"/>
        <color theme="1"/>
        <rFont val="Aptos Narrow"/>
        <family val="2"/>
        <scheme val="minor"/>
      </rPr>
      <t>x</t>
    </r>
    <r>
      <rPr>
        <sz val="11"/>
        <color theme="1"/>
        <rFont val="Aptos Narrow"/>
        <family val="2"/>
        <scheme val="minor"/>
      </rPr>
      <t xml:space="preserve"> Hombre</t>
    </r>
  </si>
  <si>
    <r>
      <t>l</t>
    </r>
    <r>
      <rPr>
        <vertAlign val="subscript"/>
        <sz val="11"/>
        <color theme="1"/>
        <rFont val="Aptos Narrow"/>
        <family val="2"/>
        <scheme val="minor"/>
      </rPr>
      <t>x</t>
    </r>
  </si>
  <si>
    <r>
      <t>d</t>
    </r>
    <r>
      <rPr>
        <vertAlign val="subscript"/>
        <sz val="11"/>
        <color theme="1"/>
        <rFont val="Aptos Narrow"/>
        <family val="2"/>
        <scheme val="minor"/>
      </rPr>
      <t>x</t>
    </r>
  </si>
  <si>
    <r>
      <t>V</t>
    </r>
    <r>
      <rPr>
        <vertAlign val="superscript"/>
        <sz val="11"/>
        <color theme="1"/>
        <rFont val="Aptos Narrow"/>
        <family val="2"/>
        <scheme val="minor"/>
      </rPr>
      <t>x</t>
    </r>
  </si>
  <si>
    <r>
      <t>D</t>
    </r>
    <r>
      <rPr>
        <vertAlign val="subscript"/>
        <sz val="11"/>
        <color theme="1"/>
        <rFont val="Aptos Narrow"/>
        <family val="2"/>
        <scheme val="minor"/>
      </rPr>
      <t>x</t>
    </r>
  </si>
  <si>
    <r>
      <t>N</t>
    </r>
    <r>
      <rPr>
        <vertAlign val="subscript"/>
        <sz val="11"/>
        <color theme="1"/>
        <rFont val="Aptos Narrow"/>
        <family val="2"/>
        <scheme val="minor"/>
      </rPr>
      <t>x</t>
    </r>
  </si>
  <si>
    <r>
      <rPr>
        <b/>
        <sz val="11"/>
        <color theme="1"/>
        <rFont val="Calibri"/>
        <family val="2"/>
      </rPr>
      <t>ä</t>
    </r>
    <r>
      <rPr>
        <b/>
        <vertAlign val="subscript"/>
        <sz val="11"/>
        <color theme="1"/>
        <rFont val="Aptos Narrow"/>
        <family val="2"/>
        <scheme val="minor"/>
      </rPr>
      <t>x</t>
    </r>
  </si>
  <si>
    <r>
      <rPr>
        <b/>
        <sz val="11"/>
        <color theme="1"/>
        <rFont val="Calibri"/>
        <family val="2"/>
      </rPr>
      <t>ä</t>
    </r>
    <r>
      <rPr>
        <b/>
        <vertAlign val="subscript"/>
        <sz val="11"/>
        <color theme="1"/>
        <rFont val="Aptos Narrow"/>
        <family val="2"/>
        <scheme val="minor"/>
      </rPr>
      <t>x</t>
    </r>
    <r>
      <rPr>
        <b/>
        <vertAlign val="superscript"/>
        <sz val="11"/>
        <color theme="1"/>
        <rFont val="Aptos Narrow"/>
        <family val="2"/>
        <scheme val="minor"/>
      </rPr>
      <t>(m)</t>
    </r>
  </si>
  <si>
    <t>TASA DE INTERÉS TÉCNICO</t>
  </si>
  <si>
    <t>Tasa de referencia IMSS</t>
  </si>
  <si>
    <t>Tasa de referencia ISSSTE</t>
  </si>
  <si>
    <r>
      <t>q</t>
    </r>
    <r>
      <rPr>
        <vertAlign val="subscript"/>
        <sz val="11"/>
        <color theme="1"/>
        <rFont val="Aptos Narrow"/>
        <family val="2"/>
        <scheme val="minor"/>
      </rPr>
      <t>x</t>
    </r>
    <r>
      <rPr>
        <sz val="11"/>
        <color theme="1"/>
        <rFont val="Aptos Narrow"/>
        <family val="2"/>
        <scheme val="minor"/>
      </rPr>
      <t xml:space="preserve"> Mujer</t>
    </r>
  </si>
  <si>
    <t>Semanas de cotización requeridas</t>
  </si>
  <si>
    <t>Afore</t>
  </si>
  <si>
    <t>Comisión 2020</t>
  </si>
  <si>
    <t>Comisión 2021</t>
  </si>
  <si>
    <t>Comisión 2022</t>
  </si>
  <si>
    <t>Comisión 2023</t>
  </si>
  <si>
    <t>Comisión 2024</t>
  </si>
  <si>
    <t>Comisión 2025</t>
  </si>
  <si>
    <t>PENSIONISSTE</t>
  </si>
  <si>
    <t>CITIBANAMEX</t>
  </si>
  <si>
    <t>XXI BANORTE</t>
  </si>
  <si>
    <t>PROFUTURO</t>
  </si>
  <si>
    <t>COPPEL</t>
  </si>
  <si>
    <t>Pendiente</t>
  </si>
  <si>
    <t>PRINCIPAL</t>
  </si>
  <si>
    <t>AZTECA</t>
  </si>
  <si>
    <t>INBURSA</t>
  </si>
  <si>
    <t>INVERCAP</t>
  </si>
  <si>
    <t>Fuente: https://www.gob.mx/consar/articulos/la-junta-de-gobierno-de-la-consar-autoriza-las-comisiones-que-cobraran-las-afores-para-2022-289200?idiom=es</t>
  </si>
  <si>
    <t>https://www.gob.mx/consar/articulos/comisiones-de-las-afores-para-2023-322553?idiom=es#:~:text=El%20promedio%20de%20comisiones%20del,el%20saldo%20para%20su%20retiro.</t>
  </si>
  <si>
    <t>https://www.gob.mx/consar/articulos/comisiones-de-las-afores-2024?idiom=es</t>
  </si>
  <si>
    <t>AFORE</t>
  </si>
  <si>
    <t>Tasa de interés técnico =</t>
  </si>
  <si>
    <t>Año tasa de mejora: 2023</t>
  </si>
  <si>
    <t>Estamos en enero de 2023, entonces mp = 1</t>
  </si>
  <si>
    <r>
      <t>UDI</t>
    </r>
    <r>
      <rPr>
        <vertAlign val="subscript"/>
        <sz val="11"/>
        <color theme="1"/>
        <rFont val="Aptos Narrow"/>
        <family val="2"/>
        <scheme val="minor"/>
      </rPr>
      <t>12,ap-1</t>
    </r>
    <r>
      <rPr>
        <sz val="11"/>
        <color theme="1"/>
        <rFont val="Aptos Narrow"/>
        <family val="2"/>
        <scheme val="minor"/>
      </rPr>
      <t xml:space="preserve"> =</t>
    </r>
  </si>
  <si>
    <r>
      <t>UDI</t>
    </r>
    <r>
      <rPr>
        <vertAlign val="subscript"/>
        <sz val="11"/>
        <color theme="1"/>
        <rFont val="Aptos Narrow"/>
        <family val="2"/>
        <scheme val="minor"/>
      </rPr>
      <t>12,ap-2</t>
    </r>
    <r>
      <rPr>
        <sz val="11"/>
        <color theme="1"/>
        <rFont val="Aptos Narrow"/>
        <family val="2"/>
        <scheme val="minor"/>
      </rPr>
      <t xml:space="preserve"> =</t>
    </r>
  </si>
  <si>
    <t>FACBI =</t>
  </si>
  <si>
    <t>FI =</t>
  </si>
  <si>
    <r>
      <t>b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scheme val="minor"/>
      </rPr>
      <t xml:space="preserve"> =</t>
    </r>
  </si>
  <si>
    <t>a =</t>
  </si>
  <si>
    <t>Fuente: http://dof.gob.mx/nota_detalle_popup.php?codigo=5120722</t>
  </si>
  <si>
    <t xml:space="preserve">                 http://www.cnsf.gob.mx/Normativa/CUSF/ANEXOS%20T%C3%8DTULO%2014/ANEXO%2014.2.1-m.pdf</t>
  </si>
  <si>
    <t>Véase: https://www.gob.mx/consar/es/articulos/valores-de-la-unidad-de-renta-vitalicia-60403?idiom=es</t>
  </si>
  <si>
    <r>
      <rPr>
        <b/>
        <vertAlign val="subscript"/>
        <sz val="11"/>
        <color theme="1"/>
        <rFont val="Aptos Narrow"/>
        <family val="2"/>
        <scheme val="minor"/>
      </rPr>
      <t>k</t>
    </r>
    <r>
      <rPr>
        <b/>
        <sz val="11"/>
        <color theme="1"/>
        <rFont val="Aptos Narrow"/>
        <family val="2"/>
        <scheme val="minor"/>
      </rPr>
      <t>p</t>
    </r>
    <r>
      <rPr>
        <b/>
        <vertAlign val="subscript"/>
        <sz val="11"/>
        <color theme="1"/>
        <rFont val="Aptos Narrow"/>
        <family val="2"/>
        <scheme val="minor"/>
      </rPr>
      <t>60</t>
    </r>
  </si>
  <si>
    <t>Conv(k)</t>
  </si>
  <si>
    <r>
      <rPr>
        <b/>
        <vertAlign val="subscript"/>
        <sz val="11"/>
        <color theme="1"/>
        <rFont val="Aptos Narrow"/>
        <family val="2"/>
        <scheme val="minor"/>
      </rPr>
      <t>k</t>
    </r>
    <r>
      <rPr>
        <b/>
        <sz val="11"/>
        <color theme="1"/>
        <rFont val="Aptos Narrow"/>
        <family val="2"/>
        <scheme val="minor"/>
      </rPr>
      <t>p</t>
    </r>
    <r>
      <rPr>
        <b/>
        <vertAlign val="subscript"/>
        <sz val="11"/>
        <color theme="1"/>
        <rFont val="Aptos Narrow"/>
        <family val="2"/>
        <scheme val="minor"/>
      </rPr>
      <t>61</t>
    </r>
  </si>
  <si>
    <r>
      <rPr>
        <b/>
        <vertAlign val="subscript"/>
        <sz val="11"/>
        <color theme="1"/>
        <rFont val="Aptos Narrow"/>
        <family val="2"/>
        <scheme val="minor"/>
      </rPr>
      <t>k</t>
    </r>
    <r>
      <rPr>
        <b/>
        <sz val="11"/>
        <color theme="1"/>
        <rFont val="Aptos Narrow"/>
        <family val="2"/>
        <scheme val="minor"/>
      </rPr>
      <t>p</t>
    </r>
    <r>
      <rPr>
        <b/>
        <vertAlign val="subscript"/>
        <sz val="11"/>
        <color theme="1"/>
        <rFont val="Aptos Narrow"/>
        <family val="2"/>
        <scheme val="minor"/>
      </rPr>
      <t>62</t>
    </r>
  </si>
  <si>
    <r>
      <rPr>
        <b/>
        <vertAlign val="subscript"/>
        <sz val="11"/>
        <color theme="1"/>
        <rFont val="Aptos Narrow"/>
        <family val="2"/>
        <scheme val="minor"/>
      </rPr>
      <t>k</t>
    </r>
    <r>
      <rPr>
        <b/>
        <sz val="11"/>
        <color theme="1"/>
        <rFont val="Aptos Narrow"/>
        <family val="2"/>
        <scheme val="minor"/>
      </rPr>
      <t>p</t>
    </r>
    <r>
      <rPr>
        <b/>
        <vertAlign val="subscript"/>
        <sz val="11"/>
        <color theme="1"/>
        <rFont val="Aptos Narrow"/>
        <family val="2"/>
        <scheme val="minor"/>
      </rPr>
      <t>63</t>
    </r>
  </si>
  <si>
    <r>
      <rPr>
        <b/>
        <vertAlign val="subscript"/>
        <sz val="11"/>
        <color theme="1"/>
        <rFont val="Aptos Narrow"/>
        <family val="2"/>
        <scheme val="minor"/>
      </rPr>
      <t>k</t>
    </r>
    <r>
      <rPr>
        <b/>
        <sz val="11"/>
        <color theme="1"/>
        <rFont val="Aptos Narrow"/>
        <family val="2"/>
        <scheme val="minor"/>
      </rPr>
      <t>p</t>
    </r>
    <r>
      <rPr>
        <b/>
        <vertAlign val="subscript"/>
        <sz val="11"/>
        <color theme="1"/>
        <rFont val="Aptos Narrow"/>
        <family val="2"/>
        <scheme val="minor"/>
      </rPr>
      <t>64</t>
    </r>
  </si>
  <si>
    <r>
      <rPr>
        <b/>
        <vertAlign val="subscript"/>
        <sz val="11"/>
        <color theme="1"/>
        <rFont val="Aptos Narrow"/>
        <family val="2"/>
        <scheme val="minor"/>
      </rPr>
      <t>k</t>
    </r>
    <r>
      <rPr>
        <b/>
        <sz val="11"/>
        <color theme="1"/>
        <rFont val="Aptos Narrow"/>
        <family val="2"/>
        <scheme val="minor"/>
      </rPr>
      <t>p</t>
    </r>
    <r>
      <rPr>
        <b/>
        <vertAlign val="subscript"/>
        <sz val="11"/>
        <color theme="1"/>
        <rFont val="Aptos Narrow"/>
        <family val="2"/>
        <scheme val="minor"/>
      </rPr>
      <t>65</t>
    </r>
  </si>
  <si>
    <t>PBSRCV Conv(k)</t>
  </si>
  <si>
    <t>PBSS Conv(k)</t>
  </si>
  <si>
    <t>x=Hombre; y=Mujer; Conv(K)</t>
  </si>
  <si>
    <t>x=Mujer; y=Hombre; Conv(K)</t>
  </si>
  <si>
    <r>
      <t>b</t>
    </r>
    <r>
      <rPr>
        <vertAlign val="sub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=</t>
    </r>
  </si>
  <si>
    <t>inf</t>
  </si>
  <si>
    <t>Tasa de Reemplazo</t>
  </si>
  <si>
    <t>Aportacion Voluntaria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</si>
</sst>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(&quot;$&quot;* #,##0.00_);_(&quot;$&quot;* \(#,##0.00\);_(&quot;$&quot;* &quot;-&quot;??_);_(@_)"/>
    <numFmt numFmtId="164" formatCode="&quot;$&quot;#,##0.00;[Red]\-&quot;$&quot;#,##0.0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* #,##0_-;\-* #,##0_-;_-* &quot;-&quot;??_-;_-@_-"/>
    <numFmt numFmtId="168" formatCode="#,##0.000000"/>
    <numFmt numFmtId="169" formatCode="0.000%"/>
    <numFmt numFmtId="170" formatCode="0.00000000%"/>
    <numFmt numFmtId="171" formatCode="0.0%"/>
    <numFmt numFmtId="172" formatCode="_-* #,##0.000000_-;\-* #,##0.000000_-;_-* &quot;-&quot;??_-;_-@_-"/>
    <numFmt numFmtId="173" formatCode="_-* #,##0.0000000_-;\-* #,##0.0000000_-;_-* &quot;-&quot;??_-;_-@_-"/>
    <numFmt numFmtId="174" formatCode="_-* #,##0.00000_-;\-* #,##0.00000_-;_-* &quot;-&quot;??_-;_-@_-"/>
    <numFmt numFmtId="175" formatCode="_-* #,##0.000_-;\-* #,##0.000_-;_-* &quot;-&quot;??_-;_-@_-"/>
    <numFmt numFmtId="176" formatCode="_-* #,##0.00000_-;\-* #,##0.00000_-;_-* &quot;-&quot;?????_-;_-@_-"/>
    <numFmt numFmtId="177" formatCode="_-* #,##0.0000_-;\-* #,##0.0000_-;_-* &quot;-&quot;??_-;_-@_-"/>
    <numFmt numFmtId="178" formatCode="0.0000%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sz val="11"/>
      <color indexed="8"/>
      <name val="Aptos Narrow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C00000"/>
      <name val="Calibri"/>
      <family val="2"/>
    </font>
    <font>
      <b/>
      <sz val="8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0" tint="-0.1499984740745262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indexed="8"/>
      <name val="Aptos Narrow"/>
      <family val="2"/>
      <scheme val="minor"/>
    </font>
    <font>
      <b/>
      <sz val="8"/>
      <name val="Aptos Narrow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vertAlign val="subscript"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  <font>
      <sz val="11"/>
      <color rgb="FF000000"/>
      <name val="Verdana"/>
      <family val="2"/>
    </font>
    <font>
      <sz val="11"/>
      <color theme="1"/>
      <name val="Symbol"/>
      <family val="1"/>
      <charset val="2"/>
    </font>
  </fonts>
  <fills count="16">
    <fill>
      <patternFill patternType="none"/>
    </fill>
    <fill>
      <patternFill patternType="gray125"/>
    </fill>
    <fill>
      <patternFill patternType="solid">
        <fgColor rgb="FFDDDDDD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E6E7E7"/>
      </patternFill>
    </fill>
    <fill>
      <patternFill patternType="solid">
        <fgColor rgb="FFE7E7E7" tint="-9.9978637043366805E-2"/>
        <bgColor indexed="65"/>
      </patternFill>
    </fill>
    <fill>
      <patternFill patternType="solid">
        <fgColor rgb="FFE3EBED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 style="medium">
        <color rgb="FFC8C8C8"/>
      </bottom>
      <diagonal/>
    </border>
    <border>
      <left/>
      <right style="medium">
        <color rgb="FFC8C8C8"/>
      </right>
      <top style="medium">
        <color rgb="FFDDDDDD"/>
      </top>
      <bottom style="medium">
        <color rgb="FFC8C8C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1404C"/>
      </top>
      <bottom style="thin">
        <color rgb="FF01404C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8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/>
    <xf numFmtId="0" fontId="19" fillId="0" borderId="0"/>
    <xf numFmtId="44" fontId="1" fillId="0" borderId="0" applyFont="0" applyFill="0" applyBorder="0" applyAlignment="0" applyProtection="0"/>
  </cellStyleXfs>
  <cellXfs count="174">
    <xf numFmtId="0" fontId="0" fillId="0" borderId="0" xfId="0"/>
    <xf numFmtId="0" fontId="4" fillId="0" borderId="0" xfId="0" applyFont="1"/>
    <xf numFmtId="0" fontId="6" fillId="2" borderId="4" xfId="0" applyFont="1" applyFill="1" applyBorder="1" applyAlignment="1">
      <alignment horizontal="center" vertical="top" wrapText="1"/>
    </xf>
    <xf numFmtId="0" fontId="7" fillId="3" borderId="5" xfId="0" applyFont="1" applyFill="1" applyBorder="1" applyAlignment="1">
      <alignment horizontal="center" vertical="top" wrapText="1"/>
    </xf>
    <xf numFmtId="165" fontId="7" fillId="3" borderId="5" xfId="4" applyFont="1" applyFill="1" applyBorder="1" applyAlignment="1">
      <alignment horizontal="right" vertical="top" wrapText="1"/>
    </xf>
    <xf numFmtId="165" fontId="7" fillId="3" borderId="6" xfId="4" applyFont="1" applyFill="1" applyBorder="1" applyAlignment="1">
      <alignment horizontal="right" vertical="top" wrapText="1"/>
    </xf>
    <xf numFmtId="165" fontId="7" fillId="3" borderId="5" xfId="2" applyFont="1" applyFill="1" applyBorder="1" applyAlignment="1">
      <alignment horizontal="right" vertical="top" wrapText="1"/>
    </xf>
    <xf numFmtId="165" fontId="7" fillId="3" borderId="6" xfId="2" applyFont="1" applyFill="1" applyBorder="1" applyAlignment="1">
      <alignment horizontal="right" vertical="top" wrapText="1"/>
    </xf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7" fontId="0" fillId="0" borderId="11" xfId="1" applyNumberFormat="1" applyFont="1" applyBorder="1"/>
    <xf numFmtId="0" fontId="0" fillId="0" borderId="12" xfId="0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167" fontId="0" fillId="0" borderId="2" xfId="1" applyNumberFormat="1" applyFont="1" applyBorder="1"/>
    <xf numFmtId="167" fontId="0" fillId="0" borderId="3" xfId="1" applyNumberFormat="1" applyFont="1" applyBorder="1"/>
    <xf numFmtId="0" fontId="0" fillId="0" borderId="16" xfId="0" applyBorder="1" applyAlignment="1">
      <alignment horizontal="center"/>
    </xf>
    <xf numFmtId="167" fontId="0" fillId="0" borderId="0" xfId="1" applyNumberFormat="1" applyFont="1" applyBorder="1"/>
    <xf numFmtId="167" fontId="0" fillId="0" borderId="17" xfId="1" applyNumberFormat="1" applyFont="1" applyBorder="1"/>
    <xf numFmtId="0" fontId="0" fillId="0" borderId="10" xfId="0" applyBorder="1" applyAlignment="1">
      <alignment horizontal="center"/>
    </xf>
    <xf numFmtId="167" fontId="0" fillId="0" borderId="12" xfId="1" applyNumberFormat="1" applyFont="1" applyBorder="1"/>
    <xf numFmtId="0" fontId="8" fillId="0" borderId="0" xfId="5"/>
    <xf numFmtId="0" fontId="10" fillId="4" borderId="4" xfId="5" applyFont="1" applyFill="1" applyBorder="1" applyAlignment="1">
      <alignment horizontal="right" vertical="center" wrapText="1"/>
    </xf>
    <xf numFmtId="0" fontId="9" fillId="5" borderId="4" xfId="5" applyFont="1" applyFill="1" applyBorder="1" applyAlignment="1">
      <alignment horizontal="center" vertical="top" wrapText="1"/>
    </xf>
    <xf numFmtId="0" fontId="9" fillId="4" borderId="4" xfId="5" applyFont="1" applyFill="1" applyBorder="1" applyAlignment="1">
      <alignment horizontal="center" vertical="center" wrapText="1"/>
    </xf>
    <xf numFmtId="0" fontId="11" fillId="4" borderId="4" xfId="5" applyFont="1" applyFill="1" applyBorder="1" applyAlignment="1">
      <alignment horizontal="center" vertical="center" wrapText="1"/>
    </xf>
    <xf numFmtId="0" fontId="10" fillId="6" borderId="4" xfId="5" applyFont="1" applyFill="1" applyBorder="1" applyAlignment="1">
      <alignment horizontal="right" vertical="center" wrapText="1"/>
    </xf>
    <xf numFmtId="0" fontId="10" fillId="6" borderId="4" xfId="5" applyFont="1" applyFill="1" applyBorder="1" applyAlignment="1">
      <alignment horizontal="center" vertical="center" wrapText="1"/>
    </xf>
    <xf numFmtId="168" fontId="9" fillId="0" borderId="4" xfId="5" applyNumberFormat="1" applyFont="1" applyBorder="1" applyAlignment="1">
      <alignment horizontal="right" vertical="center"/>
    </xf>
    <xf numFmtId="166" fontId="0" fillId="0" borderId="0" xfId="1" applyFont="1"/>
    <xf numFmtId="168" fontId="0" fillId="0" borderId="0" xfId="0" applyNumberFormat="1"/>
    <xf numFmtId="9" fontId="0" fillId="0" borderId="0" xfId="3" applyFont="1"/>
    <xf numFmtId="10" fontId="0" fillId="0" borderId="0" xfId="3" applyNumberFormat="1" applyFont="1"/>
    <xf numFmtId="10" fontId="8" fillId="0" borderId="0" xfId="3" applyNumberFormat="1" applyFont="1"/>
    <xf numFmtId="168" fontId="8" fillId="0" borderId="0" xfId="5" applyNumberFormat="1"/>
    <xf numFmtId="10" fontId="8" fillId="0" borderId="0" xfId="5" applyNumberFormat="1"/>
    <xf numFmtId="168" fontId="0" fillId="0" borderId="19" xfId="0" applyNumberFormat="1" applyBorder="1"/>
    <xf numFmtId="168" fontId="9" fillId="0" borderId="4" xfId="0" applyNumberFormat="1" applyFont="1" applyBorder="1" applyAlignment="1">
      <alignment horizontal="right" vertical="center"/>
    </xf>
    <xf numFmtId="167" fontId="8" fillId="0" borderId="0" xfId="1" applyNumberFormat="1" applyFont="1"/>
    <xf numFmtId="169" fontId="8" fillId="0" borderId="0" xfId="3" applyNumberFormat="1" applyFont="1"/>
    <xf numFmtId="170" fontId="8" fillId="0" borderId="0" xfId="3" applyNumberFormat="1" applyFont="1"/>
    <xf numFmtId="169" fontId="0" fillId="0" borderId="0" xfId="3" applyNumberFormat="1" applyFont="1"/>
    <xf numFmtId="0" fontId="0" fillId="0" borderId="0" xfId="0" applyAlignment="1">
      <alignment horizontal="center"/>
    </xf>
    <xf numFmtId="0" fontId="0" fillId="7" borderId="0" xfId="0" applyFill="1"/>
    <xf numFmtId="0" fontId="12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10" fontId="14" fillId="0" borderId="0" xfId="0" applyNumberFormat="1" applyFont="1"/>
    <xf numFmtId="10" fontId="15" fillId="0" borderId="0" xfId="0" applyNumberFormat="1" applyFont="1"/>
    <xf numFmtId="0" fontId="15" fillId="0" borderId="0" xfId="0" applyFont="1"/>
    <xf numFmtId="0" fontId="14" fillId="0" borderId="0" xfId="0" applyFont="1"/>
    <xf numFmtId="0" fontId="16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7" fillId="8" borderId="0" xfId="0" applyFont="1" applyFill="1" applyAlignment="1">
      <alignment horizontal="center"/>
    </xf>
    <xf numFmtId="17" fontId="17" fillId="8" borderId="0" xfId="0" applyNumberFormat="1" applyFont="1" applyFill="1" applyAlignment="1">
      <alignment horizontal="center"/>
    </xf>
    <xf numFmtId="17" fontId="18" fillId="8" borderId="0" xfId="0" applyNumberFormat="1" applyFont="1" applyFill="1" applyAlignment="1">
      <alignment horizontal="center"/>
    </xf>
    <xf numFmtId="0" fontId="17" fillId="9" borderId="0" xfId="6" applyFont="1" applyFill="1" applyAlignment="1">
      <alignment horizontal="left"/>
    </xf>
    <xf numFmtId="10" fontId="15" fillId="9" borderId="0" xfId="0" applyNumberFormat="1" applyFont="1" applyFill="1"/>
    <xf numFmtId="0" fontId="15" fillId="9" borderId="0" xfId="0" applyFont="1" applyFill="1"/>
    <xf numFmtId="10" fontId="15" fillId="9" borderId="0" xfId="3" applyNumberFormat="1" applyFont="1" applyFill="1"/>
    <xf numFmtId="0" fontId="13" fillId="0" borderId="0" xfId="6" applyFont="1" applyAlignment="1">
      <alignment horizontal="left"/>
    </xf>
    <xf numFmtId="0" fontId="17" fillId="0" borderId="0" xfId="6" applyFont="1" applyAlignment="1">
      <alignment horizontal="left"/>
    </xf>
    <xf numFmtId="10" fontId="15" fillId="0" borderId="0" xfId="3" applyNumberFormat="1" applyFont="1"/>
    <xf numFmtId="10" fontId="15" fillId="0" borderId="0" xfId="3" applyNumberFormat="1" applyFont="1" applyAlignment="1">
      <alignment horizontal="right"/>
    </xf>
    <xf numFmtId="171" fontId="15" fillId="0" borderId="0" xfId="0" applyNumberFormat="1" applyFont="1"/>
    <xf numFmtId="171" fontId="15" fillId="0" borderId="0" xfId="3" applyNumberFormat="1" applyFont="1"/>
    <xf numFmtId="0" fontId="20" fillId="9" borderId="0" xfId="0" applyFont="1" applyFill="1" applyAlignment="1">
      <alignment wrapText="1"/>
    </xf>
    <xf numFmtId="0" fontId="21" fillId="0" borderId="0" xfId="0" applyFont="1" applyAlignment="1">
      <alignment wrapText="1"/>
    </xf>
    <xf numFmtId="4" fontId="21" fillId="0" borderId="0" xfId="0" applyNumberFormat="1" applyFont="1" applyAlignment="1">
      <alignment horizontal="right" wrapText="1"/>
    </xf>
    <xf numFmtId="171" fontId="15" fillId="9" borderId="0" xfId="0" applyNumberFormat="1" applyFont="1" applyFill="1"/>
    <xf numFmtId="171" fontId="15" fillId="9" borderId="0" xfId="3" applyNumberFormat="1" applyFont="1" applyFill="1"/>
    <xf numFmtId="169" fontId="15" fillId="9" borderId="0" xfId="3" applyNumberFormat="1" applyFont="1" applyFill="1"/>
    <xf numFmtId="169" fontId="15" fillId="0" borderId="0" xfId="3" applyNumberFormat="1" applyFont="1"/>
    <xf numFmtId="10" fontId="15" fillId="10" borderId="0" xfId="3" applyNumberFormat="1" applyFont="1" applyFill="1"/>
    <xf numFmtId="4" fontId="21" fillId="9" borderId="0" xfId="0" applyNumberFormat="1" applyFont="1" applyFill="1" applyAlignment="1">
      <alignment horizontal="right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172" fontId="0" fillId="0" borderId="0" xfId="1" applyNumberFormat="1" applyFont="1" applyBorder="1" applyAlignment="1">
      <alignment horizontal="center"/>
    </xf>
    <xf numFmtId="167" fontId="0" fillId="0" borderId="0" xfId="1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166" fontId="0" fillId="0" borderId="0" xfId="1" applyFont="1" applyBorder="1"/>
    <xf numFmtId="166" fontId="0" fillId="0" borderId="17" xfId="1" applyFont="1" applyBorder="1"/>
    <xf numFmtId="0" fontId="0" fillId="11" borderId="15" xfId="0" applyFill="1" applyBorder="1" applyAlignment="1">
      <alignment horizontal="center"/>
    </xf>
    <xf numFmtId="172" fontId="0" fillId="11" borderId="0" xfId="1" applyNumberFormat="1" applyFont="1" applyFill="1" applyBorder="1" applyAlignment="1">
      <alignment horizontal="center"/>
    </xf>
    <xf numFmtId="167" fontId="0" fillId="11" borderId="0" xfId="0" applyNumberFormat="1" applyFill="1" applyAlignment="1">
      <alignment horizontal="center"/>
    </xf>
    <xf numFmtId="0" fontId="0" fillId="11" borderId="0" xfId="0" applyFill="1"/>
    <xf numFmtId="167" fontId="0" fillId="11" borderId="0" xfId="0" applyNumberFormat="1" applyFill="1"/>
    <xf numFmtId="167" fontId="0" fillId="11" borderId="0" xfId="1" applyNumberFormat="1" applyFont="1" applyFill="1" applyBorder="1"/>
    <xf numFmtId="166" fontId="0" fillId="11" borderId="0" xfId="1" applyFont="1" applyFill="1" applyBorder="1"/>
    <xf numFmtId="166" fontId="0" fillId="9" borderId="17" xfId="1" applyFont="1" applyFill="1" applyBorder="1"/>
    <xf numFmtId="0" fontId="0" fillId="0" borderId="18" xfId="0" applyBorder="1" applyAlignment="1">
      <alignment horizontal="center"/>
    </xf>
    <xf numFmtId="172" fontId="0" fillId="0" borderId="11" xfId="1" applyNumberFormat="1" applyFon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0" fillId="0" borderId="11" xfId="0" applyBorder="1"/>
    <xf numFmtId="167" fontId="0" fillId="0" borderId="11" xfId="0" applyNumberFormat="1" applyBorder="1"/>
    <xf numFmtId="166" fontId="0" fillId="0" borderId="11" xfId="1" applyFont="1" applyBorder="1"/>
    <xf numFmtId="166" fontId="0" fillId="0" borderId="12" xfId="1" applyFont="1" applyBorder="1"/>
    <xf numFmtId="10" fontId="0" fillId="0" borderId="0" xfId="0" applyNumberFormat="1"/>
    <xf numFmtId="173" fontId="0" fillId="0" borderId="0" xfId="1" applyNumberFormat="1" applyFont="1" applyBorder="1" applyAlignment="1">
      <alignment horizontal="center"/>
    </xf>
    <xf numFmtId="173" fontId="0" fillId="11" borderId="0" xfId="1" applyNumberFormat="1" applyFont="1" applyFill="1" applyBorder="1" applyAlignment="1">
      <alignment horizontal="center"/>
    </xf>
    <xf numFmtId="173" fontId="0" fillId="0" borderId="0" xfId="1" applyNumberFormat="1" applyFont="1" applyBorder="1"/>
    <xf numFmtId="173" fontId="0" fillId="0" borderId="11" xfId="1" applyNumberFormat="1" applyFont="1" applyBorder="1"/>
    <xf numFmtId="10" fontId="0" fillId="9" borderId="0" xfId="0" applyNumberFormat="1" applyFill="1"/>
    <xf numFmtId="0" fontId="3" fillId="0" borderId="2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12" borderId="15" xfId="0" applyFill="1" applyBorder="1" applyAlignment="1">
      <alignment horizontal="center"/>
    </xf>
    <xf numFmtId="167" fontId="0" fillId="12" borderId="17" xfId="1" applyNumberFormat="1" applyFont="1" applyFill="1" applyBorder="1"/>
    <xf numFmtId="0" fontId="2" fillId="13" borderId="0" xfId="0" applyFont="1" applyFill="1"/>
    <xf numFmtId="0" fontId="0" fillId="14" borderId="0" xfId="0" applyFill="1" applyAlignment="1">
      <alignment horizontal="center"/>
    </xf>
    <xf numFmtId="10" fontId="0" fillId="14" borderId="0" xfId="0" applyNumberFormat="1" applyFill="1" applyAlignment="1">
      <alignment horizontal="center"/>
    </xf>
    <xf numFmtId="169" fontId="0" fillId="14" borderId="0" xfId="0" applyNumberFormat="1" applyFill="1" applyAlignment="1">
      <alignment horizontal="center"/>
    </xf>
    <xf numFmtId="10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9" fontId="0" fillId="15" borderId="0" xfId="3" applyNumberFormat="1" applyFont="1" applyFill="1" applyAlignment="1">
      <alignment horizontal="center"/>
    </xf>
    <xf numFmtId="0" fontId="27" fillId="0" borderId="0" xfId="0" applyFont="1" applyAlignment="1">
      <alignment horizontal="left" vertical="center" readingOrder="1"/>
    </xf>
    <xf numFmtId="0" fontId="0" fillId="0" borderId="0" xfId="0" applyAlignment="1">
      <alignment horizontal="right"/>
    </xf>
    <xf numFmtId="14" fontId="0" fillId="0" borderId="0" xfId="0" applyNumberFormat="1"/>
    <xf numFmtId="0" fontId="0" fillId="9" borderId="0" xfId="0" applyFill="1" applyAlignment="1">
      <alignment horizontal="right"/>
    </xf>
    <xf numFmtId="0" fontId="0" fillId="9" borderId="0" xfId="0" applyFill="1"/>
    <xf numFmtId="0" fontId="28" fillId="9" borderId="0" xfId="0" applyFont="1" applyFill="1" applyAlignment="1">
      <alignment horizontal="right"/>
    </xf>
    <xf numFmtId="9" fontId="0" fillId="9" borderId="0" xfId="0" applyNumberFormat="1" applyFill="1"/>
    <xf numFmtId="0" fontId="0" fillId="9" borderId="0" xfId="0" applyFill="1" applyAlignment="1">
      <alignment horizontal="center"/>
    </xf>
    <xf numFmtId="174" fontId="0" fillId="0" borderId="0" xfId="1" applyNumberFormat="1" applyFont="1"/>
    <xf numFmtId="175" fontId="0" fillId="0" borderId="0" xfId="1" applyNumberFormat="1" applyFont="1"/>
    <xf numFmtId="166" fontId="0" fillId="0" borderId="0" xfId="0" applyNumberFormat="1"/>
    <xf numFmtId="176" fontId="0" fillId="0" borderId="0" xfId="0" applyNumberFormat="1"/>
    <xf numFmtId="177" fontId="0" fillId="0" borderId="0" xfId="1" applyNumberFormat="1" applyFont="1"/>
    <xf numFmtId="174" fontId="0" fillId="0" borderId="0" xfId="0" applyNumberFormat="1"/>
    <xf numFmtId="175" fontId="0" fillId="0" borderId="0" xfId="0" applyNumberFormat="1"/>
    <xf numFmtId="0" fontId="3" fillId="0" borderId="0" xfId="0" applyFont="1"/>
    <xf numFmtId="0" fontId="0" fillId="0" borderId="24" xfId="0" applyBorder="1"/>
    <xf numFmtId="0" fontId="0" fillId="0" borderId="0" xfId="0" applyAlignment="1">
      <alignment horizontal="left"/>
    </xf>
    <xf numFmtId="0" fontId="0" fillId="0" borderId="17" xfId="0" applyBorder="1" applyAlignment="1">
      <alignment horizontal="left"/>
    </xf>
    <xf numFmtId="177" fontId="0" fillId="0" borderId="0" xfId="1" applyNumberFormat="1" applyFont="1" applyBorder="1" applyAlignment="1">
      <alignment horizontal="center"/>
    </xf>
    <xf numFmtId="177" fontId="0" fillId="0" borderId="0" xfId="1" applyNumberFormat="1" applyFont="1" applyBorder="1"/>
    <xf numFmtId="177" fontId="0" fillId="0" borderId="11" xfId="1" applyNumberFormat="1" applyFont="1" applyBorder="1"/>
    <xf numFmtId="177" fontId="0" fillId="0" borderId="17" xfId="1" applyNumberFormat="1" applyFont="1" applyBorder="1"/>
    <xf numFmtId="177" fontId="0" fillId="0" borderId="12" xfId="1" applyNumberFormat="1" applyFont="1" applyBorder="1"/>
    <xf numFmtId="0" fontId="0" fillId="0" borderId="9" xfId="0" applyBorder="1"/>
    <xf numFmtId="177" fontId="0" fillId="0" borderId="11" xfId="1" applyNumberFormat="1" applyFont="1" applyBorder="1" applyAlignment="1">
      <alignment horizontal="center"/>
    </xf>
    <xf numFmtId="2" fontId="0" fillId="0" borderId="0" xfId="0" applyNumberFormat="1"/>
    <xf numFmtId="178" fontId="0" fillId="0" borderId="0" xfId="3" applyNumberFormat="1" applyFont="1"/>
    <xf numFmtId="178" fontId="8" fillId="0" borderId="0" xfId="3" applyNumberFormat="1" applyFont="1"/>
    <xf numFmtId="0" fontId="10" fillId="0" borderId="4" xfId="5" applyFont="1" applyBorder="1" applyAlignment="1">
      <alignment horizontal="right" vertical="center"/>
    </xf>
    <xf numFmtId="0" fontId="10" fillId="0" borderId="4" xfId="0" applyFont="1" applyBorder="1" applyAlignment="1">
      <alignment horizontal="right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14" xfId="0" applyBorder="1" applyAlignment="1">
      <alignment horizontal="center" vertical="center" textRotation="90" wrapText="1"/>
    </xf>
    <xf numFmtId="0" fontId="0" fillId="0" borderId="15" xfId="0" applyBorder="1" applyAlignment="1">
      <alignment horizontal="center" vertical="center" textRotation="90" wrapText="1"/>
    </xf>
    <xf numFmtId="0" fontId="0" fillId="0" borderId="18" xfId="0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4" xfId="0" applyBorder="1" applyAlignment="1">
      <alignment horizontal="center" textRotation="90" wrapText="1"/>
    </xf>
    <xf numFmtId="0" fontId="0" fillId="0" borderId="15" xfId="0" applyBorder="1" applyAlignment="1">
      <alignment horizontal="center" textRotation="90" wrapText="1"/>
    </xf>
    <xf numFmtId="0" fontId="0" fillId="0" borderId="18" xfId="0" applyBorder="1" applyAlignment="1">
      <alignment horizontal="center" textRotation="90" wrapText="1"/>
    </xf>
    <xf numFmtId="0" fontId="2" fillId="13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3" fillId="0" borderId="3" xfId="0" applyFont="1" applyBorder="1" applyAlignment="1">
      <alignment horizontal="center"/>
    </xf>
    <xf numFmtId="10" fontId="3" fillId="12" borderId="0" xfId="3" applyNumberFormat="1" applyFont="1" applyFill="1"/>
    <xf numFmtId="44" fontId="0" fillId="0" borderId="0" xfId="7" applyFont="1"/>
    <xf numFmtId="0" fontId="3" fillId="12" borderId="0" xfId="0" applyFont="1" applyFill="1"/>
  </cellXfs>
  <cellStyles count="8">
    <cellStyle name="Comma" xfId="1" builtinId="3"/>
    <cellStyle name="Currency" xfId="2" builtinId="4"/>
    <cellStyle name="Currency 2" xfId="7" xr:uid="{BFC1A46B-3AE6-48A0-BA91-A4E408C0C235}"/>
    <cellStyle name="Moneda 2" xfId="4" xr:uid="{2E9E0754-DE38-4A25-85D7-309B3B0A0B2C}"/>
    <cellStyle name="Normal" xfId="0" builtinId="0"/>
    <cellStyle name="Normal 2" xfId="5" xr:uid="{D4AE66D3-B0C4-4DEB-AED1-13A9F35B47FA}"/>
    <cellStyle name="Normal 2 2" xfId="6" xr:uid="{1338F3E1-2998-4C5E-8666-90AB17DDE546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Tasa de Reemplazo</a:t>
            </a:r>
          </a:p>
        </c:rich>
      </c:tx>
      <c:layout>
        <c:manualLayout>
          <c:xMode val="edge"/>
          <c:yMode val="edge"/>
          <c:x val="0.34380555555555553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'Grafica TR'!$C$6</c:f>
              <c:strCache>
                <c:ptCount val="1"/>
                <c:pt idx="0">
                  <c:v>Tasa de Reemplazo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'Grafica TR'!$B$7:$B$23</c:f>
              <c:numCache>
                <c:formatCode>0%</c:formatCode>
                <c:ptCount val="1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</c:numCache>
            </c:numRef>
          </c:xVal>
          <c:yVal>
            <c:numRef>
              <c:f>'Grafica TR'!$C$7:$C$23</c:f>
              <c:numCache>
                <c:formatCode>0%</c:formatCode>
                <c:ptCount val="17"/>
                <c:pt idx="0">
                  <c:v>0.1071</c:v>
                </c:pt>
                <c:pt idx="1">
                  <c:v>0.13389999999999999</c:v>
                </c:pt>
                <c:pt idx="2">
                  <c:v>0.15959999999999999</c:v>
                </c:pt>
                <c:pt idx="3">
                  <c:v>0.18590000000000001</c:v>
                </c:pt>
                <c:pt idx="4">
                  <c:v>0.2122</c:v>
                </c:pt>
                <c:pt idx="5">
                  <c:v>0.2384</c:v>
                </c:pt>
                <c:pt idx="6">
                  <c:v>0.26469999999999999</c:v>
                </c:pt>
                <c:pt idx="7">
                  <c:v>0.29099999999999998</c:v>
                </c:pt>
                <c:pt idx="8">
                  <c:v>0.31730000000000003</c:v>
                </c:pt>
                <c:pt idx="9">
                  <c:v>0.34350000000000003</c:v>
                </c:pt>
                <c:pt idx="10">
                  <c:v>0.36980000000000002</c:v>
                </c:pt>
                <c:pt idx="11">
                  <c:v>0.39610000000000001</c:v>
                </c:pt>
                <c:pt idx="12">
                  <c:v>0.4224</c:v>
                </c:pt>
                <c:pt idx="13">
                  <c:v>0.4486</c:v>
                </c:pt>
                <c:pt idx="14">
                  <c:v>0.47489999999999999</c:v>
                </c:pt>
                <c:pt idx="15">
                  <c:v>0.50119999999999998</c:v>
                </c:pt>
                <c:pt idx="16">
                  <c:v>0.52749999999999997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A-4DA5-AB07-7DBBBD9DA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51920"/>
        <c:axId val="739556240"/>
      </c:scatterChart>
      <c:valAx>
        <c:axId val="73955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Aportaciones voluntarias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556240"/>
        <c:crosses val="autoZero"/>
        <c:crossBetween val="midCat"/>
      </c:valAx>
      <c:valAx>
        <c:axId val="73955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Tasas de remplazo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55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295275</xdr:colOff>
      <xdr:row>4</xdr:row>
      <xdr:rowOff>142875</xdr:rowOff>
    </xdr:to>
    <xdr:sp macro="" textlink="">
      <xdr:nvSpPr>
        <xdr:cNvPr id="2" name="CuadroTexto 4">
          <a:extLst>
            <a:ext uri="{FF2B5EF4-FFF2-40B4-BE49-F238E27FC236}">
              <a16:creationId xmlns:a16="http://schemas.microsoft.com/office/drawing/2014/main" id="{52CEE0EA-DDA6-44A3-8444-742781DB0A76}"/>
            </a:ext>
          </a:extLst>
        </xdr:cNvPr>
        <xdr:cNvSpPr txBox="1"/>
      </xdr:nvSpPr>
      <xdr:spPr>
        <a:xfrm>
          <a:off x="624840" y="182880"/>
          <a:ext cx="10094595" cy="69151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100"/>
            <a:t> En la fecha en que entre en vigor el presente Decreto las semanas de cotización que se requieren para obtener los beneficios señaados en los artículos 154 y 162 de la Ley, así como para el cálculo de la pensión garantizada prevista en el artículo 170 serán 750, y se incrementarán anualmente 25 semanas hasta alcanzar en el año 2031, las establecidas en dcihos preceptos.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0</xdr:row>
      <xdr:rowOff>47625</xdr:rowOff>
    </xdr:from>
    <xdr:to>
      <xdr:col>7</xdr:col>
      <xdr:colOff>554255</xdr:colOff>
      <xdr:row>21</xdr:row>
      <xdr:rowOff>31052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54E67E-6CE7-420D-A25E-DDFB68247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47625"/>
          <a:ext cx="4221380" cy="3823907"/>
        </a:xfrm>
        <a:prstGeom prst="rect">
          <a:avLst/>
        </a:prstGeom>
      </xdr:spPr>
    </xdr:pic>
    <xdr:clientData/>
  </xdr:twoCellAnchor>
  <xdr:twoCellAnchor editAs="oneCell">
    <xdr:from>
      <xdr:col>20</xdr:col>
      <xdr:colOff>235323</xdr:colOff>
      <xdr:row>2</xdr:row>
      <xdr:rowOff>33619</xdr:rowOff>
    </xdr:from>
    <xdr:to>
      <xdr:col>24</xdr:col>
      <xdr:colOff>202887</xdr:colOff>
      <xdr:row>13</xdr:row>
      <xdr:rowOff>118229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332F63DF-A148-4ECD-8392-907A73D36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071463" y="399379"/>
          <a:ext cx="2405964" cy="20962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63186</xdr:colOff>
      <xdr:row>123</xdr:row>
      <xdr:rowOff>76200</xdr:rowOff>
    </xdr:from>
    <xdr:to>
      <xdr:col>19</xdr:col>
      <xdr:colOff>48390</xdr:colOff>
      <xdr:row>131</xdr:row>
      <xdr:rowOff>152680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AEA73F-D5D6-4C77-9231-7125BE4712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341286" y="22616160"/>
          <a:ext cx="5212524" cy="158524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132</xdr:row>
      <xdr:rowOff>19050</xdr:rowOff>
    </xdr:from>
    <xdr:to>
      <xdr:col>18</xdr:col>
      <xdr:colOff>21796</xdr:colOff>
      <xdr:row>141</xdr:row>
      <xdr:rowOff>3063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393DC0D-012A-492B-921B-F9402CB9CA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335250" y="24250650"/>
          <a:ext cx="4544266" cy="16299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5</xdr:row>
      <xdr:rowOff>140970</xdr:rowOff>
    </xdr:from>
    <xdr:to>
      <xdr:col>11</xdr:col>
      <xdr:colOff>220980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BE157F-BBEE-44C6-AF94-FFCCA891B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ff17468985ae62d3/Desktop/Semestres/8&#176;%20Semestre/PENSIONES/Calcu%20Paco%20Bien.xlsx" TargetMode="External"/><Relationship Id="rId1" Type="http://schemas.openxmlformats.org/officeDocument/2006/relationships/externalLinkPath" Target="https://d.docs.live.net/ff17468985ae62d3/Desktop/Semestres/8&#176;%20Semestre/PENSIONES/Calcu%20Paco%20Bi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átula"/>
      <sheetName val="Súper Calculadora de Retiro"/>
      <sheetName val="Rend Afores"/>
      <sheetName val="2do y 3er Transitorio (Cuotas)"/>
      <sheetName val="Anualidades Contingentes"/>
      <sheetName val="Art 170 (PMG)"/>
      <sheetName val="Densidad Cotización"/>
      <sheetName val="Comisiones"/>
      <sheetName val="4to Transitorio (Semanas Cot)"/>
      <sheetName val="4toTransitorio (PMG)"/>
      <sheetName val="UDIs"/>
    </sheetNames>
    <sheetDataSet>
      <sheetData sheetId="0">
        <row r="37">
          <cell r="D37">
            <v>314488.40061181539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02DDE-C484-4F96-8337-7BA2A56862E8}">
  <sheetPr codeName="Sheet1"/>
  <dimension ref="B1:L13"/>
  <sheetViews>
    <sheetView zoomScale="64" workbookViewId="0">
      <selection activeCell="F24" sqref="F24"/>
    </sheetView>
  </sheetViews>
  <sheetFormatPr defaultColWidth="8.88671875" defaultRowHeight="14.4" x14ac:dyDescent="0.3"/>
  <cols>
    <col min="3" max="3" width="9.33203125" bestFit="1" customWidth="1"/>
    <col min="4" max="4" width="11" bestFit="1" customWidth="1"/>
    <col min="5" max="5" width="12.109375" bestFit="1" customWidth="1"/>
    <col min="6" max="6" width="9.33203125" bestFit="1" customWidth="1"/>
    <col min="7" max="7" width="11" bestFit="1" customWidth="1"/>
    <col min="11" max="11" width="10.44140625" bestFit="1" customWidth="1"/>
  </cols>
  <sheetData>
    <row r="1" spans="2:12" ht="15" thickBot="1" x14ac:dyDescent="0.35"/>
    <row r="2" spans="2:12" x14ac:dyDescent="0.3">
      <c r="B2" s="1"/>
      <c r="C2" s="152" t="s">
        <v>0</v>
      </c>
      <c r="D2" s="153"/>
      <c r="E2" s="154"/>
      <c r="F2" s="152" t="s">
        <v>1</v>
      </c>
      <c r="G2" s="154"/>
    </row>
    <row r="3" spans="2:12" ht="15" thickBot="1" x14ac:dyDescent="0.35">
      <c r="B3" s="2" t="s">
        <v>2</v>
      </c>
      <c r="C3" s="2" t="s">
        <v>3</v>
      </c>
      <c r="D3" s="2" t="s">
        <v>4</v>
      </c>
      <c r="E3" s="2" t="s">
        <v>5</v>
      </c>
      <c r="F3" s="2" t="s">
        <v>3</v>
      </c>
      <c r="G3" s="2" t="s">
        <v>4</v>
      </c>
      <c r="J3" s="8"/>
      <c r="K3" s="10"/>
      <c r="L3" s="9"/>
    </row>
    <row r="4" spans="2:12" ht="15" thickBot="1" x14ac:dyDescent="0.35">
      <c r="B4" s="3">
        <v>2025</v>
      </c>
      <c r="C4" s="4">
        <v>113.14</v>
      </c>
      <c r="D4" s="4">
        <v>3439.46</v>
      </c>
      <c r="E4" s="5">
        <v>41273.519999999997</v>
      </c>
      <c r="F4" s="5">
        <v>278.8</v>
      </c>
      <c r="G4" s="5">
        <f t="shared" ref="G4" si="0">F4/(C4/D4)</f>
        <v>8475.5298568145663</v>
      </c>
      <c r="J4" s="8"/>
      <c r="K4" s="8"/>
      <c r="L4" s="9"/>
    </row>
    <row r="5" spans="2:12" ht="15" thickBot="1" x14ac:dyDescent="0.35">
      <c r="B5" s="3">
        <v>2024</v>
      </c>
      <c r="C5" s="4">
        <v>108.57</v>
      </c>
      <c r="D5" s="4">
        <v>3300.53</v>
      </c>
      <c r="E5" s="5">
        <v>39606.36</v>
      </c>
      <c r="F5" s="5">
        <v>248.93</v>
      </c>
      <c r="G5" s="5">
        <f>F5/(C5/D5)</f>
        <v>7567.4765856129707</v>
      </c>
      <c r="J5" s="8"/>
      <c r="K5" s="8"/>
      <c r="L5" s="9"/>
    </row>
    <row r="6" spans="2:12" ht="15" thickBot="1" x14ac:dyDescent="0.35">
      <c r="B6" s="3">
        <v>2023</v>
      </c>
      <c r="C6" s="6">
        <v>103.74</v>
      </c>
      <c r="D6" s="6">
        <v>3153.7</v>
      </c>
      <c r="E6" s="7">
        <v>37844.400000000001</v>
      </c>
      <c r="F6" s="7">
        <v>207.44</v>
      </c>
      <c r="G6" s="7">
        <f t="shared" ref="G6:G13" si="1">F6/(C6/D6)</f>
        <v>6306.1839984576827</v>
      </c>
      <c r="J6" s="8"/>
      <c r="K6" s="8"/>
      <c r="L6" s="9"/>
    </row>
    <row r="7" spans="2:12" ht="15" thickBot="1" x14ac:dyDescent="0.35">
      <c r="B7" s="3">
        <v>2022</v>
      </c>
      <c r="C7" s="6">
        <v>96.22</v>
      </c>
      <c r="D7" s="6">
        <v>2925.09</v>
      </c>
      <c r="E7" s="7">
        <v>35101.08</v>
      </c>
      <c r="F7" s="7">
        <v>172.87</v>
      </c>
      <c r="G7" s="7">
        <f t="shared" si="1"/>
        <v>5255.251593223863</v>
      </c>
      <c r="J7" s="8"/>
      <c r="L7" s="9"/>
    </row>
    <row r="8" spans="2:12" ht="15" thickBot="1" x14ac:dyDescent="0.35">
      <c r="B8" s="3">
        <v>2021</v>
      </c>
      <c r="C8" s="6">
        <v>89.62</v>
      </c>
      <c r="D8" s="6">
        <v>2724.45</v>
      </c>
      <c r="E8" s="7">
        <v>32693.4</v>
      </c>
      <c r="F8" s="7">
        <v>141.69999999999999</v>
      </c>
      <c r="G8" s="7">
        <f t="shared" si="1"/>
        <v>4307.6831622405698</v>
      </c>
    </row>
    <row r="9" spans="2:12" ht="15" thickBot="1" x14ac:dyDescent="0.35">
      <c r="B9" s="3">
        <v>2020</v>
      </c>
      <c r="C9" s="6">
        <v>86.88</v>
      </c>
      <c r="D9" s="6">
        <v>2641.15</v>
      </c>
      <c r="E9" s="7">
        <v>31693.8</v>
      </c>
      <c r="F9" s="7">
        <v>123.22</v>
      </c>
      <c r="G9" s="7">
        <f t="shared" si="1"/>
        <v>3745.8851634438306</v>
      </c>
    </row>
    <row r="10" spans="2:12" ht="15" thickBot="1" x14ac:dyDescent="0.35">
      <c r="B10" s="3">
        <v>2019</v>
      </c>
      <c r="C10" s="6">
        <v>84.49</v>
      </c>
      <c r="D10" s="6">
        <v>2568.5</v>
      </c>
      <c r="E10" s="7">
        <v>30822</v>
      </c>
      <c r="F10" s="7">
        <v>102.68</v>
      </c>
      <c r="G10" s="7">
        <f t="shared" si="1"/>
        <v>3121.4768611670024</v>
      </c>
    </row>
    <row r="11" spans="2:12" ht="15" thickBot="1" x14ac:dyDescent="0.35">
      <c r="B11" s="3">
        <v>2018</v>
      </c>
      <c r="C11" s="6">
        <v>80.599999999999994</v>
      </c>
      <c r="D11" s="6">
        <v>2450.2399999999998</v>
      </c>
      <c r="E11" s="7">
        <v>29402.880000000001</v>
      </c>
      <c r="F11" s="7">
        <v>88.36</v>
      </c>
      <c r="G11" s="7">
        <f t="shared" si="1"/>
        <v>2686.1440000000002</v>
      </c>
    </row>
    <row r="12" spans="2:12" ht="15" thickBot="1" x14ac:dyDescent="0.35">
      <c r="B12" s="3">
        <v>2017</v>
      </c>
      <c r="C12" s="6">
        <v>75.489999999999995</v>
      </c>
      <c r="D12" s="6">
        <v>2294.9</v>
      </c>
      <c r="E12" s="7">
        <v>27538.799999999999</v>
      </c>
      <c r="F12" s="7">
        <v>80.040000000000006</v>
      </c>
      <c r="G12" s="7">
        <f t="shared" si="1"/>
        <v>2433.2202410915356</v>
      </c>
    </row>
    <row r="13" spans="2:12" ht="15" thickBot="1" x14ac:dyDescent="0.35">
      <c r="B13" s="3">
        <v>2016</v>
      </c>
      <c r="C13" s="6">
        <v>73.040000000000006</v>
      </c>
      <c r="D13" s="6">
        <v>2220.42</v>
      </c>
      <c r="E13" s="7">
        <v>26645.040000000001</v>
      </c>
      <c r="F13" s="7">
        <v>73.040000000000006</v>
      </c>
      <c r="G13" s="7">
        <f t="shared" si="1"/>
        <v>2220.42</v>
      </c>
    </row>
  </sheetData>
  <mergeCells count="2">
    <mergeCell ref="C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AFE1E-CE30-4466-A5D5-3E3428DF7F97}">
  <sheetPr codeName="Hoja1"/>
  <dimension ref="C2:X35"/>
  <sheetViews>
    <sheetView topLeftCell="D1" zoomScale="70" workbookViewId="0">
      <selection activeCell="R31" sqref="R31"/>
    </sheetView>
  </sheetViews>
  <sheetFormatPr defaultColWidth="11.5546875" defaultRowHeight="14.4" x14ac:dyDescent="0.3"/>
  <cols>
    <col min="18" max="18" width="12.21875" bestFit="1" customWidth="1"/>
    <col min="19" max="19" width="13.33203125" bestFit="1" customWidth="1"/>
  </cols>
  <sheetData>
    <row r="2" spans="3:24" ht="15" thickBot="1" x14ac:dyDescent="0.35"/>
    <row r="3" spans="3:24" x14ac:dyDescent="0.3">
      <c r="C3" s="158" t="s">
        <v>2</v>
      </c>
      <c r="D3" s="159"/>
      <c r="E3" s="160" t="s">
        <v>6</v>
      </c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1"/>
    </row>
    <row r="4" spans="3:24" ht="15" thickBot="1" x14ac:dyDescent="0.35">
      <c r="C4" s="162">
        <v>2025</v>
      </c>
      <c r="D4" s="163"/>
      <c r="E4" s="11">
        <v>1000</v>
      </c>
      <c r="F4" s="11">
        <f>E4+25</f>
        <v>1025</v>
      </c>
      <c r="G4" s="11">
        <f t="shared" ref="G4:O4" si="0">F4+25</f>
        <v>1050</v>
      </c>
      <c r="H4" s="11">
        <f t="shared" si="0"/>
        <v>1075</v>
      </c>
      <c r="I4" s="11">
        <f t="shared" si="0"/>
        <v>1100</v>
      </c>
      <c r="J4" s="11">
        <f t="shared" si="0"/>
        <v>1125</v>
      </c>
      <c r="K4" s="11">
        <f t="shared" si="0"/>
        <v>1150</v>
      </c>
      <c r="L4" s="11">
        <f t="shared" si="0"/>
        <v>1175</v>
      </c>
      <c r="M4" s="11">
        <f t="shared" si="0"/>
        <v>1200</v>
      </c>
      <c r="N4" s="11">
        <f t="shared" si="0"/>
        <v>1225</v>
      </c>
      <c r="O4" s="11">
        <f t="shared" si="0"/>
        <v>1250</v>
      </c>
      <c r="P4" s="12" t="s">
        <v>7</v>
      </c>
    </row>
    <row r="5" spans="3:24" ht="15" thickBot="1" x14ac:dyDescent="0.35">
      <c r="C5" s="13" t="s">
        <v>8</v>
      </c>
      <c r="D5" s="14" t="s">
        <v>9</v>
      </c>
      <c r="E5" s="164" t="s">
        <v>10</v>
      </c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</row>
    <row r="6" spans="3:24" x14ac:dyDescent="0.3">
      <c r="C6" s="165" t="s">
        <v>11</v>
      </c>
      <c r="D6" s="15">
        <v>60</v>
      </c>
      <c r="E6" s="16">
        <v>2622</v>
      </c>
      <c r="F6" s="16">
        <v>2716</v>
      </c>
      <c r="G6" s="16">
        <v>2809</v>
      </c>
      <c r="H6" s="16">
        <v>2903</v>
      </c>
      <c r="I6" s="16">
        <v>2997</v>
      </c>
      <c r="J6" s="16">
        <v>3090</v>
      </c>
      <c r="K6" s="16">
        <v>3184</v>
      </c>
      <c r="L6" s="16">
        <v>3278</v>
      </c>
      <c r="M6" s="16">
        <v>3371</v>
      </c>
      <c r="N6" s="16">
        <v>3465</v>
      </c>
      <c r="O6" s="17">
        <v>3559</v>
      </c>
      <c r="T6">
        <v>2021</v>
      </c>
      <c r="U6">
        <v>2022</v>
      </c>
      <c r="V6">
        <v>2023</v>
      </c>
      <c r="W6">
        <v>2024</v>
      </c>
      <c r="X6">
        <v>2025</v>
      </c>
    </row>
    <row r="7" spans="3:24" x14ac:dyDescent="0.3">
      <c r="C7" s="166"/>
      <c r="D7" s="18">
        <v>61</v>
      </c>
      <c r="E7" s="19">
        <v>2660</v>
      </c>
      <c r="F7" s="19">
        <v>2753</v>
      </c>
      <c r="G7" s="19">
        <v>2847</v>
      </c>
      <c r="H7" s="19">
        <v>2941</v>
      </c>
      <c r="I7" s="19">
        <v>3034</v>
      </c>
      <c r="J7" s="19">
        <v>3128</v>
      </c>
      <c r="K7" s="19">
        <v>3221</v>
      </c>
      <c r="L7" s="19">
        <v>3315</v>
      </c>
      <c r="M7" s="19">
        <v>3409</v>
      </c>
      <c r="N7" s="19">
        <v>3502</v>
      </c>
      <c r="O7" s="20">
        <v>3596</v>
      </c>
      <c r="R7" s="10">
        <f>UMA_Y_SM!G4</f>
        <v>8475.5298568145663</v>
      </c>
      <c r="S7" s="10">
        <f>UMA_Y_SM!G4</f>
        <v>8475.5298568145663</v>
      </c>
      <c r="T7" s="10">
        <f>AVERAGE(E6:O11)</f>
        <v>3184</v>
      </c>
      <c r="U7" s="10">
        <f>T7*UDIs!$B$9778/UDIs!$B$9413</f>
        <v>3426.2783321477227</v>
      </c>
      <c r="V7" s="10">
        <f>U7*UDIs!$B$10143/UDIs!$B$9778</f>
        <v>3685.8778905222348</v>
      </c>
      <c r="W7" s="10">
        <f>V7*UDIs!$B$10508/UDIs!$B$10143</f>
        <v>3847.2557087572859</v>
      </c>
      <c r="X7" s="10">
        <f>W7*UDIs!$B$10874/UDIs!$B$10508</f>
        <v>4020.4472443595942</v>
      </c>
    </row>
    <row r="8" spans="3:24" x14ac:dyDescent="0.3">
      <c r="C8" s="166"/>
      <c r="D8" s="18">
        <v>62</v>
      </c>
      <c r="E8" s="19">
        <v>2697</v>
      </c>
      <c r="F8" s="19">
        <v>2791</v>
      </c>
      <c r="G8" s="19">
        <v>2884</v>
      </c>
      <c r="H8" s="19">
        <v>2978</v>
      </c>
      <c r="I8" s="19">
        <v>3072</v>
      </c>
      <c r="J8" s="19">
        <v>3165</v>
      </c>
      <c r="K8" s="19">
        <v>3259</v>
      </c>
      <c r="L8" s="19">
        <v>3353</v>
      </c>
      <c r="M8" s="19">
        <v>3446</v>
      </c>
      <c r="N8" s="19">
        <v>3540</v>
      </c>
      <c r="O8" s="20">
        <v>3634</v>
      </c>
      <c r="R8" s="10">
        <f>S7+0.01</f>
        <v>8475.5398568145665</v>
      </c>
      <c r="S8" s="10">
        <f>2.99*UMA_Y_SM!D4</f>
        <v>10283.985400000001</v>
      </c>
      <c r="T8" s="10">
        <f>AVERAGE(E12:O17)</f>
        <v>4130.106060606061</v>
      </c>
      <c r="U8" s="10">
        <f>T8*UDIs!$B$9778/UDIs!$B$9413</f>
        <v>4444.3759123512991</v>
      </c>
      <c r="V8" s="10">
        <f>U8*UDIs!$B$10143/UDIs!$B$9778</f>
        <v>4781.1138864006798</v>
      </c>
      <c r="W8" s="10">
        <f>V8*UDIs!$B$10508/UDIs!$B$10143</f>
        <v>4990.4441329898655</v>
      </c>
      <c r="X8" s="10">
        <f>W8*UDIs!$B$10874/UDIs!$B$10508</f>
        <v>5215.0984705642259</v>
      </c>
    </row>
    <row r="9" spans="3:24" x14ac:dyDescent="0.3">
      <c r="C9" s="166"/>
      <c r="D9" s="18">
        <v>63</v>
      </c>
      <c r="E9" s="19">
        <v>2734</v>
      </c>
      <c r="F9" s="19">
        <v>2828</v>
      </c>
      <c r="G9" s="19">
        <v>2922</v>
      </c>
      <c r="H9" s="19">
        <v>3015</v>
      </c>
      <c r="I9" s="19">
        <v>3109</v>
      </c>
      <c r="J9" s="19">
        <v>3203</v>
      </c>
      <c r="K9" s="19">
        <v>3296</v>
      </c>
      <c r="L9" s="19">
        <v>3390</v>
      </c>
      <c r="M9" s="19">
        <v>3484</v>
      </c>
      <c r="N9" s="19">
        <v>3577</v>
      </c>
      <c r="O9" s="20">
        <v>3671</v>
      </c>
      <c r="R9" s="10">
        <f>3*UMA_Y_SM!D4</f>
        <v>10318.380000000001</v>
      </c>
      <c r="S9" s="10">
        <f>3.99*UMA_Y_SM!D4</f>
        <v>13723.445400000001</v>
      </c>
      <c r="T9" s="10">
        <f>AVERAGE(E18:O23)</f>
        <v>5094.424242424242</v>
      </c>
      <c r="U9" s="10">
        <f>T9*UDIs!$B$9778/UDIs!$B$9413</f>
        <v>5482.0714185258348</v>
      </c>
      <c r="V9" s="10">
        <f>U9*UDIs!$B$10143/UDIs!$B$9778</f>
        <v>5897.4326884711054</v>
      </c>
      <c r="W9" s="10">
        <f>V9*UDIs!$B$10508/UDIs!$B$10143</f>
        <v>6155.6384263499294</v>
      </c>
      <c r="X9" s="10">
        <f>W9*UDIs!$B$10874/UDIs!$B$10508</f>
        <v>6432.7462019639615</v>
      </c>
    </row>
    <row r="10" spans="3:24" x14ac:dyDescent="0.3">
      <c r="C10" s="166"/>
      <c r="D10" s="18">
        <v>64</v>
      </c>
      <c r="E10" s="19">
        <v>2772</v>
      </c>
      <c r="F10" s="19">
        <v>2866</v>
      </c>
      <c r="G10" s="19">
        <v>2959</v>
      </c>
      <c r="H10" s="19">
        <v>3053</v>
      </c>
      <c r="I10" s="19">
        <v>3147</v>
      </c>
      <c r="J10" s="19">
        <v>3240</v>
      </c>
      <c r="K10" s="19">
        <v>3334</v>
      </c>
      <c r="L10" s="19">
        <v>3427</v>
      </c>
      <c r="M10" s="19">
        <v>3521</v>
      </c>
      <c r="N10" s="19">
        <v>3615</v>
      </c>
      <c r="O10" s="20">
        <v>3708</v>
      </c>
      <c r="R10" s="10">
        <f>UMA_Y_SM!D4*4</f>
        <v>13757.84</v>
      </c>
      <c r="S10" s="10">
        <f>UMA_Y_SM!D4*4.99</f>
        <v>17162.9054</v>
      </c>
      <c r="T10" s="10">
        <f>AVERAGE(E24:O29)</f>
        <v>6049.606060606061</v>
      </c>
      <c r="U10" s="10">
        <f>T10*UDIs!$B$9778/UDIs!$B$9413</f>
        <v>6509.9353528530428</v>
      </c>
      <c r="V10" s="10">
        <f>U10*UDIs!$B$10143/UDIs!$B$9778</f>
        <v>7003.1750079011281</v>
      </c>
      <c r="W10" s="10">
        <f>V10*UDIs!$B$10508/UDIs!$B$10143</f>
        <v>7309.7931697234098</v>
      </c>
      <c r="X10" s="10">
        <f>W10*UDIs!$B$10874/UDIs!$B$10508</f>
        <v>7638.85741703038</v>
      </c>
    </row>
    <row r="11" spans="3:24" ht="15" thickBot="1" x14ac:dyDescent="0.35">
      <c r="C11" s="167"/>
      <c r="D11" s="21">
        <v>65</v>
      </c>
      <c r="E11" s="11">
        <v>2809</v>
      </c>
      <c r="F11" s="11">
        <v>2903</v>
      </c>
      <c r="G11" s="11">
        <v>2997</v>
      </c>
      <c r="H11" s="11">
        <v>3090</v>
      </c>
      <c r="I11" s="11">
        <v>3184</v>
      </c>
      <c r="J11" s="11">
        <v>3278</v>
      </c>
      <c r="K11" s="11">
        <v>3371</v>
      </c>
      <c r="L11" s="11">
        <v>3465</v>
      </c>
      <c r="M11" s="11">
        <v>3559</v>
      </c>
      <c r="N11" s="11">
        <v>3652</v>
      </c>
      <c r="O11" s="22">
        <v>3746</v>
      </c>
      <c r="R11" s="10">
        <f>5*UMA_Y_SM!D4</f>
        <v>17197.3</v>
      </c>
      <c r="S11" s="10" t="s">
        <v>151</v>
      </c>
      <c r="T11" s="10">
        <f>AVERAGE(E30:O35)</f>
        <v>7004.848484848485</v>
      </c>
      <c r="U11" s="10">
        <f>T11*UDIs!$B$9778/UDIs!$B$9413</f>
        <v>7537.8645049039478</v>
      </c>
      <c r="V11" s="10">
        <f>U11*UDIs!$B$10143/UDIs!$B$9778</f>
        <v>8108.9874864199764</v>
      </c>
      <c r="W11" s="10">
        <f>V11*UDIs!$B$10508/UDIs!$B$10143</f>
        <v>8464.0211439425748</v>
      </c>
      <c r="X11" s="10">
        <f>W11*UDIs!$B$10874/UDIs!$B$10508</f>
        <v>8845.0451595683335</v>
      </c>
    </row>
    <row r="12" spans="3:24" x14ac:dyDescent="0.3">
      <c r="C12" s="155" t="s">
        <v>12</v>
      </c>
      <c r="D12" s="15">
        <v>60</v>
      </c>
      <c r="E12" s="16">
        <v>3409</v>
      </c>
      <c r="F12" s="16">
        <v>3530</v>
      </c>
      <c r="G12" s="16">
        <v>3652</v>
      </c>
      <c r="H12" s="16">
        <v>3774</v>
      </c>
      <c r="I12" s="16">
        <v>3896</v>
      </c>
      <c r="J12" s="16">
        <v>4017</v>
      </c>
      <c r="K12" s="16">
        <v>4139</v>
      </c>
      <c r="L12" s="16">
        <v>4261</v>
      </c>
      <c r="M12" s="16">
        <v>4383</v>
      </c>
      <c r="N12" s="16">
        <v>4504</v>
      </c>
      <c r="O12" s="17">
        <v>4626</v>
      </c>
      <c r="T12" s="10"/>
    </row>
    <row r="13" spans="3:24" x14ac:dyDescent="0.3">
      <c r="C13" s="156"/>
      <c r="D13" s="18">
        <v>61</v>
      </c>
      <c r="E13" s="19">
        <v>3457</v>
      </c>
      <c r="F13" s="19">
        <v>3579</v>
      </c>
      <c r="G13" s="19">
        <v>3701</v>
      </c>
      <c r="H13" s="19">
        <v>3823</v>
      </c>
      <c r="I13" s="19">
        <v>3944</v>
      </c>
      <c r="J13" s="19">
        <v>4066</v>
      </c>
      <c r="K13" s="19">
        <v>4188</v>
      </c>
      <c r="L13" s="19">
        <v>4310</v>
      </c>
      <c r="M13" s="19">
        <v>4431</v>
      </c>
      <c r="N13" s="19">
        <v>4553</v>
      </c>
      <c r="O13" s="20">
        <v>4675</v>
      </c>
    </row>
    <row r="14" spans="3:24" x14ac:dyDescent="0.3">
      <c r="C14" s="156"/>
      <c r="D14" s="18">
        <v>62</v>
      </c>
      <c r="E14" s="19">
        <v>3506</v>
      </c>
      <c r="F14" s="19">
        <v>3628</v>
      </c>
      <c r="G14" s="19">
        <v>3750</v>
      </c>
      <c r="H14" s="19">
        <v>3871</v>
      </c>
      <c r="I14" s="19">
        <v>3993</v>
      </c>
      <c r="J14" s="19">
        <v>4115</v>
      </c>
      <c r="K14" s="19">
        <v>4237</v>
      </c>
      <c r="L14" s="19">
        <v>4358</v>
      </c>
      <c r="M14" s="19">
        <v>4480</v>
      </c>
      <c r="N14" s="19">
        <v>4602</v>
      </c>
      <c r="O14" s="20">
        <v>4724</v>
      </c>
    </row>
    <row r="15" spans="3:24" x14ac:dyDescent="0.3">
      <c r="C15" s="156"/>
      <c r="D15" s="18">
        <v>63</v>
      </c>
      <c r="E15" s="19">
        <v>3555</v>
      </c>
      <c r="F15" s="19">
        <v>3677</v>
      </c>
      <c r="G15" s="19">
        <v>3798</v>
      </c>
      <c r="H15" s="19">
        <v>3920</v>
      </c>
      <c r="I15" s="19">
        <v>4042</v>
      </c>
      <c r="J15" s="19">
        <v>4164</v>
      </c>
      <c r="K15" s="19">
        <v>4285</v>
      </c>
      <c r="L15" s="19">
        <v>4407</v>
      </c>
      <c r="M15" s="19">
        <v>4529</v>
      </c>
      <c r="N15" s="19">
        <v>4651</v>
      </c>
      <c r="O15" s="20">
        <v>4772</v>
      </c>
      <c r="S15">
        <v>1</v>
      </c>
      <c r="T15">
        <v>2</v>
      </c>
      <c r="U15">
        <v>3</v>
      </c>
      <c r="V15">
        <v>4</v>
      </c>
      <c r="W15">
        <v>5</v>
      </c>
    </row>
    <row r="16" spans="3:24" x14ac:dyDescent="0.3">
      <c r="C16" s="156"/>
      <c r="D16" s="18">
        <v>64</v>
      </c>
      <c r="E16" s="19">
        <v>3604</v>
      </c>
      <c r="F16" s="19">
        <v>3125</v>
      </c>
      <c r="G16" s="19">
        <v>3847</v>
      </c>
      <c r="H16" s="19">
        <v>3969</v>
      </c>
      <c r="I16" s="19">
        <v>4091</v>
      </c>
      <c r="J16" s="19">
        <v>4212</v>
      </c>
      <c r="K16" s="19">
        <v>4334</v>
      </c>
      <c r="L16" s="19">
        <v>4456</v>
      </c>
      <c r="M16" s="19">
        <v>4577</v>
      </c>
      <c r="N16" s="19">
        <v>4699</v>
      </c>
      <c r="O16" s="20">
        <v>4821</v>
      </c>
      <c r="R16" cm="1">
        <f t="array" ref="R16:W20">TRANSPOSE(T6:X11)</f>
        <v>2021</v>
      </c>
      <c r="S16">
        <v>3184</v>
      </c>
      <c r="T16">
        <v>4130.106060606061</v>
      </c>
      <c r="U16">
        <v>5094.424242424242</v>
      </c>
      <c r="V16">
        <v>6049.606060606061</v>
      </c>
      <c r="W16">
        <v>7004.848484848485</v>
      </c>
    </row>
    <row r="17" spans="3:23" ht="15" thickBot="1" x14ac:dyDescent="0.35">
      <c r="C17" s="157"/>
      <c r="D17" s="21">
        <v>65</v>
      </c>
      <c r="E17" s="11">
        <v>3652</v>
      </c>
      <c r="F17" s="11">
        <v>3774</v>
      </c>
      <c r="G17" s="11">
        <v>3896</v>
      </c>
      <c r="H17" s="11">
        <v>4017</v>
      </c>
      <c r="I17" s="11">
        <v>4139</v>
      </c>
      <c r="J17" s="11">
        <v>4261</v>
      </c>
      <c r="K17" s="11">
        <v>4383</v>
      </c>
      <c r="L17" s="11">
        <v>4504</v>
      </c>
      <c r="M17" s="11">
        <v>4626</v>
      </c>
      <c r="N17" s="11">
        <v>4748</v>
      </c>
      <c r="O17" s="22">
        <v>4870</v>
      </c>
      <c r="R17">
        <v>2022</v>
      </c>
      <c r="S17">
        <v>3426.2783321477227</v>
      </c>
      <c r="T17">
        <v>4444.3759123512991</v>
      </c>
      <c r="U17">
        <v>5482.0714185258348</v>
      </c>
      <c r="V17">
        <v>6509.9353528530428</v>
      </c>
      <c r="W17">
        <v>7537.8645049039478</v>
      </c>
    </row>
    <row r="18" spans="3:23" x14ac:dyDescent="0.3">
      <c r="C18" s="155" t="s">
        <v>13</v>
      </c>
      <c r="D18" s="15">
        <v>60</v>
      </c>
      <c r="E18" s="16">
        <v>4195</v>
      </c>
      <c r="F18" s="16">
        <v>4345</v>
      </c>
      <c r="G18" s="16">
        <v>4495</v>
      </c>
      <c r="H18" s="16">
        <v>4645</v>
      </c>
      <c r="I18" s="16">
        <v>4795</v>
      </c>
      <c r="J18" s="16">
        <v>4945</v>
      </c>
      <c r="K18" s="16">
        <v>5094</v>
      </c>
      <c r="L18" s="16">
        <v>5244</v>
      </c>
      <c r="M18" s="16">
        <v>5394</v>
      </c>
      <c r="N18" s="16">
        <v>5544</v>
      </c>
      <c r="O18" s="17">
        <v>5694</v>
      </c>
      <c r="R18">
        <v>2023</v>
      </c>
      <c r="S18">
        <v>3685.8778905222348</v>
      </c>
      <c r="T18">
        <v>4781.1138864006798</v>
      </c>
      <c r="U18">
        <v>5897.4326884711054</v>
      </c>
      <c r="V18">
        <v>7003.1750079011281</v>
      </c>
      <c r="W18">
        <v>8108.9874864199764</v>
      </c>
    </row>
    <row r="19" spans="3:23" x14ac:dyDescent="0.3">
      <c r="C19" s="156"/>
      <c r="D19" s="18">
        <v>61</v>
      </c>
      <c r="E19" s="19">
        <v>4255</v>
      </c>
      <c r="F19" s="19">
        <v>4405</v>
      </c>
      <c r="G19" s="19">
        <v>4555</v>
      </c>
      <c r="H19" s="19">
        <v>4705</v>
      </c>
      <c r="I19" s="19">
        <v>4855</v>
      </c>
      <c r="J19" s="19">
        <v>5005</v>
      </c>
      <c r="K19" s="19">
        <v>5154</v>
      </c>
      <c r="L19" s="19">
        <v>5304</v>
      </c>
      <c r="M19" s="19">
        <v>5454</v>
      </c>
      <c r="N19" s="19">
        <v>5604</v>
      </c>
      <c r="O19" s="20">
        <v>5754</v>
      </c>
      <c r="R19">
        <v>2024</v>
      </c>
      <c r="S19">
        <v>3847.2557087572859</v>
      </c>
      <c r="T19">
        <v>4990.4441329898655</v>
      </c>
      <c r="U19">
        <v>6155.6384263499294</v>
      </c>
      <c r="V19">
        <v>7309.7931697234098</v>
      </c>
      <c r="W19">
        <v>8464.0211439425748</v>
      </c>
    </row>
    <row r="20" spans="3:23" x14ac:dyDescent="0.3">
      <c r="C20" s="156"/>
      <c r="D20" s="18">
        <v>62</v>
      </c>
      <c r="E20" s="19">
        <v>4315</v>
      </c>
      <c r="F20" s="19">
        <v>4465</v>
      </c>
      <c r="G20" s="19">
        <v>4615</v>
      </c>
      <c r="H20" s="19">
        <v>4765</v>
      </c>
      <c r="I20" s="19">
        <v>4915</v>
      </c>
      <c r="J20" s="19">
        <v>5064</v>
      </c>
      <c r="K20" s="19">
        <v>5214</v>
      </c>
      <c r="L20" s="19">
        <v>5364</v>
      </c>
      <c r="M20" s="19">
        <v>5514</v>
      </c>
      <c r="N20" s="19">
        <v>5664</v>
      </c>
      <c r="O20" s="20">
        <v>5814</v>
      </c>
      <c r="R20">
        <v>2025</v>
      </c>
      <c r="S20">
        <v>4020.4472443595942</v>
      </c>
      <c r="T20">
        <v>5215.0984705642259</v>
      </c>
      <c r="U20">
        <v>6432.7462019639615</v>
      </c>
      <c r="V20">
        <v>7638.85741703038</v>
      </c>
      <c r="W20">
        <v>8845.0451595683335</v>
      </c>
    </row>
    <row r="21" spans="3:23" x14ac:dyDescent="0.3">
      <c r="C21" s="156"/>
      <c r="D21" s="18">
        <v>63</v>
      </c>
      <c r="E21" s="19">
        <v>4375</v>
      </c>
      <c r="F21" s="19">
        <v>4525</v>
      </c>
      <c r="G21" s="19">
        <v>4675</v>
      </c>
      <c r="H21" s="19">
        <v>4825</v>
      </c>
      <c r="I21" s="19">
        <v>4975</v>
      </c>
      <c r="J21" s="19">
        <v>5124</v>
      </c>
      <c r="K21" s="19">
        <v>5274</v>
      </c>
      <c r="L21" s="19">
        <v>5424</v>
      </c>
      <c r="M21" s="19">
        <v>5574</v>
      </c>
      <c r="N21" s="19">
        <v>5724</v>
      </c>
      <c r="O21" s="20">
        <v>5874</v>
      </c>
    </row>
    <row r="22" spans="3:23" x14ac:dyDescent="0.3">
      <c r="C22" s="156"/>
      <c r="D22" s="18">
        <v>64</v>
      </c>
      <c r="E22" s="19">
        <v>4435</v>
      </c>
      <c r="F22" s="19">
        <v>4585</v>
      </c>
      <c r="G22" s="19">
        <v>4735</v>
      </c>
      <c r="H22" s="19">
        <v>4885</v>
      </c>
      <c r="I22" s="19">
        <v>5034</v>
      </c>
      <c r="J22" s="19">
        <v>5184</v>
      </c>
      <c r="K22" s="19">
        <v>5334</v>
      </c>
      <c r="L22" s="19">
        <v>5484</v>
      </c>
      <c r="M22" s="19">
        <v>5634</v>
      </c>
      <c r="N22" s="19">
        <v>5784</v>
      </c>
      <c r="O22" s="20">
        <v>5933</v>
      </c>
    </row>
    <row r="23" spans="3:23" ht="15" thickBot="1" x14ac:dyDescent="0.35">
      <c r="C23" s="157"/>
      <c r="D23" s="21">
        <v>65</v>
      </c>
      <c r="E23" s="11">
        <v>4495</v>
      </c>
      <c r="F23" s="11">
        <v>4645</v>
      </c>
      <c r="G23" s="11">
        <v>4795</v>
      </c>
      <c r="H23" s="11">
        <v>4945</v>
      </c>
      <c r="I23" s="11">
        <v>5094</v>
      </c>
      <c r="J23" s="11">
        <v>5244</v>
      </c>
      <c r="K23" s="11">
        <v>5394</v>
      </c>
      <c r="L23" s="11">
        <v>5544</v>
      </c>
      <c r="M23" s="11">
        <v>5694</v>
      </c>
      <c r="N23" s="11">
        <v>5844</v>
      </c>
      <c r="O23" s="22">
        <v>5993</v>
      </c>
    </row>
    <row r="24" spans="3:23" x14ac:dyDescent="0.3">
      <c r="C24" s="155" t="s">
        <v>14</v>
      </c>
      <c r="D24" s="15">
        <v>60</v>
      </c>
      <c r="E24" s="16">
        <v>4982</v>
      </c>
      <c r="F24" s="16">
        <v>5160</v>
      </c>
      <c r="G24" s="16">
        <v>5338</v>
      </c>
      <c r="H24" s="16">
        <v>5516</v>
      </c>
      <c r="I24" s="16">
        <v>5694</v>
      </c>
      <c r="J24" s="16">
        <v>5872</v>
      </c>
      <c r="K24" s="16">
        <v>6050</v>
      </c>
      <c r="L24" s="16">
        <v>6228</v>
      </c>
      <c r="M24" s="16">
        <v>6405</v>
      </c>
      <c r="N24" s="16">
        <v>6583</v>
      </c>
      <c r="O24" s="17">
        <v>6761</v>
      </c>
    </row>
    <row r="25" spans="3:23" x14ac:dyDescent="0.3">
      <c r="C25" s="156"/>
      <c r="D25" s="18">
        <v>61</v>
      </c>
      <c r="E25" s="19">
        <v>5053</v>
      </c>
      <c r="F25" s="19">
        <v>5231</v>
      </c>
      <c r="G25" s="19">
        <v>5409</v>
      </c>
      <c r="H25" s="19">
        <v>5587</v>
      </c>
      <c r="I25" s="19">
        <v>5765</v>
      </c>
      <c r="J25" s="19">
        <v>5943</v>
      </c>
      <c r="K25" s="19">
        <v>6121</v>
      </c>
      <c r="L25" s="19">
        <v>6299</v>
      </c>
      <c r="M25" s="19">
        <v>6477</v>
      </c>
      <c r="N25" s="19">
        <v>6655</v>
      </c>
      <c r="O25" s="20">
        <v>6832</v>
      </c>
    </row>
    <row r="26" spans="3:23" x14ac:dyDescent="0.3">
      <c r="C26" s="156"/>
      <c r="D26" s="18">
        <v>62</v>
      </c>
      <c r="E26" s="19">
        <v>5124</v>
      </c>
      <c r="F26" s="19">
        <v>5302</v>
      </c>
      <c r="G26" s="19">
        <v>5480</v>
      </c>
      <c r="H26" s="19">
        <v>5658</v>
      </c>
      <c r="I26" s="19">
        <v>5836</v>
      </c>
      <c r="J26" s="19">
        <v>6014</v>
      </c>
      <c r="K26" s="19">
        <v>6192</v>
      </c>
      <c r="L26" s="19">
        <v>6370</v>
      </c>
      <c r="M26" s="19">
        <v>6548</v>
      </c>
      <c r="N26" s="19">
        <v>6726</v>
      </c>
      <c r="O26" s="20">
        <v>6904</v>
      </c>
    </row>
    <row r="27" spans="3:23" x14ac:dyDescent="0.3">
      <c r="C27" s="156"/>
      <c r="D27" s="18">
        <v>63</v>
      </c>
      <c r="E27" s="19">
        <v>5196</v>
      </c>
      <c r="F27" s="19">
        <v>5373</v>
      </c>
      <c r="G27" s="19">
        <v>5551</v>
      </c>
      <c r="H27" s="19">
        <v>5729</v>
      </c>
      <c r="I27" s="19">
        <v>5907</v>
      </c>
      <c r="J27" s="19">
        <v>6085</v>
      </c>
      <c r="K27" s="19">
        <v>6263</v>
      </c>
      <c r="L27" s="19">
        <v>6441</v>
      </c>
      <c r="M27" s="19">
        <v>6619</v>
      </c>
      <c r="N27" s="19">
        <v>6797</v>
      </c>
      <c r="O27" s="20">
        <v>6975</v>
      </c>
    </row>
    <row r="28" spans="3:23" x14ac:dyDescent="0.3">
      <c r="C28" s="156"/>
      <c r="D28" s="18">
        <v>64</v>
      </c>
      <c r="E28" s="19">
        <v>5267</v>
      </c>
      <c r="F28" s="19">
        <v>5445</v>
      </c>
      <c r="G28" s="19">
        <v>5623</v>
      </c>
      <c r="H28" s="19">
        <v>5801</v>
      </c>
      <c r="I28" s="19">
        <v>5978</v>
      </c>
      <c r="J28" s="19">
        <v>6156</v>
      </c>
      <c r="K28" s="19">
        <v>6334</v>
      </c>
      <c r="L28" s="19">
        <v>6512</v>
      </c>
      <c r="M28" s="19">
        <v>6690</v>
      </c>
      <c r="N28" s="19">
        <v>6868</v>
      </c>
      <c r="O28" s="20">
        <v>7046</v>
      </c>
    </row>
    <row r="29" spans="3:23" ht="15" thickBot="1" x14ac:dyDescent="0.35">
      <c r="C29" s="157"/>
      <c r="D29" s="21">
        <v>65</v>
      </c>
      <c r="E29" s="11">
        <v>5338</v>
      </c>
      <c r="F29" s="11">
        <v>5516</v>
      </c>
      <c r="G29" s="11">
        <v>5694</v>
      </c>
      <c r="H29" s="11">
        <v>5872</v>
      </c>
      <c r="I29" s="11">
        <v>6050</v>
      </c>
      <c r="J29" s="11">
        <v>6228</v>
      </c>
      <c r="K29" s="11">
        <v>6405</v>
      </c>
      <c r="L29" s="11">
        <v>6583</v>
      </c>
      <c r="M29" s="11">
        <v>6761</v>
      </c>
      <c r="N29" s="11">
        <v>6939</v>
      </c>
      <c r="O29" s="22">
        <v>7117</v>
      </c>
    </row>
    <row r="30" spans="3:23" x14ac:dyDescent="0.3">
      <c r="C30" s="155" t="s">
        <v>15</v>
      </c>
      <c r="D30" s="15">
        <v>60</v>
      </c>
      <c r="E30" s="16">
        <v>5769</v>
      </c>
      <c r="F30" s="16">
        <v>5975</v>
      </c>
      <c r="G30" s="16">
        <v>6181</v>
      </c>
      <c r="H30" s="16">
        <v>6387</v>
      </c>
      <c r="I30" s="16">
        <v>6593</v>
      </c>
      <c r="J30" s="16">
        <v>6799</v>
      </c>
      <c r="K30" s="16">
        <v>7005</v>
      </c>
      <c r="L30" s="16">
        <v>7211</v>
      </c>
      <c r="M30" s="16">
        <v>7417</v>
      </c>
      <c r="N30" s="16">
        <v>7623</v>
      </c>
      <c r="O30" s="17">
        <v>7829</v>
      </c>
    </row>
    <row r="31" spans="3:23" x14ac:dyDescent="0.3">
      <c r="C31" s="156"/>
      <c r="D31" s="18">
        <v>61</v>
      </c>
      <c r="E31" s="19">
        <v>5851</v>
      </c>
      <c r="F31" s="19">
        <v>6057</v>
      </c>
      <c r="G31" s="19">
        <v>6263</v>
      </c>
      <c r="H31" s="19">
        <v>6469</v>
      </c>
      <c r="I31" s="19">
        <v>6675</v>
      </c>
      <c r="J31" s="19">
        <v>6881</v>
      </c>
      <c r="K31" s="19">
        <v>7087</v>
      </c>
      <c r="L31" s="19">
        <v>7293</v>
      </c>
      <c r="M31" s="19">
        <v>7499</v>
      </c>
      <c r="N31" s="19">
        <v>7705</v>
      </c>
      <c r="O31" s="20">
        <v>7911</v>
      </c>
    </row>
    <row r="32" spans="3:23" x14ac:dyDescent="0.3">
      <c r="C32" s="156"/>
      <c r="D32" s="18">
        <v>62</v>
      </c>
      <c r="E32" s="19">
        <v>5933</v>
      </c>
      <c r="F32" s="19">
        <v>6140</v>
      </c>
      <c r="G32" s="19">
        <v>6346</v>
      </c>
      <c r="H32" s="19">
        <v>6552</v>
      </c>
      <c r="I32" s="19">
        <v>6758</v>
      </c>
      <c r="J32" s="19">
        <v>6964</v>
      </c>
      <c r="K32" s="19">
        <v>7170</v>
      </c>
      <c r="L32" s="19">
        <v>7376</v>
      </c>
      <c r="M32" s="19">
        <v>7582</v>
      </c>
      <c r="N32" s="19">
        <v>7788</v>
      </c>
      <c r="O32" s="20">
        <v>7994</v>
      </c>
    </row>
    <row r="33" spans="3:15" x14ac:dyDescent="0.3">
      <c r="C33" s="156"/>
      <c r="D33" s="18">
        <v>63</v>
      </c>
      <c r="E33" s="19">
        <v>6016</v>
      </c>
      <c r="F33" s="19">
        <v>6222</v>
      </c>
      <c r="G33" s="19">
        <v>6428</v>
      </c>
      <c r="H33" s="19">
        <v>6634</v>
      </c>
      <c r="I33" s="19">
        <v>6840</v>
      </c>
      <c r="J33" s="19">
        <v>7046</v>
      </c>
      <c r="K33" s="19">
        <v>7252</v>
      </c>
      <c r="L33" s="19">
        <v>7458</v>
      </c>
      <c r="M33" s="19">
        <v>7664</v>
      </c>
      <c r="N33" s="19">
        <v>7870</v>
      </c>
      <c r="O33" s="20">
        <v>8076</v>
      </c>
    </row>
    <row r="34" spans="3:15" x14ac:dyDescent="0.3">
      <c r="C34" s="156"/>
      <c r="D34" s="18">
        <v>64</v>
      </c>
      <c r="E34" s="19">
        <v>6098</v>
      </c>
      <c r="F34" s="19">
        <v>6304</v>
      </c>
      <c r="G34" s="19">
        <v>6510</v>
      </c>
      <c r="H34" s="19">
        <v>6716</v>
      </c>
      <c r="I34" s="19">
        <v>6922</v>
      </c>
      <c r="J34" s="19">
        <v>7128</v>
      </c>
      <c r="K34" s="19">
        <v>7334</v>
      </c>
      <c r="L34" s="19">
        <v>7540</v>
      </c>
      <c r="M34" s="19">
        <v>7746</v>
      </c>
      <c r="N34" s="19">
        <v>7953</v>
      </c>
      <c r="O34" s="20">
        <v>8159</v>
      </c>
    </row>
    <row r="35" spans="3:15" ht="15" thickBot="1" x14ac:dyDescent="0.35">
      <c r="C35" s="157"/>
      <c r="D35" s="21">
        <v>65</v>
      </c>
      <c r="E35" s="11">
        <v>6181</v>
      </c>
      <c r="F35" s="11">
        <v>6387</v>
      </c>
      <c r="G35" s="11">
        <v>6593</v>
      </c>
      <c r="H35" s="11">
        <v>6799</v>
      </c>
      <c r="I35" s="11">
        <v>7005</v>
      </c>
      <c r="J35" s="11">
        <v>7211</v>
      </c>
      <c r="K35" s="11">
        <v>7417</v>
      </c>
      <c r="L35" s="11">
        <v>7623</v>
      </c>
      <c r="M35" s="11">
        <v>7829</v>
      </c>
      <c r="N35" s="11">
        <v>8035</v>
      </c>
      <c r="O35" s="22">
        <v>8241</v>
      </c>
    </row>
  </sheetData>
  <mergeCells count="9">
    <mergeCell ref="C18:C23"/>
    <mergeCell ref="C24:C29"/>
    <mergeCell ref="C30:C35"/>
    <mergeCell ref="C3:D3"/>
    <mergeCell ref="E3:P3"/>
    <mergeCell ref="C4:D4"/>
    <mergeCell ref="E5:P5"/>
    <mergeCell ref="C6:C11"/>
    <mergeCell ref="C12:C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0862C-2DDF-4DB7-BC47-119364C86898}">
  <sheetPr codeName="Hoja11"/>
  <dimension ref="A1:L10924"/>
  <sheetViews>
    <sheetView zoomScale="74" zoomScaleNormal="70" workbookViewId="0">
      <selection activeCell="J13" sqref="J13"/>
    </sheetView>
  </sheetViews>
  <sheetFormatPr defaultColWidth="9.109375" defaultRowHeight="14.4" x14ac:dyDescent="0.3"/>
  <cols>
    <col min="1" max="1" width="15" style="23" customWidth="1"/>
    <col min="2" max="2" width="26.44140625" style="23" customWidth="1"/>
    <col min="3" max="4" width="9.109375" style="23"/>
    <col min="5" max="5" width="13.109375" style="23" bestFit="1" customWidth="1"/>
    <col min="6" max="6" width="29.88671875" style="23" bestFit="1" customWidth="1"/>
    <col min="7" max="8" width="9.109375" style="23"/>
    <col min="9" max="9" width="25.88671875" style="23" bestFit="1" customWidth="1"/>
    <col min="10" max="10" width="9.5546875" style="23" bestFit="1" customWidth="1"/>
    <col min="11" max="11" width="9.109375" style="23"/>
    <col min="12" max="12" width="11.88671875" style="23" bestFit="1" customWidth="1"/>
    <col min="13" max="16384" width="9.109375" style="23"/>
  </cols>
  <sheetData>
    <row r="1" spans="1:2" x14ac:dyDescent="0.3">
      <c r="A1" s="24" t="s">
        <v>16</v>
      </c>
      <c r="B1" s="25" t="s">
        <v>17</v>
      </c>
    </row>
    <row r="2" spans="1:2" ht="28.8" x14ac:dyDescent="0.3">
      <c r="A2" s="24" t="s">
        <v>18</v>
      </c>
      <c r="B2" s="26" t="s">
        <v>35</v>
      </c>
    </row>
    <row r="3" spans="1:2" x14ac:dyDescent="0.3">
      <c r="A3" s="24" t="s">
        <v>19</v>
      </c>
      <c r="B3" s="26" t="s">
        <v>20</v>
      </c>
    </row>
    <row r="4" spans="1:2" x14ac:dyDescent="0.3">
      <c r="A4" s="24" t="s">
        <v>21</v>
      </c>
      <c r="B4" s="26" t="s">
        <v>22</v>
      </c>
    </row>
    <row r="5" spans="1:2" x14ac:dyDescent="0.3">
      <c r="A5" s="24" t="s">
        <v>23</v>
      </c>
      <c r="B5" s="26" t="s">
        <v>24</v>
      </c>
    </row>
    <row r="6" spans="1:2" x14ac:dyDescent="0.3">
      <c r="A6" s="24" t="s">
        <v>25</v>
      </c>
      <c r="B6" s="26"/>
    </row>
    <row r="7" spans="1:2" x14ac:dyDescent="0.3">
      <c r="A7" s="24" t="s">
        <v>26</v>
      </c>
      <c r="B7" s="27"/>
    </row>
    <row r="8" spans="1:2" ht="28.8" x14ac:dyDescent="0.3">
      <c r="A8" s="24" t="s">
        <v>27</v>
      </c>
      <c r="B8" s="26" t="s">
        <v>28</v>
      </c>
    </row>
    <row r="9" spans="1:2" x14ac:dyDescent="0.3">
      <c r="A9" s="28" t="s">
        <v>29</v>
      </c>
      <c r="B9" s="29" t="s">
        <v>30</v>
      </c>
    </row>
    <row r="10" spans="1:2" x14ac:dyDescent="0.3">
      <c r="A10" s="150">
        <v>34793</v>
      </c>
      <c r="B10" s="30">
        <v>1</v>
      </c>
    </row>
    <row r="11" spans="1:2" x14ac:dyDescent="0.3">
      <c r="A11" s="150">
        <v>34794</v>
      </c>
      <c r="B11" s="30">
        <v>1.0019180000000001</v>
      </c>
    </row>
    <row r="12" spans="1:2" x14ac:dyDescent="0.3">
      <c r="A12" s="150">
        <v>34795</v>
      </c>
      <c r="B12" s="30">
        <v>1.0038400000000001</v>
      </c>
    </row>
    <row r="13" spans="1:2" x14ac:dyDescent="0.3">
      <c r="A13" s="150">
        <v>34796</v>
      </c>
      <c r="B13" s="30">
        <v>1.0057659999999999</v>
      </c>
    </row>
    <row r="14" spans="1:2" x14ac:dyDescent="0.3">
      <c r="A14" s="150">
        <v>34797</v>
      </c>
      <c r="B14" s="30">
        <v>1.007695</v>
      </c>
    </row>
    <row r="15" spans="1:2" x14ac:dyDescent="0.3">
      <c r="A15" s="150">
        <v>34798</v>
      </c>
      <c r="B15" s="30">
        <v>1.009628</v>
      </c>
    </row>
    <row r="16" spans="1:2" x14ac:dyDescent="0.3">
      <c r="A16" s="150">
        <v>34799</v>
      </c>
      <c r="B16" s="30">
        <v>1.0115639999999999</v>
      </c>
    </row>
    <row r="17" spans="1:12" x14ac:dyDescent="0.3">
      <c r="A17" s="150">
        <v>34800</v>
      </c>
      <c r="B17" s="30">
        <v>1.0138819999999999</v>
      </c>
    </row>
    <row r="18" spans="1:12" x14ac:dyDescent="0.3">
      <c r="A18" s="150">
        <v>34801</v>
      </c>
      <c r="B18" s="30">
        <v>1.016205</v>
      </c>
      <c r="F18" s="23" t="s">
        <v>31</v>
      </c>
      <c r="G18" s="23" t="s">
        <v>32</v>
      </c>
      <c r="I18" s="23" t="s">
        <v>33</v>
      </c>
    </row>
    <row r="19" spans="1:12" x14ac:dyDescent="0.3">
      <c r="A19" s="150">
        <v>34802</v>
      </c>
      <c r="B19" s="30">
        <v>1.0185340000000001</v>
      </c>
      <c r="E19">
        <v>2010</v>
      </c>
      <c r="F19" s="31">
        <v>239.01</v>
      </c>
      <c r="G19" s="32">
        <f>B5760</f>
        <v>4.5263080000000002</v>
      </c>
      <c r="H19" s="33">
        <f>($G$31/G19)-1</f>
        <v>0.68941309340857937</v>
      </c>
      <c r="I19" s="31">
        <f>F19*(1+H19)</f>
        <v>403.78662345558456</v>
      </c>
      <c r="J19"/>
    </row>
    <row r="20" spans="1:12" x14ac:dyDescent="0.3">
      <c r="A20" s="150">
        <v>34803</v>
      </c>
      <c r="B20" s="30">
        <v>1.0208680000000001</v>
      </c>
      <c r="E20">
        <v>2011</v>
      </c>
      <c r="F20" s="31">
        <v>249.92</v>
      </c>
      <c r="G20" s="32">
        <f>B6125</f>
        <v>4.6913159999999996</v>
      </c>
      <c r="H20" s="33">
        <f t="shared" ref="H20:H31" si="0">($G$31/G20)-1</f>
        <v>0.62999124339524371</v>
      </c>
      <c r="I20" s="31">
        <f t="shared" ref="I20:I31" si="1">F20*(1+H20)</f>
        <v>407.36741154933929</v>
      </c>
      <c r="J20" s="34">
        <f>I20/I19-1</f>
        <v>8.8680205973901138E-3</v>
      </c>
      <c r="L20" s="35">
        <f>I20/I19-1</f>
        <v>8.8680205973901138E-3</v>
      </c>
    </row>
    <row r="21" spans="1:12" x14ac:dyDescent="0.3">
      <c r="A21" s="150">
        <v>34804</v>
      </c>
      <c r="B21" s="30">
        <v>1.023207</v>
      </c>
      <c r="E21">
        <v>2012</v>
      </c>
      <c r="F21" s="31">
        <v>262.02999999999997</v>
      </c>
      <c r="G21" s="32">
        <f>B6491</f>
        <v>4.8746239999999998</v>
      </c>
      <c r="H21" s="33">
        <f t="shared" si="0"/>
        <v>0.56869617020717911</v>
      </c>
      <c r="I21" s="31">
        <f t="shared" si="1"/>
        <v>411.0454574793871</v>
      </c>
      <c r="J21" s="34">
        <f t="shared" ref="J21:J31" si="2">I21/I20-1</f>
        <v>9.0288172931141109E-3</v>
      </c>
      <c r="L21" s="35">
        <f t="shared" ref="L21:L31" si="3">I21/I20-1</f>
        <v>9.0288172931141109E-3</v>
      </c>
    </row>
    <row r="22" spans="1:12" x14ac:dyDescent="0.3">
      <c r="A22" s="150">
        <v>34805</v>
      </c>
      <c r="B22" s="30">
        <v>1.025552</v>
      </c>
      <c r="E22">
        <v>2013</v>
      </c>
      <c r="F22" s="31">
        <v>271.98</v>
      </c>
      <c r="G22" s="32">
        <f>B6856</f>
        <v>5.0587309999999999</v>
      </c>
      <c r="H22" s="33">
        <f t="shared" si="0"/>
        <v>0.51160518319713</v>
      </c>
      <c r="I22" s="31">
        <f t="shared" si="1"/>
        <v>411.12637772595542</v>
      </c>
      <c r="J22" s="34">
        <f t="shared" si="2"/>
        <v>1.9686447106015414E-4</v>
      </c>
      <c r="L22" s="35">
        <f t="shared" si="3"/>
        <v>1.9686447106015414E-4</v>
      </c>
    </row>
    <row r="23" spans="1:12" x14ac:dyDescent="0.3">
      <c r="A23" s="150">
        <v>34806</v>
      </c>
      <c r="B23" s="30">
        <v>1.0279020000000001</v>
      </c>
      <c r="E23">
        <v>2014</v>
      </c>
      <c r="F23" s="31">
        <v>284.56</v>
      </c>
      <c r="G23" s="32">
        <f>B7221</f>
        <v>5.2703680000000004</v>
      </c>
      <c r="H23" s="33">
        <f t="shared" si="0"/>
        <v>0.45090513603604143</v>
      </c>
      <c r="I23" s="31">
        <f t="shared" si="1"/>
        <v>412.86956551041595</v>
      </c>
      <c r="J23" s="34">
        <f t="shared" si="2"/>
        <v>4.2400290492246029E-3</v>
      </c>
      <c r="L23" s="35">
        <f t="shared" si="3"/>
        <v>4.2400290492246029E-3</v>
      </c>
    </row>
    <row r="24" spans="1:12" x14ac:dyDescent="0.3">
      <c r="A24" s="150">
        <v>34807</v>
      </c>
      <c r="B24" s="30">
        <v>1.030257</v>
      </c>
      <c r="E24">
        <v>2015</v>
      </c>
      <c r="F24" s="31">
        <v>297.19</v>
      </c>
      <c r="G24" s="32">
        <f>B7586</f>
        <v>5.3811749999999998</v>
      </c>
      <c r="H24" s="33">
        <f t="shared" si="0"/>
        <v>0.42102867868077154</v>
      </c>
      <c r="I24" s="31">
        <f t="shared" si="1"/>
        <v>422.31551301713847</v>
      </c>
      <c r="J24" s="34">
        <f t="shared" si="2"/>
        <v>2.2878769218663164E-2</v>
      </c>
      <c r="L24" s="35">
        <f t="shared" si="3"/>
        <v>2.2878769218663164E-2</v>
      </c>
    </row>
    <row r="25" spans="1:12" x14ac:dyDescent="0.3">
      <c r="A25" s="150">
        <v>34808</v>
      </c>
      <c r="B25" s="30">
        <v>1.032618</v>
      </c>
      <c r="E25">
        <v>2016</v>
      </c>
      <c r="F25" s="31">
        <v>310.27999999999997</v>
      </c>
      <c r="G25" s="32">
        <f>B7952</f>
        <v>5.5628830000000002</v>
      </c>
      <c r="H25" s="33">
        <f t="shared" si="0"/>
        <v>0.37461168965804248</v>
      </c>
      <c r="I25" s="31">
        <f t="shared" si="1"/>
        <v>426.51451506709736</v>
      </c>
      <c r="J25" s="34">
        <f t="shared" si="2"/>
        <v>9.9428079730248253E-3</v>
      </c>
      <c r="L25" s="35">
        <f t="shared" si="3"/>
        <v>9.9428079730248253E-3</v>
      </c>
    </row>
    <row r="26" spans="1:12" x14ac:dyDescent="0.3">
      <c r="A26" s="150">
        <v>34809</v>
      </c>
      <c r="B26" s="30">
        <v>1.0349839999999999</v>
      </c>
      <c r="E26">
        <v>2017</v>
      </c>
      <c r="F26" s="31">
        <v>325.39999999999998</v>
      </c>
      <c r="G26" s="32">
        <f>B8317</f>
        <v>5.9345509999999999</v>
      </c>
      <c r="H26" s="33">
        <f t="shared" si="0"/>
        <v>0.28852275429093122</v>
      </c>
      <c r="I26" s="31">
        <f t="shared" si="1"/>
        <v>419.28530424626899</v>
      </c>
      <c r="J26" s="34">
        <f t="shared" si="2"/>
        <v>-1.6949507145591736E-2</v>
      </c>
      <c r="L26" s="35">
        <f t="shared" si="3"/>
        <v>-1.6949507145591736E-2</v>
      </c>
    </row>
    <row r="27" spans="1:12" x14ac:dyDescent="0.3">
      <c r="A27" s="150">
        <v>34810</v>
      </c>
      <c r="B27" s="30">
        <v>1.037355</v>
      </c>
      <c r="E27">
        <v>2018</v>
      </c>
      <c r="F27" s="31">
        <v>346.33</v>
      </c>
      <c r="G27" s="32">
        <f>B8682</f>
        <v>6.2266310000000002</v>
      </c>
      <c r="H27" s="33">
        <f t="shared" si="0"/>
        <v>0.22808048204558773</v>
      </c>
      <c r="I27" s="31">
        <f t="shared" si="1"/>
        <v>425.32111334684839</v>
      </c>
      <c r="J27" s="34">
        <f t="shared" si="2"/>
        <v>1.4395470195240234E-2</v>
      </c>
      <c r="L27" s="35">
        <f t="shared" si="3"/>
        <v>1.4395470195240234E-2</v>
      </c>
    </row>
    <row r="28" spans="1:12" x14ac:dyDescent="0.3">
      <c r="A28" s="150">
        <v>34811</v>
      </c>
      <c r="B28" s="30">
        <v>1.0397320000000001</v>
      </c>
      <c r="E28">
        <v>2019</v>
      </c>
      <c r="F28" s="31">
        <v>371.47</v>
      </c>
      <c r="G28" s="32">
        <f>B9047</f>
        <v>6.3990179999999999</v>
      </c>
      <c r="H28" s="33">
        <f t="shared" si="0"/>
        <v>0.19499648227274879</v>
      </c>
      <c r="I28" s="31">
        <f t="shared" si="1"/>
        <v>443.90534326985801</v>
      </c>
      <c r="J28" s="34">
        <f t="shared" si="2"/>
        <v>4.3694585901862482E-2</v>
      </c>
      <c r="L28" s="35">
        <f t="shared" si="3"/>
        <v>4.3694585901862482E-2</v>
      </c>
    </row>
    <row r="29" spans="1:12" x14ac:dyDescent="0.3">
      <c r="A29" s="150">
        <v>34812</v>
      </c>
      <c r="B29" s="30">
        <v>1.0421149999999999</v>
      </c>
      <c r="E29">
        <v>2020</v>
      </c>
      <c r="F29" s="31">
        <v>397.03</v>
      </c>
      <c r="G29" s="32">
        <f>B9413</f>
        <v>6.6055970000000004</v>
      </c>
      <c r="H29" s="33">
        <f t="shared" si="0"/>
        <v>0.15762496561627959</v>
      </c>
      <c r="I29" s="31">
        <f t="shared" si="1"/>
        <v>459.61184009863143</v>
      </c>
      <c r="J29" s="34">
        <f t="shared" si="2"/>
        <v>3.5382536089963557E-2</v>
      </c>
      <c r="L29" s="35">
        <f t="shared" si="3"/>
        <v>3.5382536089963557E-2</v>
      </c>
    </row>
    <row r="30" spans="1:12" x14ac:dyDescent="0.3">
      <c r="A30" s="150">
        <v>34813</v>
      </c>
      <c r="B30" s="30">
        <v>1.044503</v>
      </c>
      <c r="E30" s="23">
        <v>2021</v>
      </c>
      <c r="F30" s="23">
        <v>427.3</v>
      </c>
      <c r="G30" s="36">
        <f>B9778</f>
        <v>7.1082330000000002</v>
      </c>
      <c r="H30" s="33">
        <f t="shared" si="0"/>
        <v>7.5767212470384759E-2</v>
      </c>
      <c r="I30" s="31">
        <f t="shared" si="1"/>
        <v>459.6753298885954</v>
      </c>
      <c r="J30" s="34">
        <f t="shared" si="2"/>
        <v>1.3813784681948604E-4</v>
      </c>
      <c r="L30" s="35">
        <f t="shared" si="3"/>
        <v>1.3813784681948604E-4</v>
      </c>
    </row>
    <row r="31" spans="1:12" x14ac:dyDescent="0.3">
      <c r="A31" s="150">
        <v>34814</v>
      </c>
      <c r="B31" s="30">
        <v>1.046896</v>
      </c>
      <c r="E31" s="23">
        <v>2022</v>
      </c>
      <c r="F31" s="23">
        <v>486.67</v>
      </c>
      <c r="G31" s="36">
        <f>B10143</f>
        <v>7.6468040000000004</v>
      </c>
      <c r="H31" s="33">
        <f t="shared" si="0"/>
        <v>0</v>
      </c>
      <c r="I31" s="31">
        <f t="shared" si="1"/>
        <v>486.67</v>
      </c>
      <c r="J31" s="34">
        <f t="shared" si="2"/>
        <v>5.8725514197046191E-2</v>
      </c>
      <c r="L31" s="35">
        <f t="shared" si="3"/>
        <v>5.8725514197046191E-2</v>
      </c>
    </row>
    <row r="32" spans="1:12" x14ac:dyDescent="0.3">
      <c r="A32" s="150">
        <v>34815</v>
      </c>
      <c r="B32" s="30">
        <v>1.0503100000000001</v>
      </c>
      <c r="F32" s="35">
        <f>(F31/F19)^(1/12)-1</f>
        <v>6.104761942792325E-2</v>
      </c>
      <c r="J32" s="35">
        <f>(I31/I19)^(1/12)-1</f>
        <v>1.5679968654711329E-2</v>
      </c>
      <c r="L32" s="37">
        <f>AVERAGE(L20:L31)</f>
        <v>1.58785038073181E-2</v>
      </c>
    </row>
    <row r="33" spans="1:12" x14ac:dyDescent="0.3">
      <c r="A33" s="150">
        <v>34816</v>
      </c>
      <c r="B33" s="30">
        <v>1.0537339999999999</v>
      </c>
      <c r="H33"/>
      <c r="I33"/>
      <c r="L33" s="35">
        <f>_xlfn.STDEV.S(L20:L31)</f>
        <v>2.106119654313255E-2</v>
      </c>
    </row>
    <row r="34" spans="1:12" x14ac:dyDescent="0.3">
      <c r="A34" s="150">
        <v>34817</v>
      </c>
      <c r="B34" s="30">
        <v>1.0571699999999999</v>
      </c>
      <c r="H34"/>
      <c r="I34"/>
    </row>
    <row r="35" spans="1:12" x14ac:dyDescent="0.3">
      <c r="A35" s="150">
        <v>34818</v>
      </c>
      <c r="B35" s="30">
        <v>1.0606169999999999</v>
      </c>
      <c r="H35"/>
      <c r="I35"/>
    </row>
    <row r="36" spans="1:12" x14ac:dyDescent="0.3">
      <c r="A36" s="150">
        <v>34819</v>
      </c>
      <c r="B36" s="30">
        <v>1.0640750000000001</v>
      </c>
      <c r="H36"/>
      <c r="I36"/>
    </row>
    <row r="37" spans="1:12" x14ac:dyDescent="0.3">
      <c r="A37" s="150">
        <v>34820</v>
      </c>
      <c r="B37" s="30">
        <v>1.067545</v>
      </c>
      <c r="H37"/>
      <c r="I37" s="148"/>
      <c r="J37" s="23" cm="1">
        <f t="array" ref="J37">COLUMN(J:J)</f>
        <v>10</v>
      </c>
      <c r="L37" s="149"/>
    </row>
    <row r="38" spans="1:12" x14ac:dyDescent="0.3">
      <c r="A38" s="150">
        <v>34821</v>
      </c>
      <c r="B38" s="30">
        <v>1.071026</v>
      </c>
    </row>
    <row r="39" spans="1:12" x14ac:dyDescent="0.3">
      <c r="A39" s="150">
        <v>34822</v>
      </c>
      <c r="B39" s="30">
        <v>1.0745180000000001</v>
      </c>
    </row>
    <row r="40" spans="1:12" x14ac:dyDescent="0.3">
      <c r="A40" s="150">
        <v>34823</v>
      </c>
      <c r="B40" s="30">
        <v>1.078022</v>
      </c>
    </row>
    <row r="41" spans="1:12" x14ac:dyDescent="0.3">
      <c r="A41" s="150">
        <v>34824</v>
      </c>
      <c r="B41" s="30">
        <v>1.081537</v>
      </c>
    </row>
    <row r="42" spans="1:12" x14ac:dyDescent="0.3">
      <c r="A42" s="150">
        <v>34825</v>
      </c>
      <c r="B42" s="30">
        <v>1.0850630000000001</v>
      </c>
    </row>
    <row r="43" spans="1:12" x14ac:dyDescent="0.3">
      <c r="A43" s="150">
        <v>34826</v>
      </c>
      <c r="B43" s="30">
        <v>1.0886009999999999</v>
      </c>
    </row>
    <row r="44" spans="1:12" x14ac:dyDescent="0.3">
      <c r="A44" s="150">
        <v>34827</v>
      </c>
      <c r="B44" s="30">
        <v>1.0921510000000001</v>
      </c>
    </row>
    <row r="45" spans="1:12" x14ac:dyDescent="0.3">
      <c r="A45" s="150">
        <v>34828</v>
      </c>
      <c r="B45" s="30">
        <v>1.095712</v>
      </c>
    </row>
    <row r="46" spans="1:12" x14ac:dyDescent="0.3">
      <c r="A46" s="150">
        <v>34829</v>
      </c>
      <c r="B46" s="30">
        <v>1.0992839999999999</v>
      </c>
    </row>
    <row r="47" spans="1:12" x14ac:dyDescent="0.3">
      <c r="A47" s="150">
        <v>34830</v>
      </c>
      <c r="B47" s="30">
        <v>1.1008579999999999</v>
      </c>
    </row>
    <row r="48" spans="1:12" x14ac:dyDescent="0.3">
      <c r="A48" s="150">
        <v>34831</v>
      </c>
      <c r="B48" s="30">
        <v>1.1024339999999999</v>
      </c>
    </row>
    <row r="49" spans="1:2" x14ac:dyDescent="0.3">
      <c r="A49" s="150">
        <v>34832</v>
      </c>
      <c r="B49" s="30">
        <v>1.104012</v>
      </c>
    </row>
    <row r="50" spans="1:2" x14ac:dyDescent="0.3">
      <c r="A50" s="150">
        <v>34833</v>
      </c>
      <c r="B50" s="30">
        <v>1.105593</v>
      </c>
    </row>
    <row r="51" spans="1:2" x14ac:dyDescent="0.3">
      <c r="A51" s="150">
        <v>34834</v>
      </c>
      <c r="B51" s="30">
        <v>1.1071759999999999</v>
      </c>
    </row>
    <row r="52" spans="1:2" x14ac:dyDescent="0.3">
      <c r="A52" s="150">
        <v>34835</v>
      </c>
      <c r="B52" s="30">
        <v>1.1087610000000001</v>
      </c>
    </row>
    <row r="53" spans="1:2" x14ac:dyDescent="0.3">
      <c r="A53" s="150">
        <v>34836</v>
      </c>
      <c r="B53" s="30">
        <v>1.1103479999999999</v>
      </c>
    </row>
    <row r="54" spans="1:2" x14ac:dyDescent="0.3">
      <c r="A54" s="150">
        <v>34837</v>
      </c>
      <c r="B54" s="30">
        <v>1.1119380000000001</v>
      </c>
    </row>
    <row r="55" spans="1:2" x14ac:dyDescent="0.3">
      <c r="A55" s="150">
        <v>34838</v>
      </c>
      <c r="B55" s="30">
        <v>1.1135299999999999</v>
      </c>
    </row>
    <row r="56" spans="1:2" x14ac:dyDescent="0.3">
      <c r="A56" s="150">
        <v>34839</v>
      </c>
      <c r="B56" s="30">
        <v>1.115124</v>
      </c>
    </row>
    <row r="57" spans="1:2" x14ac:dyDescent="0.3">
      <c r="A57" s="150">
        <v>34840</v>
      </c>
      <c r="B57" s="30">
        <v>1.1167199999999999</v>
      </c>
    </row>
    <row r="58" spans="1:2" x14ac:dyDescent="0.3">
      <c r="A58" s="150">
        <v>34841</v>
      </c>
      <c r="B58" s="30">
        <v>1.1183190000000001</v>
      </c>
    </row>
    <row r="59" spans="1:2" x14ac:dyDescent="0.3">
      <c r="A59" s="150">
        <v>34842</v>
      </c>
      <c r="B59" s="30">
        <v>1.11992</v>
      </c>
    </row>
    <row r="60" spans="1:2" x14ac:dyDescent="0.3">
      <c r="A60" s="150">
        <v>34843</v>
      </c>
      <c r="B60" s="30">
        <v>1.121523</v>
      </c>
    </row>
    <row r="61" spans="1:2" x14ac:dyDescent="0.3">
      <c r="A61" s="150">
        <v>34844</v>
      </c>
      <c r="B61" s="30">
        <v>1.123129</v>
      </c>
    </row>
    <row r="62" spans="1:2" x14ac:dyDescent="0.3">
      <c r="A62" s="150">
        <v>34845</v>
      </c>
      <c r="B62" s="30">
        <v>1.124647</v>
      </c>
    </row>
    <row r="63" spans="1:2" x14ac:dyDescent="0.3">
      <c r="A63" s="150">
        <v>34846</v>
      </c>
      <c r="B63" s="30">
        <v>1.1261680000000001</v>
      </c>
    </row>
    <row r="64" spans="1:2" x14ac:dyDescent="0.3">
      <c r="A64" s="150">
        <v>34847</v>
      </c>
      <c r="B64" s="30">
        <v>1.1276900000000001</v>
      </c>
    </row>
    <row r="65" spans="1:2" x14ac:dyDescent="0.3">
      <c r="A65" s="150">
        <v>34848</v>
      </c>
      <c r="B65" s="30">
        <v>1.1292139999999999</v>
      </c>
    </row>
    <row r="66" spans="1:2" x14ac:dyDescent="0.3">
      <c r="A66" s="150">
        <v>34849</v>
      </c>
      <c r="B66" s="30">
        <v>1.130741</v>
      </c>
    </row>
    <row r="67" spans="1:2" x14ac:dyDescent="0.3">
      <c r="A67" s="150">
        <v>34850</v>
      </c>
      <c r="B67" s="30">
        <v>1.1322700000000001</v>
      </c>
    </row>
    <row r="68" spans="1:2" x14ac:dyDescent="0.3">
      <c r="A68" s="150">
        <v>34851</v>
      </c>
      <c r="B68" s="30">
        <v>1.1337999999999999</v>
      </c>
    </row>
    <row r="69" spans="1:2" x14ac:dyDescent="0.3">
      <c r="A69" s="150">
        <v>34852</v>
      </c>
      <c r="B69" s="30">
        <v>1.1353329999999999</v>
      </c>
    </row>
    <row r="70" spans="1:2" x14ac:dyDescent="0.3">
      <c r="A70" s="150">
        <v>34853</v>
      </c>
      <c r="B70" s="30">
        <v>1.136868</v>
      </c>
    </row>
    <row r="71" spans="1:2" x14ac:dyDescent="0.3">
      <c r="A71" s="150">
        <v>34854</v>
      </c>
      <c r="B71" s="30">
        <v>1.1384049999999999</v>
      </c>
    </row>
    <row r="72" spans="1:2" x14ac:dyDescent="0.3">
      <c r="A72" s="150">
        <v>34855</v>
      </c>
      <c r="B72" s="30">
        <v>1.1399440000000001</v>
      </c>
    </row>
    <row r="73" spans="1:2" x14ac:dyDescent="0.3">
      <c r="A73" s="150">
        <v>34856</v>
      </c>
      <c r="B73" s="30">
        <v>1.1414850000000001</v>
      </c>
    </row>
    <row r="74" spans="1:2" x14ac:dyDescent="0.3">
      <c r="A74" s="150">
        <v>34857</v>
      </c>
      <c r="B74" s="30">
        <v>1.1430279999999999</v>
      </c>
    </row>
    <row r="75" spans="1:2" x14ac:dyDescent="0.3">
      <c r="A75" s="150">
        <v>34858</v>
      </c>
      <c r="B75" s="30">
        <v>1.1445730000000001</v>
      </c>
    </row>
    <row r="76" spans="1:2" x14ac:dyDescent="0.3">
      <c r="A76" s="150">
        <v>34859</v>
      </c>
      <c r="B76" s="30">
        <v>1.14612</v>
      </c>
    </row>
    <row r="77" spans="1:2" x14ac:dyDescent="0.3">
      <c r="A77" s="150">
        <v>34860</v>
      </c>
      <c r="B77" s="30">
        <v>1.14767</v>
      </c>
    </row>
    <row r="78" spans="1:2" x14ac:dyDescent="0.3">
      <c r="A78" s="150">
        <v>34861</v>
      </c>
      <c r="B78" s="30">
        <v>1.1489929999999999</v>
      </c>
    </row>
    <row r="79" spans="1:2" x14ac:dyDescent="0.3">
      <c r="A79" s="150">
        <v>34862</v>
      </c>
      <c r="B79" s="30">
        <v>1.150317</v>
      </c>
    </row>
    <row r="80" spans="1:2" x14ac:dyDescent="0.3">
      <c r="A80" s="150">
        <v>34863</v>
      </c>
      <c r="B80" s="30">
        <v>1.151643</v>
      </c>
    </row>
    <row r="81" spans="1:2" x14ac:dyDescent="0.3">
      <c r="A81" s="150">
        <v>34864</v>
      </c>
      <c r="B81" s="30">
        <v>1.152971</v>
      </c>
    </row>
    <row r="82" spans="1:2" x14ac:dyDescent="0.3">
      <c r="A82" s="150">
        <v>34865</v>
      </c>
      <c r="B82" s="30">
        <v>1.1543000000000001</v>
      </c>
    </row>
    <row r="83" spans="1:2" x14ac:dyDescent="0.3">
      <c r="A83" s="150">
        <v>34866</v>
      </c>
      <c r="B83" s="30">
        <v>1.1556310000000001</v>
      </c>
    </row>
    <row r="84" spans="1:2" x14ac:dyDescent="0.3">
      <c r="A84" s="150">
        <v>34867</v>
      </c>
      <c r="B84" s="30">
        <v>1.156963</v>
      </c>
    </row>
    <row r="85" spans="1:2" x14ac:dyDescent="0.3">
      <c r="A85" s="150">
        <v>34868</v>
      </c>
      <c r="B85" s="30">
        <v>1.1582969999999999</v>
      </c>
    </row>
    <row r="86" spans="1:2" x14ac:dyDescent="0.3">
      <c r="A86" s="150">
        <v>34869</v>
      </c>
      <c r="B86" s="30">
        <v>1.159632</v>
      </c>
    </row>
    <row r="87" spans="1:2" x14ac:dyDescent="0.3">
      <c r="A87" s="150">
        <v>34870</v>
      </c>
      <c r="B87" s="30">
        <v>1.1609689999999999</v>
      </c>
    </row>
    <row r="88" spans="1:2" x14ac:dyDescent="0.3">
      <c r="A88" s="150">
        <v>34871</v>
      </c>
      <c r="B88" s="30">
        <v>1.162307</v>
      </c>
    </row>
    <row r="89" spans="1:2" x14ac:dyDescent="0.3">
      <c r="A89" s="150">
        <v>34872</v>
      </c>
      <c r="B89" s="30">
        <v>1.1636470000000001</v>
      </c>
    </row>
    <row r="90" spans="1:2" x14ac:dyDescent="0.3">
      <c r="A90" s="150">
        <v>34873</v>
      </c>
      <c r="B90" s="30">
        <v>1.1649890000000001</v>
      </c>
    </row>
    <row r="91" spans="1:2" x14ac:dyDescent="0.3">
      <c r="A91" s="150">
        <v>34874</v>
      </c>
      <c r="B91" s="30">
        <v>1.1663319999999999</v>
      </c>
    </row>
    <row r="92" spans="1:2" x14ac:dyDescent="0.3">
      <c r="A92" s="150">
        <v>34875</v>
      </c>
      <c r="B92" s="30">
        <v>1.1676759999999999</v>
      </c>
    </row>
    <row r="93" spans="1:2" x14ac:dyDescent="0.3">
      <c r="A93" s="150">
        <v>34876</v>
      </c>
      <c r="B93" s="30">
        <v>1.168952</v>
      </c>
    </row>
    <row r="94" spans="1:2" x14ac:dyDescent="0.3">
      <c r="A94" s="150">
        <v>34877</v>
      </c>
      <c r="B94" s="30">
        <v>1.170229</v>
      </c>
    </row>
    <row r="95" spans="1:2" x14ac:dyDescent="0.3">
      <c r="A95" s="150">
        <v>34878</v>
      </c>
      <c r="B95" s="30">
        <v>1.171508</v>
      </c>
    </row>
    <row r="96" spans="1:2" x14ac:dyDescent="0.3">
      <c r="A96" s="150">
        <v>34879</v>
      </c>
      <c r="B96" s="30">
        <v>1.1727879999999999</v>
      </c>
    </row>
    <row r="97" spans="1:2" x14ac:dyDescent="0.3">
      <c r="A97" s="150">
        <v>34880</v>
      </c>
      <c r="B97" s="30">
        <v>1.174069</v>
      </c>
    </row>
    <row r="98" spans="1:2" x14ac:dyDescent="0.3">
      <c r="A98" s="150">
        <v>34881</v>
      </c>
      <c r="B98" s="30">
        <v>1.175352</v>
      </c>
    </row>
    <row r="99" spans="1:2" x14ac:dyDescent="0.3">
      <c r="A99" s="150">
        <v>34882</v>
      </c>
      <c r="B99" s="30">
        <v>1.176636</v>
      </c>
    </row>
    <row r="100" spans="1:2" x14ac:dyDescent="0.3">
      <c r="A100" s="150">
        <v>34883</v>
      </c>
      <c r="B100" s="30">
        <v>1.1779219999999999</v>
      </c>
    </row>
    <row r="101" spans="1:2" x14ac:dyDescent="0.3">
      <c r="A101" s="150">
        <v>34884</v>
      </c>
      <c r="B101" s="30">
        <v>1.179209</v>
      </c>
    </row>
    <row r="102" spans="1:2" x14ac:dyDescent="0.3">
      <c r="A102" s="150">
        <v>34885</v>
      </c>
      <c r="B102" s="30">
        <v>1.180498</v>
      </c>
    </row>
    <row r="103" spans="1:2" x14ac:dyDescent="0.3">
      <c r="A103" s="150">
        <v>34886</v>
      </c>
      <c r="B103" s="30">
        <v>1.1817869999999999</v>
      </c>
    </row>
    <row r="104" spans="1:2" x14ac:dyDescent="0.3">
      <c r="A104" s="150">
        <v>34887</v>
      </c>
      <c r="B104" s="30">
        <v>1.183079</v>
      </c>
    </row>
    <row r="105" spans="1:2" x14ac:dyDescent="0.3">
      <c r="A105" s="150">
        <v>34888</v>
      </c>
      <c r="B105" s="30">
        <v>1.1843710000000001</v>
      </c>
    </row>
    <row r="106" spans="1:2" x14ac:dyDescent="0.3">
      <c r="A106" s="150">
        <v>34889</v>
      </c>
      <c r="B106" s="30">
        <v>1.185665</v>
      </c>
    </row>
    <row r="107" spans="1:2" x14ac:dyDescent="0.3">
      <c r="A107" s="150">
        <v>34890</v>
      </c>
      <c r="B107" s="30">
        <v>1.1869609999999999</v>
      </c>
    </row>
    <row r="108" spans="1:2" x14ac:dyDescent="0.3">
      <c r="A108" s="150">
        <v>34891</v>
      </c>
      <c r="B108" s="30">
        <v>1.1879489999999999</v>
      </c>
    </row>
    <row r="109" spans="1:2" x14ac:dyDescent="0.3">
      <c r="A109" s="150">
        <v>34892</v>
      </c>
      <c r="B109" s="30">
        <v>1.1889380000000001</v>
      </c>
    </row>
    <row r="110" spans="1:2" x14ac:dyDescent="0.3">
      <c r="A110" s="150">
        <v>34893</v>
      </c>
      <c r="B110" s="30">
        <v>1.189927</v>
      </c>
    </row>
    <row r="111" spans="1:2" x14ac:dyDescent="0.3">
      <c r="A111" s="150">
        <v>34894</v>
      </c>
      <c r="B111" s="30">
        <v>1.1909179999999999</v>
      </c>
    </row>
    <row r="112" spans="1:2" x14ac:dyDescent="0.3">
      <c r="A112" s="150">
        <v>34895</v>
      </c>
      <c r="B112" s="30">
        <v>1.1919090000000001</v>
      </c>
    </row>
    <row r="113" spans="1:2" x14ac:dyDescent="0.3">
      <c r="A113" s="150">
        <v>34896</v>
      </c>
      <c r="B113" s="30">
        <v>1.192901</v>
      </c>
    </row>
    <row r="114" spans="1:2" x14ac:dyDescent="0.3">
      <c r="A114" s="150">
        <v>34897</v>
      </c>
      <c r="B114" s="30">
        <v>1.193894</v>
      </c>
    </row>
    <row r="115" spans="1:2" x14ac:dyDescent="0.3">
      <c r="A115" s="150">
        <v>34898</v>
      </c>
      <c r="B115" s="30">
        <v>1.194888</v>
      </c>
    </row>
    <row r="116" spans="1:2" x14ac:dyDescent="0.3">
      <c r="A116" s="150">
        <v>34899</v>
      </c>
      <c r="B116" s="30">
        <v>1.195883</v>
      </c>
    </row>
    <row r="117" spans="1:2" x14ac:dyDescent="0.3">
      <c r="A117" s="150">
        <v>34900</v>
      </c>
      <c r="B117" s="30">
        <v>1.1968780000000001</v>
      </c>
    </row>
    <row r="118" spans="1:2" x14ac:dyDescent="0.3">
      <c r="A118" s="150">
        <v>34901</v>
      </c>
      <c r="B118" s="30">
        <v>1.197875</v>
      </c>
    </row>
    <row r="119" spans="1:2" x14ac:dyDescent="0.3">
      <c r="A119" s="150">
        <v>34902</v>
      </c>
      <c r="B119" s="30">
        <v>1.1988719999999999</v>
      </c>
    </row>
    <row r="120" spans="1:2" x14ac:dyDescent="0.3">
      <c r="A120" s="150">
        <v>34903</v>
      </c>
      <c r="B120" s="30">
        <v>1.19987</v>
      </c>
    </row>
    <row r="121" spans="1:2" x14ac:dyDescent="0.3">
      <c r="A121" s="150">
        <v>34904</v>
      </c>
      <c r="B121" s="30">
        <v>1.200868</v>
      </c>
    </row>
    <row r="122" spans="1:2" x14ac:dyDescent="0.3">
      <c r="A122" s="150">
        <v>34905</v>
      </c>
      <c r="B122" s="30">
        <v>1.2018679999999999</v>
      </c>
    </row>
    <row r="123" spans="1:2" x14ac:dyDescent="0.3">
      <c r="A123" s="150">
        <v>34906</v>
      </c>
      <c r="B123" s="30">
        <v>1.2026239999999999</v>
      </c>
    </row>
    <row r="124" spans="1:2" x14ac:dyDescent="0.3">
      <c r="A124" s="150">
        <v>34907</v>
      </c>
      <c r="B124" s="30">
        <v>1.2033799999999999</v>
      </c>
    </row>
    <row r="125" spans="1:2" x14ac:dyDescent="0.3">
      <c r="A125" s="150">
        <v>34908</v>
      </c>
      <c r="B125" s="30">
        <v>1.204137</v>
      </c>
    </row>
    <row r="126" spans="1:2" x14ac:dyDescent="0.3">
      <c r="A126" s="150">
        <v>34909</v>
      </c>
      <c r="B126" s="30">
        <v>1.2048939999999999</v>
      </c>
    </row>
    <row r="127" spans="1:2" x14ac:dyDescent="0.3">
      <c r="A127" s="150">
        <v>34910</v>
      </c>
      <c r="B127" s="30">
        <v>1.205651</v>
      </c>
    </row>
    <row r="128" spans="1:2" x14ac:dyDescent="0.3">
      <c r="A128" s="150">
        <v>34911</v>
      </c>
      <c r="B128" s="30">
        <v>1.2064090000000001</v>
      </c>
    </row>
    <row r="129" spans="1:2" x14ac:dyDescent="0.3">
      <c r="A129" s="150">
        <v>34912</v>
      </c>
      <c r="B129" s="30">
        <v>1.207168</v>
      </c>
    </row>
    <row r="130" spans="1:2" x14ac:dyDescent="0.3">
      <c r="A130" s="150">
        <v>34913</v>
      </c>
      <c r="B130" s="30">
        <v>1.207927</v>
      </c>
    </row>
    <row r="131" spans="1:2" x14ac:dyDescent="0.3">
      <c r="A131" s="150">
        <v>34914</v>
      </c>
      <c r="B131" s="30">
        <v>1.2086859999999999</v>
      </c>
    </row>
    <row r="132" spans="1:2" x14ac:dyDescent="0.3">
      <c r="A132" s="150">
        <v>34915</v>
      </c>
      <c r="B132" s="30">
        <v>1.209446</v>
      </c>
    </row>
    <row r="133" spans="1:2" x14ac:dyDescent="0.3">
      <c r="A133" s="150">
        <v>34916</v>
      </c>
      <c r="B133" s="30">
        <v>1.210207</v>
      </c>
    </row>
    <row r="134" spans="1:2" x14ac:dyDescent="0.3">
      <c r="A134" s="150">
        <v>34917</v>
      </c>
      <c r="B134" s="30">
        <v>1.210968</v>
      </c>
    </row>
    <row r="135" spans="1:2" x14ac:dyDescent="0.3">
      <c r="A135" s="150">
        <v>34918</v>
      </c>
      <c r="B135" s="30">
        <v>1.2117290000000001</v>
      </c>
    </row>
    <row r="136" spans="1:2" x14ac:dyDescent="0.3">
      <c r="A136" s="150">
        <v>34919</v>
      </c>
      <c r="B136" s="30">
        <v>1.212491</v>
      </c>
    </row>
    <row r="137" spans="1:2" x14ac:dyDescent="0.3">
      <c r="A137" s="150">
        <v>34920</v>
      </c>
      <c r="B137" s="30">
        <v>1.2132540000000001</v>
      </c>
    </row>
    <row r="138" spans="1:2" x14ac:dyDescent="0.3">
      <c r="A138" s="150">
        <v>34921</v>
      </c>
      <c r="B138" s="30">
        <v>1.2140169999999999</v>
      </c>
    </row>
    <row r="139" spans="1:2" x14ac:dyDescent="0.3">
      <c r="A139" s="150">
        <v>34922</v>
      </c>
      <c r="B139" s="30">
        <v>1.214647</v>
      </c>
    </row>
    <row r="140" spans="1:2" x14ac:dyDescent="0.3">
      <c r="A140" s="150">
        <v>34923</v>
      </c>
      <c r="B140" s="30">
        <v>1.2152769999999999</v>
      </c>
    </row>
    <row r="141" spans="1:2" x14ac:dyDescent="0.3">
      <c r="A141" s="150">
        <v>34924</v>
      </c>
      <c r="B141" s="30">
        <v>1.215908</v>
      </c>
    </row>
    <row r="142" spans="1:2" x14ac:dyDescent="0.3">
      <c r="A142" s="150">
        <v>34925</v>
      </c>
      <c r="B142" s="30">
        <v>1.216539</v>
      </c>
    </row>
    <row r="143" spans="1:2" x14ac:dyDescent="0.3">
      <c r="A143" s="150">
        <v>34926</v>
      </c>
      <c r="B143" s="30">
        <v>1.2171700000000001</v>
      </c>
    </row>
    <row r="144" spans="1:2" x14ac:dyDescent="0.3">
      <c r="A144" s="150">
        <v>34927</v>
      </c>
      <c r="B144" s="30">
        <v>1.2178020000000001</v>
      </c>
    </row>
    <row r="145" spans="1:2" x14ac:dyDescent="0.3">
      <c r="A145" s="150">
        <v>34928</v>
      </c>
      <c r="B145" s="30">
        <v>1.218434</v>
      </c>
    </row>
    <row r="146" spans="1:2" x14ac:dyDescent="0.3">
      <c r="A146" s="150">
        <v>34929</v>
      </c>
      <c r="B146" s="30">
        <v>1.219066</v>
      </c>
    </row>
    <row r="147" spans="1:2" x14ac:dyDescent="0.3">
      <c r="A147" s="150">
        <v>34930</v>
      </c>
      <c r="B147" s="30">
        <v>1.2196990000000001</v>
      </c>
    </row>
    <row r="148" spans="1:2" x14ac:dyDescent="0.3">
      <c r="A148" s="150">
        <v>34931</v>
      </c>
      <c r="B148" s="30">
        <v>1.220332</v>
      </c>
    </row>
    <row r="149" spans="1:2" x14ac:dyDescent="0.3">
      <c r="A149" s="150">
        <v>34932</v>
      </c>
      <c r="B149" s="30">
        <v>1.2209650000000001</v>
      </c>
    </row>
    <row r="150" spans="1:2" x14ac:dyDescent="0.3">
      <c r="A150" s="150">
        <v>34933</v>
      </c>
      <c r="B150" s="30">
        <v>1.2215990000000001</v>
      </c>
    </row>
    <row r="151" spans="1:2" x14ac:dyDescent="0.3">
      <c r="A151" s="150">
        <v>34934</v>
      </c>
      <c r="B151" s="30">
        <v>1.2222329999999999</v>
      </c>
    </row>
    <row r="152" spans="1:2" x14ac:dyDescent="0.3">
      <c r="A152" s="150">
        <v>34935</v>
      </c>
      <c r="B152" s="30">
        <v>1.2228669999999999</v>
      </c>
    </row>
    <row r="153" spans="1:2" x14ac:dyDescent="0.3">
      <c r="A153" s="150">
        <v>34936</v>
      </c>
      <c r="B153" s="30">
        <v>1.2235020000000001</v>
      </c>
    </row>
    <row r="154" spans="1:2" x14ac:dyDescent="0.3">
      <c r="A154" s="150">
        <v>34937</v>
      </c>
      <c r="B154" s="30">
        <v>1.2241869999999999</v>
      </c>
    </row>
    <row r="155" spans="1:2" x14ac:dyDescent="0.3">
      <c r="A155" s="150">
        <v>34938</v>
      </c>
      <c r="B155" s="30">
        <v>1.2248730000000001</v>
      </c>
    </row>
    <row r="156" spans="1:2" x14ac:dyDescent="0.3">
      <c r="A156" s="150">
        <v>34939</v>
      </c>
      <c r="B156" s="30">
        <v>1.2255590000000001</v>
      </c>
    </row>
    <row r="157" spans="1:2" x14ac:dyDescent="0.3">
      <c r="A157" s="150">
        <v>34940</v>
      </c>
      <c r="B157" s="30">
        <v>1.226245</v>
      </c>
    </row>
    <row r="158" spans="1:2" x14ac:dyDescent="0.3">
      <c r="A158" s="150">
        <v>34941</v>
      </c>
      <c r="B158" s="30">
        <v>1.2269319999999999</v>
      </c>
    </row>
    <row r="159" spans="1:2" x14ac:dyDescent="0.3">
      <c r="A159" s="150">
        <v>34942</v>
      </c>
      <c r="B159" s="30">
        <v>1.227619</v>
      </c>
    </row>
    <row r="160" spans="1:2" x14ac:dyDescent="0.3">
      <c r="A160" s="150">
        <v>34943</v>
      </c>
      <c r="B160" s="30">
        <v>1.2283059999999999</v>
      </c>
    </row>
    <row r="161" spans="1:2" x14ac:dyDescent="0.3">
      <c r="A161" s="150">
        <v>34944</v>
      </c>
      <c r="B161" s="30">
        <v>1.2289939999999999</v>
      </c>
    </row>
    <row r="162" spans="1:2" x14ac:dyDescent="0.3">
      <c r="A162" s="150">
        <v>34945</v>
      </c>
      <c r="B162" s="30">
        <v>1.2296819999999999</v>
      </c>
    </row>
    <row r="163" spans="1:2" x14ac:dyDescent="0.3">
      <c r="A163" s="150">
        <v>34946</v>
      </c>
      <c r="B163" s="30">
        <v>1.2303710000000001</v>
      </c>
    </row>
    <row r="164" spans="1:2" x14ac:dyDescent="0.3">
      <c r="A164" s="150">
        <v>34947</v>
      </c>
      <c r="B164" s="30">
        <v>1.23106</v>
      </c>
    </row>
    <row r="165" spans="1:2" x14ac:dyDescent="0.3">
      <c r="A165" s="150">
        <v>34948</v>
      </c>
      <c r="B165" s="30">
        <v>1.231749</v>
      </c>
    </row>
    <row r="166" spans="1:2" x14ac:dyDescent="0.3">
      <c r="A166" s="150">
        <v>34949</v>
      </c>
      <c r="B166" s="30">
        <v>1.2324390000000001</v>
      </c>
    </row>
    <row r="167" spans="1:2" x14ac:dyDescent="0.3">
      <c r="A167" s="150">
        <v>34950</v>
      </c>
      <c r="B167" s="30">
        <v>1.2331289999999999</v>
      </c>
    </row>
    <row r="168" spans="1:2" x14ac:dyDescent="0.3">
      <c r="A168" s="150">
        <v>34951</v>
      </c>
      <c r="B168" s="30">
        <v>1.2338199999999999</v>
      </c>
    </row>
    <row r="169" spans="1:2" x14ac:dyDescent="0.3">
      <c r="A169" s="150">
        <v>34952</v>
      </c>
      <c r="B169" s="30">
        <v>1.2345109999999999</v>
      </c>
    </row>
    <row r="170" spans="1:2" x14ac:dyDescent="0.3">
      <c r="A170" s="150">
        <v>34953</v>
      </c>
      <c r="B170" s="30">
        <v>1.2351030000000001</v>
      </c>
    </row>
    <row r="171" spans="1:2" x14ac:dyDescent="0.3">
      <c r="A171" s="150">
        <v>34954</v>
      </c>
      <c r="B171" s="30">
        <v>1.2356959999999999</v>
      </c>
    </row>
    <row r="172" spans="1:2" x14ac:dyDescent="0.3">
      <c r="A172" s="150">
        <v>34955</v>
      </c>
      <c r="B172" s="30">
        <v>1.236289</v>
      </c>
    </row>
    <row r="173" spans="1:2" x14ac:dyDescent="0.3">
      <c r="A173" s="150">
        <v>34956</v>
      </c>
      <c r="B173" s="30">
        <v>1.236883</v>
      </c>
    </row>
    <row r="174" spans="1:2" x14ac:dyDescent="0.3">
      <c r="A174" s="150">
        <v>34957</v>
      </c>
      <c r="B174" s="30">
        <v>1.2374769999999999</v>
      </c>
    </row>
    <row r="175" spans="1:2" x14ac:dyDescent="0.3">
      <c r="A175" s="150">
        <v>34958</v>
      </c>
      <c r="B175" s="30">
        <v>1.2380709999999999</v>
      </c>
    </row>
    <row r="176" spans="1:2" x14ac:dyDescent="0.3">
      <c r="A176" s="150">
        <v>34959</v>
      </c>
      <c r="B176" s="30">
        <v>1.2386649999999999</v>
      </c>
    </row>
    <row r="177" spans="1:2" x14ac:dyDescent="0.3">
      <c r="A177" s="150">
        <v>34960</v>
      </c>
      <c r="B177" s="30">
        <v>1.23926</v>
      </c>
    </row>
    <row r="178" spans="1:2" x14ac:dyDescent="0.3">
      <c r="A178" s="150">
        <v>34961</v>
      </c>
      <c r="B178" s="30">
        <v>1.2398549999999999</v>
      </c>
    </row>
    <row r="179" spans="1:2" x14ac:dyDescent="0.3">
      <c r="A179" s="150">
        <v>34962</v>
      </c>
      <c r="B179" s="30">
        <v>1.2404500000000001</v>
      </c>
    </row>
    <row r="180" spans="1:2" x14ac:dyDescent="0.3">
      <c r="A180" s="150">
        <v>34963</v>
      </c>
      <c r="B180" s="30">
        <v>1.2410460000000001</v>
      </c>
    </row>
    <row r="181" spans="1:2" x14ac:dyDescent="0.3">
      <c r="A181" s="150">
        <v>34964</v>
      </c>
      <c r="B181" s="30">
        <v>1.241641</v>
      </c>
    </row>
    <row r="182" spans="1:2" x14ac:dyDescent="0.3">
      <c r="A182" s="150">
        <v>34965</v>
      </c>
      <c r="B182" s="30">
        <v>1.242238</v>
      </c>
    </row>
    <row r="183" spans="1:2" x14ac:dyDescent="0.3">
      <c r="A183" s="150">
        <v>34966</v>
      </c>
      <c r="B183" s="30">
        <v>1.242834</v>
      </c>
    </row>
    <row r="184" spans="1:2" x14ac:dyDescent="0.3">
      <c r="A184" s="150">
        <v>34967</v>
      </c>
      <c r="B184" s="30">
        <v>1.243431</v>
      </c>
    </row>
    <row r="185" spans="1:2" x14ac:dyDescent="0.3">
      <c r="A185" s="150">
        <v>34968</v>
      </c>
      <c r="B185" s="30">
        <v>1.2444599999999999</v>
      </c>
    </row>
    <row r="186" spans="1:2" x14ac:dyDescent="0.3">
      <c r="A186" s="150">
        <v>34969</v>
      </c>
      <c r="B186" s="30">
        <v>1.2454909999999999</v>
      </c>
    </row>
    <row r="187" spans="1:2" x14ac:dyDescent="0.3">
      <c r="A187" s="150">
        <v>34970</v>
      </c>
      <c r="B187" s="30">
        <v>1.2465219999999999</v>
      </c>
    </row>
    <row r="188" spans="1:2" x14ac:dyDescent="0.3">
      <c r="A188" s="150">
        <v>34971</v>
      </c>
      <c r="B188" s="30">
        <v>1.2475540000000001</v>
      </c>
    </row>
    <row r="189" spans="1:2" x14ac:dyDescent="0.3">
      <c r="A189" s="150">
        <v>34972</v>
      </c>
      <c r="B189" s="30">
        <v>1.2485869999999999</v>
      </c>
    </row>
    <row r="190" spans="1:2" x14ac:dyDescent="0.3">
      <c r="A190" s="150">
        <v>34973</v>
      </c>
      <c r="B190" s="30">
        <v>1.2496210000000001</v>
      </c>
    </row>
    <row r="191" spans="1:2" x14ac:dyDescent="0.3">
      <c r="A191" s="150">
        <v>34974</v>
      </c>
      <c r="B191" s="30">
        <v>1.250656</v>
      </c>
    </row>
    <row r="192" spans="1:2" x14ac:dyDescent="0.3">
      <c r="A192" s="150">
        <v>34975</v>
      </c>
      <c r="B192" s="30">
        <v>1.2516910000000001</v>
      </c>
    </row>
    <row r="193" spans="1:2" x14ac:dyDescent="0.3">
      <c r="A193" s="150">
        <v>34976</v>
      </c>
      <c r="B193" s="30">
        <v>1.2527280000000001</v>
      </c>
    </row>
    <row r="194" spans="1:2" x14ac:dyDescent="0.3">
      <c r="A194" s="150">
        <v>34977</v>
      </c>
      <c r="B194" s="30">
        <v>1.253765</v>
      </c>
    </row>
    <row r="195" spans="1:2" x14ac:dyDescent="0.3">
      <c r="A195" s="150">
        <v>34978</v>
      </c>
      <c r="B195" s="30">
        <v>1.2548029999999999</v>
      </c>
    </row>
    <row r="196" spans="1:2" x14ac:dyDescent="0.3">
      <c r="A196" s="150">
        <v>34979</v>
      </c>
      <c r="B196" s="30">
        <v>1.2558419999999999</v>
      </c>
    </row>
    <row r="197" spans="1:2" x14ac:dyDescent="0.3">
      <c r="A197" s="150">
        <v>34980</v>
      </c>
      <c r="B197" s="30">
        <v>1.2568820000000001</v>
      </c>
    </row>
    <row r="198" spans="1:2" x14ac:dyDescent="0.3">
      <c r="A198" s="150">
        <v>34981</v>
      </c>
      <c r="B198" s="30">
        <v>1.2579229999999999</v>
      </c>
    </row>
    <row r="199" spans="1:2" x14ac:dyDescent="0.3">
      <c r="A199" s="150">
        <v>34982</v>
      </c>
      <c r="B199" s="30">
        <v>1.258964</v>
      </c>
    </row>
    <row r="200" spans="1:2" x14ac:dyDescent="0.3">
      <c r="A200" s="150">
        <v>34983</v>
      </c>
      <c r="B200" s="30">
        <v>1.259714</v>
      </c>
    </row>
    <row r="201" spans="1:2" x14ac:dyDescent="0.3">
      <c r="A201" s="150">
        <v>34984</v>
      </c>
      <c r="B201" s="30">
        <v>1.2604630000000001</v>
      </c>
    </row>
    <row r="202" spans="1:2" x14ac:dyDescent="0.3">
      <c r="A202" s="150">
        <v>34985</v>
      </c>
      <c r="B202" s="30">
        <v>1.2612140000000001</v>
      </c>
    </row>
    <row r="203" spans="1:2" x14ac:dyDescent="0.3">
      <c r="A203" s="150">
        <v>34986</v>
      </c>
      <c r="B203" s="30">
        <v>1.2619640000000001</v>
      </c>
    </row>
    <row r="204" spans="1:2" x14ac:dyDescent="0.3">
      <c r="A204" s="150">
        <v>34987</v>
      </c>
      <c r="B204" s="30">
        <v>1.262715</v>
      </c>
    </row>
    <row r="205" spans="1:2" x14ac:dyDescent="0.3">
      <c r="A205" s="150">
        <v>34988</v>
      </c>
      <c r="B205" s="30">
        <v>1.2634669999999999</v>
      </c>
    </row>
    <row r="206" spans="1:2" x14ac:dyDescent="0.3">
      <c r="A206" s="150">
        <v>34989</v>
      </c>
      <c r="B206" s="30">
        <v>1.264219</v>
      </c>
    </row>
    <row r="207" spans="1:2" x14ac:dyDescent="0.3">
      <c r="A207" s="150">
        <v>34990</v>
      </c>
      <c r="B207" s="30">
        <v>1.2649710000000001</v>
      </c>
    </row>
    <row r="208" spans="1:2" x14ac:dyDescent="0.3">
      <c r="A208" s="150">
        <v>34991</v>
      </c>
      <c r="B208" s="30">
        <v>1.2657240000000001</v>
      </c>
    </row>
    <row r="209" spans="1:2" x14ac:dyDescent="0.3">
      <c r="A209" s="150">
        <v>34992</v>
      </c>
      <c r="B209" s="30">
        <v>1.266478</v>
      </c>
    </row>
    <row r="210" spans="1:2" x14ac:dyDescent="0.3">
      <c r="A210" s="150">
        <v>34993</v>
      </c>
      <c r="B210" s="30">
        <v>1.2672319999999999</v>
      </c>
    </row>
    <row r="211" spans="1:2" x14ac:dyDescent="0.3">
      <c r="A211" s="150">
        <v>34994</v>
      </c>
      <c r="B211" s="30">
        <v>1.2679860000000001</v>
      </c>
    </row>
    <row r="212" spans="1:2" x14ac:dyDescent="0.3">
      <c r="A212" s="150">
        <v>34995</v>
      </c>
      <c r="B212" s="30">
        <v>1.2687409999999999</v>
      </c>
    </row>
    <row r="213" spans="1:2" x14ac:dyDescent="0.3">
      <c r="A213" s="150">
        <v>34996</v>
      </c>
      <c r="B213" s="30">
        <v>1.269496</v>
      </c>
    </row>
    <row r="214" spans="1:2" x14ac:dyDescent="0.3">
      <c r="A214" s="150">
        <v>34997</v>
      </c>
      <c r="B214" s="30">
        <v>1.270251</v>
      </c>
    </row>
    <row r="215" spans="1:2" x14ac:dyDescent="0.3">
      <c r="A215" s="150">
        <v>34998</v>
      </c>
      <c r="B215" s="30">
        <v>1.271118</v>
      </c>
    </row>
    <row r="216" spans="1:2" x14ac:dyDescent="0.3">
      <c r="A216" s="150">
        <v>34999</v>
      </c>
      <c r="B216" s="30">
        <v>1.2719849999999999</v>
      </c>
    </row>
    <row r="217" spans="1:2" x14ac:dyDescent="0.3">
      <c r="A217" s="150">
        <v>35000</v>
      </c>
      <c r="B217" s="30">
        <v>1.2728520000000001</v>
      </c>
    </row>
    <row r="218" spans="1:2" x14ac:dyDescent="0.3">
      <c r="A218" s="150">
        <v>35001</v>
      </c>
      <c r="B218" s="30">
        <v>1.27372</v>
      </c>
    </row>
    <row r="219" spans="1:2" x14ac:dyDescent="0.3">
      <c r="A219" s="150">
        <v>35002</v>
      </c>
      <c r="B219" s="30">
        <v>1.274589</v>
      </c>
    </row>
    <row r="220" spans="1:2" x14ac:dyDescent="0.3">
      <c r="A220" s="150">
        <v>35003</v>
      </c>
      <c r="B220" s="30">
        <v>1.275458</v>
      </c>
    </row>
    <row r="221" spans="1:2" x14ac:dyDescent="0.3">
      <c r="A221" s="150">
        <v>35004</v>
      </c>
      <c r="B221" s="30">
        <v>1.2763279999999999</v>
      </c>
    </row>
    <row r="222" spans="1:2" x14ac:dyDescent="0.3">
      <c r="A222" s="150">
        <v>35005</v>
      </c>
      <c r="B222" s="30">
        <v>1.277199</v>
      </c>
    </row>
    <row r="223" spans="1:2" x14ac:dyDescent="0.3">
      <c r="A223" s="150">
        <v>35006</v>
      </c>
      <c r="B223" s="30">
        <v>1.27807</v>
      </c>
    </row>
    <row r="224" spans="1:2" x14ac:dyDescent="0.3">
      <c r="A224" s="150">
        <v>35007</v>
      </c>
      <c r="B224" s="30">
        <v>1.2789410000000001</v>
      </c>
    </row>
    <row r="225" spans="1:2" x14ac:dyDescent="0.3">
      <c r="A225" s="150">
        <v>35008</v>
      </c>
      <c r="B225" s="30">
        <v>1.279814</v>
      </c>
    </row>
    <row r="226" spans="1:2" x14ac:dyDescent="0.3">
      <c r="A226" s="150">
        <v>35009</v>
      </c>
      <c r="B226" s="30">
        <v>1.280686</v>
      </c>
    </row>
    <row r="227" spans="1:2" x14ac:dyDescent="0.3">
      <c r="A227" s="150">
        <v>35010</v>
      </c>
      <c r="B227" s="30">
        <v>1.28156</v>
      </c>
    </row>
    <row r="228" spans="1:2" x14ac:dyDescent="0.3">
      <c r="A228" s="150">
        <v>35011</v>
      </c>
      <c r="B228" s="30">
        <v>1.2824340000000001</v>
      </c>
    </row>
    <row r="229" spans="1:2" x14ac:dyDescent="0.3">
      <c r="A229" s="150">
        <v>35012</v>
      </c>
      <c r="B229" s="30">
        <v>1.283309</v>
      </c>
    </row>
    <row r="230" spans="1:2" x14ac:dyDescent="0.3">
      <c r="A230" s="150">
        <v>35013</v>
      </c>
      <c r="B230" s="30">
        <v>1.284184</v>
      </c>
    </row>
    <row r="231" spans="1:2" x14ac:dyDescent="0.3">
      <c r="A231" s="150">
        <v>35014</v>
      </c>
      <c r="B231" s="30">
        <v>1.285039</v>
      </c>
    </row>
    <row r="232" spans="1:2" x14ac:dyDescent="0.3">
      <c r="A232" s="150">
        <v>35015</v>
      </c>
      <c r="B232" s="30">
        <v>1.285895</v>
      </c>
    </row>
    <row r="233" spans="1:2" x14ac:dyDescent="0.3">
      <c r="A233" s="150">
        <v>35016</v>
      </c>
      <c r="B233" s="30">
        <v>1.286751</v>
      </c>
    </row>
    <row r="234" spans="1:2" x14ac:dyDescent="0.3">
      <c r="A234" s="150">
        <v>35017</v>
      </c>
      <c r="B234" s="30">
        <v>1.2876080000000001</v>
      </c>
    </row>
    <row r="235" spans="1:2" x14ac:dyDescent="0.3">
      <c r="A235" s="150">
        <v>35018</v>
      </c>
      <c r="B235" s="30">
        <v>1.2884659999999999</v>
      </c>
    </row>
    <row r="236" spans="1:2" x14ac:dyDescent="0.3">
      <c r="A236" s="150">
        <v>35019</v>
      </c>
      <c r="B236" s="30">
        <v>1.2893239999999999</v>
      </c>
    </row>
    <row r="237" spans="1:2" x14ac:dyDescent="0.3">
      <c r="A237" s="150">
        <v>35020</v>
      </c>
      <c r="B237" s="30">
        <v>1.2901819999999999</v>
      </c>
    </row>
    <row r="238" spans="1:2" x14ac:dyDescent="0.3">
      <c r="A238" s="150">
        <v>35021</v>
      </c>
      <c r="B238" s="30">
        <v>1.2910410000000001</v>
      </c>
    </row>
    <row r="239" spans="1:2" x14ac:dyDescent="0.3">
      <c r="A239" s="150">
        <v>35022</v>
      </c>
      <c r="B239" s="30">
        <v>1.291901</v>
      </c>
    </row>
    <row r="240" spans="1:2" x14ac:dyDescent="0.3">
      <c r="A240" s="150">
        <v>35023</v>
      </c>
      <c r="B240" s="30">
        <v>1.292762</v>
      </c>
    </row>
    <row r="241" spans="1:2" x14ac:dyDescent="0.3">
      <c r="A241" s="150">
        <v>35024</v>
      </c>
      <c r="B241" s="30">
        <v>1.293623</v>
      </c>
    </row>
    <row r="242" spans="1:2" x14ac:dyDescent="0.3">
      <c r="A242" s="150">
        <v>35025</v>
      </c>
      <c r="B242" s="30">
        <v>1.294484</v>
      </c>
    </row>
    <row r="243" spans="1:2" x14ac:dyDescent="0.3">
      <c r="A243" s="150">
        <v>35026</v>
      </c>
      <c r="B243" s="30">
        <v>1.2953460000000001</v>
      </c>
    </row>
    <row r="244" spans="1:2" x14ac:dyDescent="0.3">
      <c r="A244" s="150">
        <v>35027</v>
      </c>
      <c r="B244" s="30">
        <v>1.2962089999999999</v>
      </c>
    </row>
    <row r="245" spans="1:2" x14ac:dyDescent="0.3">
      <c r="A245" s="150">
        <v>35028</v>
      </c>
      <c r="B245" s="30">
        <v>1.297072</v>
      </c>
    </row>
    <row r="246" spans="1:2" x14ac:dyDescent="0.3">
      <c r="A246" s="150">
        <v>35029</v>
      </c>
      <c r="B246" s="30">
        <v>1.298254</v>
      </c>
    </row>
    <row r="247" spans="1:2" x14ac:dyDescent="0.3">
      <c r="A247" s="150">
        <v>35030</v>
      </c>
      <c r="B247" s="30">
        <v>1.299437</v>
      </c>
    </row>
    <row r="248" spans="1:2" x14ac:dyDescent="0.3">
      <c r="A248" s="150">
        <v>35031</v>
      </c>
      <c r="B248" s="30">
        <v>1.300621</v>
      </c>
    </row>
    <row r="249" spans="1:2" x14ac:dyDescent="0.3">
      <c r="A249" s="150">
        <v>35032</v>
      </c>
      <c r="B249" s="30">
        <v>1.301806</v>
      </c>
    </row>
    <row r="250" spans="1:2" x14ac:dyDescent="0.3">
      <c r="A250" s="150">
        <v>35033</v>
      </c>
      <c r="B250" s="30">
        <v>1.3029919999999999</v>
      </c>
    </row>
    <row r="251" spans="1:2" x14ac:dyDescent="0.3">
      <c r="A251" s="150">
        <v>35034</v>
      </c>
      <c r="B251" s="30">
        <v>1.304179</v>
      </c>
    </row>
    <row r="252" spans="1:2" x14ac:dyDescent="0.3">
      <c r="A252" s="150">
        <v>35035</v>
      </c>
      <c r="B252" s="30">
        <v>1.3053669999999999</v>
      </c>
    </row>
    <row r="253" spans="1:2" x14ac:dyDescent="0.3">
      <c r="A253" s="150">
        <v>35036</v>
      </c>
      <c r="B253" s="30">
        <v>1.3065560000000001</v>
      </c>
    </row>
    <row r="254" spans="1:2" x14ac:dyDescent="0.3">
      <c r="A254" s="150">
        <v>35037</v>
      </c>
      <c r="B254" s="30">
        <v>1.307747</v>
      </c>
    </row>
    <row r="255" spans="1:2" x14ac:dyDescent="0.3">
      <c r="A255" s="150">
        <v>35038</v>
      </c>
      <c r="B255" s="30">
        <v>1.3089379999999999</v>
      </c>
    </row>
    <row r="256" spans="1:2" x14ac:dyDescent="0.3">
      <c r="A256" s="150">
        <v>35039</v>
      </c>
      <c r="B256" s="30">
        <v>1.3101309999999999</v>
      </c>
    </row>
    <row r="257" spans="1:2" x14ac:dyDescent="0.3">
      <c r="A257" s="150">
        <v>35040</v>
      </c>
      <c r="B257" s="30">
        <v>1.3113239999999999</v>
      </c>
    </row>
    <row r="258" spans="1:2" x14ac:dyDescent="0.3">
      <c r="A258" s="150">
        <v>35041</v>
      </c>
      <c r="B258" s="30">
        <v>1.312519</v>
      </c>
    </row>
    <row r="259" spans="1:2" x14ac:dyDescent="0.3">
      <c r="A259" s="150">
        <v>35042</v>
      </c>
      <c r="B259" s="30">
        <v>1.313715</v>
      </c>
    </row>
    <row r="260" spans="1:2" x14ac:dyDescent="0.3">
      <c r="A260" s="150">
        <v>35043</v>
      </c>
      <c r="B260" s="30">
        <v>1.3149120000000001</v>
      </c>
    </row>
    <row r="261" spans="1:2" x14ac:dyDescent="0.3">
      <c r="A261" s="150">
        <v>35044</v>
      </c>
      <c r="B261" s="30">
        <v>1.3159110000000001</v>
      </c>
    </row>
    <row r="262" spans="1:2" x14ac:dyDescent="0.3">
      <c r="A262" s="150">
        <v>35045</v>
      </c>
      <c r="B262" s="30">
        <v>1.3169120000000001</v>
      </c>
    </row>
    <row r="263" spans="1:2" x14ac:dyDescent="0.3">
      <c r="A263" s="150">
        <v>35046</v>
      </c>
      <c r="B263" s="30">
        <v>1.3179129999999999</v>
      </c>
    </row>
    <row r="264" spans="1:2" x14ac:dyDescent="0.3">
      <c r="A264" s="150">
        <v>35047</v>
      </c>
      <c r="B264" s="30">
        <v>1.3189139999999999</v>
      </c>
    </row>
    <row r="265" spans="1:2" x14ac:dyDescent="0.3">
      <c r="A265" s="150">
        <v>35048</v>
      </c>
      <c r="B265" s="30">
        <v>1.319917</v>
      </c>
    </row>
    <row r="266" spans="1:2" x14ac:dyDescent="0.3">
      <c r="A266" s="150">
        <v>35049</v>
      </c>
      <c r="B266" s="30">
        <v>1.3209200000000001</v>
      </c>
    </row>
    <row r="267" spans="1:2" x14ac:dyDescent="0.3">
      <c r="A267" s="150">
        <v>35050</v>
      </c>
      <c r="B267" s="30">
        <v>1.3219240000000001</v>
      </c>
    </row>
    <row r="268" spans="1:2" x14ac:dyDescent="0.3">
      <c r="A268" s="150">
        <v>35051</v>
      </c>
      <c r="B268" s="30">
        <v>1.322929</v>
      </c>
    </row>
    <row r="269" spans="1:2" x14ac:dyDescent="0.3">
      <c r="A269" s="150">
        <v>35052</v>
      </c>
      <c r="B269" s="30">
        <v>1.3239350000000001</v>
      </c>
    </row>
    <row r="270" spans="1:2" x14ac:dyDescent="0.3">
      <c r="A270" s="150">
        <v>35053</v>
      </c>
      <c r="B270" s="30">
        <v>1.3249409999999999</v>
      </c>
    </row>
    <row r="271" spans="1:2" x14ac:dyDescent="0.3">
      <c r="A271" s="150">
        <v>35054</v>
      </c>
      <c r="B271" s="30">
        <v>1.3259479999999999</v>
      </c>
    </row>
    <row r="272" spans="1:2" x14ac:dyDescent="0.3">
      <c r="A272" s="150">
        <v>35055</v>
      </c>
      <c r="B272" s="30">
        <v>1.326956</v>
      </c>
    </row>
    <row r="273" spans="1:2" x14ac:dyDescent="0.3">
      <c r="A273" s="150">
        <v>35056</v>
      </c>
      <c r="B273" s="30">
        <v>1.3279650000000001</v>
      </c>
    </row>
    <row r="274" spans="1:2" x14ac:dyDescent="0.3">
      <c r="A274" s="150">
        <v>35057</v>
      </c>
      <c r="B274" s="30">
        <v>1.3289740000000001</v>
      </c>
    </row>
    <row r="275" spans="1:2" x14ac:dyDescent="0.3">
      <c r="A275" s="150">
        <v>35058</v>
      </c>
      <c r="B275" s="30">
        <v>1.3299840000000001</v>
      </c>
    </row>
    <row r="276" spans="1:2" x14ac:dyDescent="0.3">
      <c r="A276" s="150">
        <v>35059</v>
      </c>
      <c r="B276" s="30">
        <v>1.3312900000000001</v>
      </c>
    </row>
    <row r="277" spans="1:2" x14ac:dyDescent="0.3">
      <c r="A277" s="150">
        <v>35060</v>
      </c>
      <c r="B277" s="30">
        <v>1.332597</v>
      </c>
    </row>
    <row r="278" spans="1:2" x14ac:dyDescent="0.3">
      <c r="A278" s="150">
        <v>35061</v>
      </c>
      <c r="B278" s="30">
        <v>1.3339049999999999</v>
      </c>
    </row>
    <row r="279" spans="1:2" x14ac:dyDescent="0.3">
      <c r="A279" s="150">
        <v>35062</v>
      </c>
      <c r="B279" s="30">
        <v>1.3352139999999999</v>
      </c>
    </row>
    <row r="280" spans="1:2" x14ac:dyDescent="0.3">
      <c r="A280" s="150">
        <v>35063</v>
      </c>
      <c r="B280" s="30">
        <v>1.336525</v>
      </c>
    </row>
    <row r="281" spans="1:2" x14ac:dyDescent="0.3">
      <c r="A281" s="150">
        <v>35064</v>
      </c>
      <c r="B281" s="30">
        <v>1.3378369999999999</v>
      </c>
    </row>
    <row r="282" spans="1:2" x14ac:dyDescent="0.3">
      <c r="A282" s="150">
        <v>35065</v>
      </c>
      <c r="B282" s="30">
        <v>1.3391500000000001</v>
      </c>
    </row>
    <row r="283" spans="1:2" x14ac:dyDescent="0.3">
      <c r="A283" s="150">
        <v>35066</v>
      </c>
      <c r="B283" s="30">
        <v>1.3404640000000001</v>
      </c>
    </row>
    <row r="284" spans="1:2" x14ac:dyDescent="0.3">
      <c r="A284" s="150">
        <v>35067</v>
      </c>
      <c r="B284" s="30">
        <v>1.34178</v>
      </c>
    </row>
    <row r="285" spans="1:2" x14ac:dyDescent="0.3">
      <c r="A285" s="150">
        <v>35068</v>
      </c>
      <c r="B285" s="30">
        <v>1.343097</v>
      </c>
    </row>
    <row r="286" spans="1:2" x14ac:dyDescent="0.3">
      <c r="A286" s="150">
        <v>35069</v>
      </c>
      <c r="B286" s="30">
        <v>1.3444149999999999</v>
      </c>
    </row>
    <row r="287" spans="1:2" x14ac:dyDescent="0.3">
      <c r="A287" s="150">
        <v>35070</v>
      </c>
      <c r="B287" s="30">
        <v>1.3457349999999999</v>
      </c>
    </row>
    <row r="288" spans="1:2" x14ac:dyDescent="0.3">
      <c r="A288" s="150">
        <v>35071</v>
      </c>
      <c r="B288" s="30">
        <v>1.347056</v>
      </c>
    </row>
    <row r="289" spans="1:2" x14ac:dyDescent="0.3">
      <c r="A289" s="150">
        <v>35072</v>
      </c>
      <c r="B289" s="30">
        <v>1.3483780000000001</v>
      </c>
    </row>
    <row r="290" spans="1:2" x14ac:dyDescent="0.3">
      <c r="A290" s="150">
        <v>35073</v>
      </c>
      <c r="B290" s="30">
        <v>1.349702</v>
      </c>
    </row>
    <row r="291" spans="1:2" x14ac:dyDescent="0.3">
      <c r="A291" s="150">
        <v>35074</v>
      </c>
      <c r="B291" s="30">
        <v>1.351027</v>
      </c>
    </row>
    <row r="292" spans="1:2" x14ac:dyDescent="0.3">
      <c r="A292" s="150">
        <v>35075</v>
      </c>
      <c r="B292" s="30">
        <v>1.3529420000000001</v>
      </c>
    </row>
    <row r="293" spans="1:2" x14ac:dyDescent="0.3">
      <c r="A293" s="150">
        <v>35076</v>
      </c>
      <c r="B293" s="30">
        <v>1.3548610000000001</v>
      </c>
    </row>
    <row r="294" spans="1:2" x14ac:dyDescent="0.3">
      <c r="A294" s="150">
        <v>35077</v>
      </c>
      <c r="B294" s="30">
        <v>1.3567819999999999</v>
      </c>
    </row>
    <row r="295" spans="1:2" x14ac:dyDescent="0.3">
      <c r="A295" s="150">
        <v>35078</v>
      </c>
      <c r="B295" s="30">
        <v>1.358706</v>
      </c>
    </row>
    <row r="296" spans="1:2" x14ac:dyDescent="0.3">
      <c r="A296" s="150">
        <v>35079</v>
      </c>
      <c r="B296" s="30">
        <v>1.3606320000000001</v>
      </c>
    </row>
    <row r="297" spans="1:2" x14ac:dyDescent="0.3">
      <c r="A297" s="150">
        <v>35080</v>
      </c>
      <c r="B297" s="30">
        <v>1.3625620000000001</v>
      </c>
    </row>
    <row r="298" spans="1:2" x14ac:dyDescent="0.3">
      <c r="A298" s="150">
        <v>35081</v>
      </c>
      <c r="B298" s="30">
        <v>1.3644940000000001</v>
      </c>
    </row>
    <row r="299" spans="1:2" x14ac:dyDescent="0.3">
      <c r="A299" s="150">
        <v>35082</v>
      </c>
      <c r="B299" s="30">
        <v>1.3664289999999999</v>
      </c>
    </row>
    <row r="300" spans="1:2" x14ac:dyDescent="0.3">
      <c r="A300" s="150">
        <v>35083</v>
      </c>
      <c r="B300" s="30">
        <v>1.368366</v>
      </c>
    </row>
    <row r="301" spans="1:2" x14ac:dyDescent="0.3">
      <c r="A301" s="150">
        <v>35084</v>
      </c>
      <c r="B301" s="30">
        <v>1.370306</v>
      </c>
    </row>
    <row r="302" spans="1:2" x14ac:dyDescent="0.3">
      <c r="A302" s="150">
        <v>35085</v>
      </c>
      <c r="B302" s="30">
        <v>1.3722490000000001</v>
      </c>
    </row>
    <row r="303" spans="1:2" x14ac:dyDescent="0.3">
      <c r="A303" s="150">
        <v>35086</v>
      </c>
      <c r="B303" s="30">
        <v>1.3741950000000001</v>
      </c>
    </row>
    <row r="304" spans="1:2" x14ac:dyDescent="0.3">
      <c r="A304" s="150">
        <v>35087</v>
      </c>
      <c r="B304" s="30">
        <v>1.376144</v>
      </c>
    </row>
    <row r="305" spans="1:2" x14ac:dyDescent="0.3">
      <c r="A305" s="150">
        <v>35088</v>
      </c>
      <c r="B305" s="30">
        <v>1.3780950000000001</v>
      </c>
    </row>
    <row r="306" spans="1:2" x14ac:dyDescent="0.3">
      <c r="A306" s="150">
        <v>35089</v>
      </c>
      <c r="B306" s="30">
        <v>1.3800490000000001</v>
      </c>
    </row>
    <row r="307" spans="1:2" x14ac:dyDescent="0.3">
      <c r="A307" s="150">
        <v>35090</v>
      </c>
      <c r="B307" s="30">
        <v>1.3816820000000001</v>
      </c>
    </row>
    <row r="308" spans="1:2" x14ac:dyDescent="0.3">
      <c r="A308" s="150">
        <v>35091</v>
      </c>
      <c r="B308" s="30">
        <v>1.3833169999999999</v>
      </c>
    </row>
    <row r="309" spans="1:2" x14ac:dyDescent="0.3">
      <c r="A309" s="150">
        <v>35092</v>
      </c>
      <c r="B309" s="30">
        <v>1.384954</v>
      </c>
    </row>
    <row r="310" spans="1:2" x14ac:dyDescent="0.3">
      <c r="A310" s="150">
        <v>35093</v>
      </c>
      <c r="B310" s="30">
        <v>1.386592</v>
      </c>
    </row>
    <row r="311" spans="1:2" x14ac:dyDescent="0.3">
      <c r="A311" s="150">
        <v>35094</v>
      </c>
      <c r="B311" s="30">
        <v>1.3882330000000001</v>
      </c>
    </row>
    <row r="312" spans="1:2" x14ac:dyDescent="0.3">
      <c r="A312" s="150">
        <v>35095</v>
      </c>
      <c r="B312" s="30">
        <v>1.3898759999999999</v>
      </c>
    </row>
    <row r="313" spans="1:2" x14ac:dyDescent="0.3">
      <c r="A313" s="150">
        <v>35096</v>
      </c>
      <c r="B313" s="30">
        <v>1.3915200000000001</v>
      </c>
    </row>
    <row r="314" spans="1:2" x14ac:dyDescent="0.3">
      <c r="A314" s="150">
        <v>35097</v>
      </c>
      <c r="B314" s="30">
        <v>1.393167</v>
      </c>
    </row>
    <row r="315" spans="1:2" x14ac:dyDescent="0.3">
      <c r="A315" s="150">
        <v>35098</v>
      </c>
      <c r="B315" s="30">
        <v>1.3948149999999999</v>
      </c>
    </row>
    <row r="316" spans="1:2" x14ac:dyDescent="0.3">
      <c r="A316" s="150">
        <v>35099</v>
      </c>
      <c r="B316" s="30">
        <v>1.3964650000000001</v>
      </c>
    </row>
    <row r="317" spans="1:2" x14ac:dyDescent="0.3">
      <c r="A317" s="150">
        <v>35100</v>
      </c>
      <c r="B317" s="30">
        <v>1.398118</v>
      </c>
    </row>
    <row r="318" spans="1:2" x14ac:dyDescent="0.3">
      <c r="A318" s="150">
        <v>35101</v>
      </c>
      <c r="B318" s="30">
        <v>1.399772</v>
      </c>
    </row>
    <row r="319" spans="1:2" x14ac:dyDescent="0.3">
      <c r="A319" s="150">
        <v>35102</v>
      </c>
      <c r="B319" s="30">
        <v>1.4014279999999999</v>
      </c>
    </row>
    <row r="320" spans="1:2" x14ac:dyDescent="0.3">
      <c r="A320" s="150">
        <v>35103</v>
      </c>
      <c r="B320" s="30">
        <v>1.4030860000000001</v>
      </c>
    </row>
    <row r="321" spans="1:2" x14ac:dyDescent="0.3">
      <c r="A321" s="150">
        <v>35104</v>
      </c>
      <c r="B321" s="30">
        <v>1.404747</v>
      </c>
    </row>
    <row r="322" spans="1:2" x14ac:dyDescent="0.3">
      <c r="A322" s="150">
        <v>35105</v>
      </c>
      <c r="B322" s="30">
        <v>1.406409</v>
      </c>
    </row>
    <row r="323" spans="1:2" x14ac:dyDescent="0.3">
      <c r="A323" s="150">
        <v>35106</v>
      </c>
      <c r="B323" s="30">
        <v>1.4074979999999999</v>
      </c>
    </row>
    <row r="324" spans="1:2" x14ac:dyDescent="0.3">
      <c r="A324" s="150">
        <v>35107</v>
      </c>
      <c r="B324" s="30">
        <v>1.408588</v>
      </c>
    </row>
    <row r="325" spans="1:2" x14ac:dyDescent="0.3">
      <c r="A325" s="150">
        <v>35108</v>
      </c>
      <c r="B325" s="30">
        <v>1.4096789999999999</v>
      </c>
    </row>
    <row r="326" spans="1:2" x14ac:dyDescent="0.3">
      <c r="A326" s="150">
        <v>35109</v>
      </c>
      <c r="B326" s="30">
        <v>1.410771</v>
      </c>
    </row>
    <row r="327" spans="1:2" x14ac:dyDescent="0.3">
      <c r="A327" s="150">
        <v>35110</v>
      </c>
      <c r="B327" s="30">
        <v>1.411864</v>
      </c>
    </row>
    <row r="328" spans="1:2" x14ac:dyDescent="0.3">
      <c r="A328" s="150">
        <v>35111</v>
      </c>
      <c r="B328" s="30">
        <v>1.4129579999999999</v>
      </c>
    </row>
    <row r="329" spans="1:2" x14ac:dyDescent="0.3">
      <c r="A329" s="150">
        <v>35112</v>
      </c>
      <c r="B329" s="30">
        <v>1.4140520000000001</v>
      </c>
    </row>
    <row r="330" spans="1:2" x14ac:dyDescent="0.3">
      <c r="A330" s="150">
        <v>35113</v>
      </c>
      <c r="B330" s="30">
        <v>1.4151480000000001</v>
      </c>
    </row>
    <row r="331" spans="1:2" x14ac:dyDescent="0.3">
      <c r="A331" s="150">
        <v>35114</v>
      </c>
      <c r="B331" s="30">
        <v>1.4162440000000001</v>
      </c>
    </row>
    <row r="332" spans="1:2" x14ac:dyDescent="0.3">
      <c r="A332" s="150">
        <v>35115</v>
      </c>
      <c r="B332" s="30">
        <v>1.417341</v>
      </c>
    </row>
    <row r="333" spans="1:2" x14ac:dyDescent="0.3">
      <c r="A333" s="150">
        <v>35116</v>
      </c>
      <c r="B333" s="30">
        <v>1.418439</v>
      </c>
    </row>
    <row r="334" spans="1:2" x14ac:dyDescent="0.3">
      <c r="A334" s="150">
        <v>35117</v>
      </c>
      <c r="B334" s="30">
        <v>1.419537</v>
      </c>
    </row>
    <row r="335" spans="1:2" x14ac:dyDescent="0.3">
      <c r="A335" s="150">
        <v>35118</v>
      </c>
      <c r="B335" s="30">
        <v>1.4206369999999999</v>
      </c>
    </row>
    <row r="336" spans="1:2" x14ac:dyDescent="0.3">
      <c r="A336" s="150">
        <v>35119</v>
      </c>
      <c r="B336" s="30">
        <v>1.421737</v>
      </c>
    </row>
    <row r="337" spans="1:2" x14ac:dyDescent="0.3">
      <c r="A337" s="150">
        <v>35120</v>
      </c>
      <c r="B337" s="30">
        <v>1.422839</v>
      </c>
    </row>
    <row r="338" spans="1:2" x14ac:dyDescent="0.3">
      <c r="A338" s="150">
        <v>35121</v>
      </c>
      <c r="B338" s="30">
        <v>1.4240699999999999</v>
      </c>
    </row>
    <row r="339" spans="1:2" x14ac:dyDescent="0.3">
      <c r="A339" s="150">
        <v>35122</v>
      </c>
      <c r="B339" s="30">
        <v>1.4253020000000001</v>
      </c>
    </row>
    <row r="340" spans="1:2" x14ac:dyDescent="0.3">
      <c r="A340" s="150">
        <v>35123</v>
      </c>
      <c r="B340" s="30">
        <v>1.426536</v>
      </c>
    </row>
    <row r="341" spans="1:2" x14ac:dyDescent="0.3">
      <c r="A341" s="150">
        <v>35124</v>
      </c>
      <c r="B341" s="30">
        <v>1.42777</v>
      </c>
    </row>
    <row r="342" spans="1:2" x14ac:dyDescent="0.3">
      <c r="A342" s="150">
        <v>35125</v>
      </c>
      <c r="B342" s="30">
        <v>1.429006</v>
      </c>
    </row>
    <row r="343" spans="1:2" x14ac:dyDescent="0.3">
      <c r="A343" s="150">
        <v>35126</v>
      </c>
      <c r="B343" s="30">
        <v>1.430242</v>
      </c>
    </row>
    <row r="344" spans="1:2" x14ac:dyDescent="0.3">
      <c r="A344" s="150">
        <v>35127</v>
      </c>
      <c r="B344" s="30">
        <v>1.4314800000000001</v>
      </c>
    </row>
    <row r="345" spans="1:2" x14ac:dyDescent="0.3">
      <c r="A345" s="150">
        <v>35128</v>
      </c>
      <c r="B345" s="30">
        <v>1.4327190000000001</v>
      </c>
    </row>
    <row r="346" spans="1:2" x14ac:dyDescent="0.3">
      <c r="A346" s="150">
        <v>35129</v>
      </c>
      <c r="B346" s="30">
        <v>1.433959</v>
      </c>
    </row>
    <row r="347" spans="1:2" x14ac:dyDescent="0.3">
      <c r="A347" s="150">
        <v>35130</v>
      </c>
      <c r="B347" s="30">
        <v>1.4352</v>
      </c>
    </row>
    <row r="348" spans="1:2" x14ac:dyDescent="0.3">
      <c r="A348" s="150">
        <v>35131</v>
      </c>
      <c r="B348" s="30">
        <v>1.436442</v>
      </c>
    </row>
    <row r="349" spans="1:2" x14ac:dyDescent="0.3">
      <c r="A349" s="150">
        <v>35132</v>
      </c>
      <c r="B349" s="30">
        <v>1.4376850000000001</v>
      </c>
    </row>
    <row r="350" spans="1:2" x14ac:dyDescent="0.3">
      <c r="A350" s="150">
        <v>35133</v>
      </c>
      <c r="B350" s="30">
        <v>1.4389289999999999</v>
      </c>
    </row>
    <row r="351" spans="1:2" x14ac:dyDescent="0.3">
      <c r="A351" s="150">
        <v>35134</v>
      </c>
      <c r="B351" s="30">
        <v>1.4401740000000001</v>
      </c>
    </row>
    <row r="352" spans="1:2" x14ac:dyDescent="0.3">
      <c r="A352" s="150">
        <v>35135</v>
      </c>
      <c r="B352" s="30">
        <v>1.4411639999999999</v>
      </c>
    </row>
    <row r="353" spans="1:2" x14ac:dyDescent="0.3">
      <c r="A353" s="150">
        <v>35136</v>
      </c>
      <c r="B353" s="30">
        <v>1.4421550000000001</v>
      </c>
    </row>
    <row r="354" spans="1:2" x14ac:dyDescent="0.3">
      <c r="A354" s="150">
        <v>35137</v>
      </c>
      <c r="B354" s="30">
        <v>1.443147</v>
      </c>
    </row>
    <row r="355" spans="1:2" x14ac:dyDescent="0.3">
      <c r="A355" s="150">
        <v>35138</v>
      </c>
      <c r="B355" s="30">
        <v>1.4441390000000001</v>
      </c>
    </row>
    <row r="356" spans="1:2" x14ac:dyDescent="0.3">
      <c r="A356" s="150">
        <v>35139</v>
      </c>
      <c r="B356" s="30">
        <v>1.4451320000000001</v>
      </c>
    </row>
    <row r="357" spans="1:2" x14ac:dyDescent="0.3">
      <c r="A357" s="150">
        <v>35140</v>
      </c>
      <c r="B357" s="30">
        <v>1.4461250000000001</v>
      </c>
    </row>
    <row r="358" spans="1:2" x14ac:dyDescent="0.3">
      <c r="A358" s="150">
        <v>35141</v>
      </c>
      <c r="B358" s="30">
        <v>1.44712</v>
      </c>
    </row>
    <row r="359" spans="1:2" x14ac:dyDescent="0.3">
      <c r="A359" s="150">
        <v>35142</v>
      </c>
      <c r="B359" s="30">
        <v>1.448115</v>
      </c>
    </row>
    <row r="360" spans="1:2" x14ac:dyDescent="0.3">
      <c r="A360" s="150">
        <v>35143</v>
      </c>
      <c r="B360" s="30">
        <v>1.4491099999999999</v>
      </c>
    </row>
    <row r="361" spans="1:2" x14ac:dyDescent="0.3">
      <c r="A361" s="150">
        <v>35144</v>
      </c>
      <c r="B361" s="30">
        <v>1.450107</v>
      </c>
    </row>
    <row r="362" spans="1:2" x14ac:dyDescent="0.3">
      <c r="A362" s="150">
        <v>35145</v>
      </c>
      <c r="B362" s="30">
        <v>1.4511039999999999</v>
      </c>
    </row>
    <row r="363" spans="1:2" x14ac:dyDescent="0.3">
      <c r="A363" s="150">
        <v>35146</v>
      </c>
      <c r="B363" s="30">
        <v>1.4521010000000001</v>
      </c>
    </row>
    <row r="364" spans="1:2" x14ac:dyDescent="0.3">
      <c r="A364" s="150">
        <v>35147</v>
      </c>
      <c r="B364" s="30">
        <v>1.4531000000000001</v>
      </c>
    </row>
    <row r="365" spans="1:2" x14ac:dyDescent="0.3">
      <c r="A365" s="150">
        <v>35148</v>
      </c>
      <c r="B365" s="30">
        <v>1.454099</v>
      </c>
    </row>
    <row r="366" spans="1:2" x14ac:dyDescent="0.3">
      <c r="A366" s="150">
        <v>35149</v>
      </c>
      <c r="B366" s="30">
        <v>1.455098</v>
      </c>
    </row>
    <row r="367" spans="1:2" x14ac:dyDescent="0.3">
      <c r="A367" s="150">
        <v>35150</v>
      </c>
      <c r="B367" s="30">
        <v>1.456072</v>
      </c>
    </row>
    <row r="368" spans="1:2" x14ac:dyDescent="0.3">
      <c r="A368" s="150">
        <v>35151</v>
      </c>
      <c r="B368" s="30">
        <v>1.4570449999999999</v>
      </c>
    </row>
    <row r="369" spans="1:2" x14ac:dyDescent="0.3">
      <c r="A369" s="150">
        <v>35152</v>
      </c>
      <c r="B369" s="30">
        <v>1.4580200000000001</v>
      </c>
    </row>
    <row r="370" spans="1:2" x14ac:dyDescent="0.3">
      <c r="A370" s="150">
        <v>35153</v>
      </c>
      <c r="B370" s="30">
        <v>1.458995</v>
      </c>
    </row>
    <row r="371" spans="1:2" x14ac:dyDescent="0.3">
      <c r="A371" s="150">
        <v>35154</v>
      </c>
      <c r="B371" s="30">
        <v>1.45997</v>
      </c>
    </row>
    <row r="372" spans="1:2" x14ac:dyDescent="0.3">
      <c r="A372" s="150">
        <v>35155</v>
      </c>
      <c r="B372" s="30">
        <v>1.4609460000000001</v>
      </c>
    </row>
    <row r="373" spans="1:2" x14ac:dyDescent="0.3">
      <c r="A373" s="150">
        <v>35156</v>
      </c>
      <c r="B373" s="30">
        <v>1.4619230000000001</v>
      </c>
    </row>
    <row r="374" spans="1:2" x14ac:dyDescent="0.3">
      <c r="A374" s="150">
        <v>35157</v>
      </c>
      <c r="B374" s="30">
        <v>1.462901</v>
      </c>
    </row>
    <row r="375" spans="1:2" x14ac:dyDescent="0.3">
      <c r="A375" s="150">
        <v>35158</v>
      </c>
      <c r="B375" s="30">
        <v>1.4638789999999999</v>
      </c>
    </row>
    <row r="376" spans="1:2" x14ac:dyDescent="0.3">
      <c r="A376" s="150">
        <v>35159</v>
      </c>
      <c r="B376" s="30">
        <v>1.464858</v>
      </c>
    </row>
    <row r="377" spans="1:2" x14ac:dyDescent="0.3">
      <c r="A377" s="150">
        <v>35160</v>
      </c>
      <c r="B377" s="30">
        <v>1.465838</v>
      </c>
    </row>
    <row r="378" spans="1:2" x14ac:dyDescent="0.3">
      <c r="A378" s="150">
        <v>35161</v>
      </c>
      <c r="B378" s="30">
        <v>1.466818</v>
      </c>
    </row>
    <row r="379" spans="1:2" x14ac:dyDescent="0.3">
      <c r="A379" s="150">
        <v>35162</v>
      </c>
      <c r="B379" s="30">
        <v>1.4677990000000001</v>
      </c>
    </row>
    <row r="380" spans="1:2" x14ac:dyDescent="0.3">
      <c r="A380" s="150">
        <v>35163</v>
      </c>
      <c r="B380" s="30">
        <v>1.46878</v>
      </c>
    </row>
    <row r="381" spans="1:2" x14ac:dyDescent="0.3">
      <c r="A381" s="150">
        <v>35164</v>
      </c>
      <c r="B381" s="30">
        <v>1.4697629999999999</v>
      </c>
    </row>
    <row r="382" spans="1:2" x14ac:dyDescent="0.3">
      <c r="A382" s="150">
        <v>35165</v>
      </c>
      <c r="B382" s="30">
        <v>1.470745</v>
      </c>
    </row>
    <row r="383" spans="1:2" x14ac:dyDescent="0.3">
      <c r="A383" s="150">
        <v>35166</v>
      </c>
      <c r="B383" s="30">
        <v>1.471908</v>
      </c>
    </row>
    <row r="384" spans="1:2" x14ac:dyDescent="0.3">
      <c r="A384" s="150">
        <v>35167</v>
      </c>
      <c r="B384" s="30">
        <v>1.473071</v>
      </c>
    </row>
    <row r="385" spans="1:2" x14ac:dyDescent="0.3">
      <c r="A385" s="150">
        <v>35168</v>
      </c>
      <c r="B385" s="30">
        <v>1.4742360000000001</v>
      </c>
    </row>
    <row r="386" spans="1:2" x14ac:dyDescent="0.3">
      <c r="A386" s="150">
        <v>35169</v>
      </c>
      <c r="B386" s="30">
        <v>1.475401</v>
      </c>
    </row>
    <row r="387" spans="1:2" x14ac:dyDescent="0.3">
      <c r="A387" s="150">
        <v>35170</v>
      </c>
      <c r="B387" s="30">
        <v>1.476567</v>
      </c>
    </row>
    <row r="388" spans="1:2" x14ac:dyDescent="0.3">
      <c r="A388" s="150">
        <v>35171</v>
      </c>
      <c r="B388" s="30">
        <v>1.477735</v>
      </c>
    </row>
    <row r="389" spans="1:2" x14ac:dyDescent="0.3">
      <c r="A389" s="150">
        <v>35172</v>
      </c>
      <c r="B389" s="30">
        <v>1.4789030000000001</v>
      </c>
    </row>
    <row r="390" spans="1:2" x14ac:dyDescent="0.3">
      <c r="A390" s="150">
        <v>35173</v>
      </c>
      <c r="B390" s="30">
        <v>1.4800720000000001</v>
      </c>
    </row>
    <row r="391" spans="1:2" x14ac:dyDescent="0.3">
      <c r="A391" s="150">
        <v>35174</v>
      </c>
      <c r="B391" s="30">
        <v>1.4812419999999999</v>
      </c>
    </row>
    <row r="392" spans="1:2" x14ac:dyDescent="0.3">
      <c r="A392" s="150">
        <v>35175</v>
      </c>
      <c r="B392" s="30">
        <v>1.4824120000000001</v>
      </c>
    </row>
    <row r="393" spans="1:2" x14ac:dyDescent="0.3">
      <c r="A393" s="150">
        <v>35176</v>
      </c>
      <c r="B393" s="30">
        <v>1.483584</v>
      </c>
    </row>
    <row r="394" spans="1:2" x14ac:dyDescent="0.3">
      <c r="A394" s="150">
        <v>35177</v>
      </c>
      <c r="B394" s="30">
        <v>1.4847570000000001</v>
      </c>
    </row>
    <row r="395" spans="1:2" x14ac:dyDescent="0.3">
      <c r="A395" s="150">
        <v>35178</v>
      </c>
      <c r="B395" s="30">
        <v>1.4859309999999999</v>
      </c>
    </row>
    <row r="396" spans="1:2" x14ac:dyDescent="0.3">
      <c r="A396" s="150">
        <v>35179</v>
      </c>
      <c r="B396" s="30">
        <v>1.4871049999999999</v>
      </c>
    </row>
    <row r="397" spans="1:2" x14ac:dyDescent="0.3">
      <c r="A397" s="150">
        <v>35180</v>
      </c>
      <c r="B397" s="30">
        <v>1.488281</v>
      </c>
    </row>
    <row r="398" spans="1:2" x14ac:dyDescent="0.3">
      <c r="A398" s="150">
        <v>35181</v>
      </c>
      <c r="B398" s="30">
        <v>1.490029</v>
      </c>
    </row>
    <row r="399" spans="1:2" x14ac:dyDescent="0.3">
      <c r="A399" s="150">
        <v>35182</v>
      </c>
      <c r="B399" s="30">
        <v>1.4917800000000001</v>
      </c>
    </row>
    <row r="400" spans="1:2" x14ac:dyDescent="0.3">
      <c r="A400" s="150">
        <v>35183</v>
      </c>
      <c r="B400" s="30">
        <v>1.493533</v>
      </c>
    </row>
    <row r="401" spans="1:2" x14ac:dyDescent="0.3">
      <c r="A401" s="150">
        <v>35184</v>
      </c>
      <c r="B401" s="30">
        <v>1.495288</v>
      </c>
    </row>
    <row r="402" spans="1:2" x14ac:dyDescent="0.3">
      <c r="A402" s="150">
        <v>35185</v>
      </c>
      <c r="B402" s="30">
        <v>1.497044</v>
      </c>
    </row>
    <row r="403" spans="1:2" x14ac:dyDescent="0.3">
      <c r="A403" s="150">
        <v>35186</v>
      </c>
      <c r="B403" s="30">
        <v>1.4988030000000001</v>
      </c>
    </row>
    <row r="404" spans="1:2" x14ac:dyDescent="0.3">
      <c r="A404" s="150">
        <v>35187</v>
      </c>
      <c r="B404" s="30">
        <v>1.500564</v>
      </c>
    </row>
    <row r="405" spans="1:2" x14ac:dyDescent="0.3">
      <c r="A405" s="150">
        <v>35188</v>
      </c>
      <c r="B405" s="30">
        <v>1.502327</v>
      </c>
    </row>
    <row r="406" spans="1:2" x14ac:dyDescent="0.3">
      <c r="A406" s="150">
        <v>35189</v>
      </c>
      <c r="B406" s="30">
        <v>1.5040929999999999</v>
      </c>
    </row>
    <row r="407" spans="1:2" x14ac:dyDescent="0.3">
      <c r="A407" s="150">
        <v>35190</v>
      </c>
      <c r="B407" s="30">
        <v>1.50586</v>
      </c>
    </row>
    <row r="408" spans="1:2" x14ac:dyDescent="0.3">
      <c r="A408" s="150">
        <v>35191</v>
      </c>
      <c r="B408" s="30">
        <v>1.5076290000000001</v>
      </c>
    </row>
    <row r="409" spans="1:2" x14ac:dyDescent="0.3">
      <c r="A409" s="150">
        <v>35192</v>
      </c>
      <c r="B409" s="30">
        <v>1.509401</v>
      </c>
    </row>
    <row r="410" spans="1:2" x14ac:dyDescent="0.3">
      <c r="A410" s="150">
        <v>35193</v>
      </c>
      <c r="B410" s="30">
        <v>1.511174</v>
      </c>
    </row>
    <row r="411" spans="1:2" x14ac:dyDescent="0.3">
      <c r="A411" s="150">
        <v>35194</v>
      </c>
      <c r="B411" s="30">
        <v>1.51295</v>
      </c>
    </row>
    <row r="412" spans="1:2" x14ac:dyDescent="0.3">
      <c r="A412" s="150">
        <v>35195</v>
      </c>
      <c r="B412" s="30">
        <v>1.5147269999999999</v>
      </c>
    </row>
    <row r="413" spans="1:2" x14ac:dyDescent="0.3">
      <c r="A413" s="150">
        <v>35196</v>
      </c>
      <c r="B413" s="30">
        <v>1.515636</v>
      </c>
    </row>
    <row r="414" spans="1:2" x14ac:dyDescent="0.3">
      <c r="A414" s="150">
        <v>35197</v>
      </c>
      <c r="B414" s="30">
        <v>1.516545</v>
      </c>
    </row>
    <row r="415" spans="1:2" x14ac:dyDescent="0.3">
      <c r="A415" s="150">
        <v>35198</v>
      </c>
      <c r="B415" s="30">
        <v>1.517455</v>
      </c>
    </row>
    <row r="416" spans="1:2" x14ac:dyDescent="0.3">
      <c r="A416" s="150">
        <v>35199</v>
      </c>
      <c r="B416" s="30">
        <v>1.5183660000000001</v>
      </c>
    </row>
    <row r="417" spans="1:2" x14ac:dyDescent="0.3">
      <c r="A417" s="150">
        <v>35200</v>
      </c>
      <c r="B417" s="30">
        <v>1.5192760000000001</v>
      </c>
    </row>
    <row r="418" spans="1:2" x14ac:dyDescent="0.3">
      <c r="A418" s="150">
        <v>35201</v>
      </c>
      <c r="B418" s="30">
        <v>1.5201880000000001</v>
      </c>
    </row>
    <row r="419" spans="1:2" x14ac:dyDescent="0.3">
      <c r="A419" s="150">
        <v>35202</v>
      </c>
      <c r="B419" s="30">
        <v>1.5210999999999999</v>
      </c>
    </row>
    <row r="420" spans="1:2" x14ac:dyDescent="0.3">
      <c r="A420" s="150">
        <v>35203</v>
      </c>
      <c r="B420" s="30">
        <v>1.5220130000000001</v>
      </c>
    </row>
    <row r="421" spans="1:2" x14ac:dyDescent="0.3">
      <c r="A421" s="150">
        <v>35204</v>
      </c>
      <c r="B421" s="30">
        <v>1.522926</v>
      </c>
    </row>
    <row r="422" spans="1:2" x14ac:dyDescent="0.3">
      <c r="A422" s="150">
        <v>35205</v>
      </c>
      <c r="B422" s="30">
        <v>1.5238389999999999</v>
      </c>
    </row>
    <row r="423" spans="1:2" x14ac:dyDescent="0.3">
      <c r="A423" s="150">
        <v>35206</v>
      </c>
      <c r="B423" s="30">
        <v>1.5247539999999999</v>
      </c>
    </row>
    <row r="424" spans="1:2" x14ac:dyDescent="0.3">
      <c r="A424" s="150">
        <v>35207</v>
      </c>
      <c r="B424" s="30">
        <v>1.525668</v>
      </c>
    </row>
    <row r="425" spans="1:2" x14ac:dyDescent="0.3">
      <c r="A425" s="150">
        <v>35208</v>
      </c>
      <c r="B425" s="30">
        <v>1.5265839999999999</v>
      </c>
    </row>
    <row r="426" spans="1:2" x14ac:dyDescent="0.3">
      <c r="A426" s="150">
        <v>35209</v>
      </c>
      <c r="B426" s="30">
        <v>1.5275000000000001</v>
      </c>
    </row>
    <row r="427" spans="1:2" x14ac:dyDescent="0.3">
      <c r="A427" s="150">
        <v>35210</v>
      </c>
      <c r="B427" s="30">
        <v>1.528416</v>
      </c>
    </row>
    <row r="428" spans="1:2" x14ac:dyDescent="0.3">
      <c r="A428" s="150">
        <v>35211</v>
      </c>
      <c r="B428" s="30">
        <v>1.529318</v>
      </c>
    </row>
    <row r="429" spans="1:2" x14ac:dyDescent="0.3">
      <c r="A429" s="150">
        <v>35212</v>
      </c>
      <c r="B429" s="30">
        <v>1.5302210000000001</v>
      </c>
    </row>
    <row r="430" spans="1:2" x14ac:dyDescent="0.3">
      <c r="A430" s="150">
        <v>35213</v>
      </c>
      <c r="B430" s="30">
        <v>1.5311239999999999</v>
      </c>
    </row>
    <row r="431" spans="1:2" x14ac:dyDescent="0.3">
      <c r="A431" s="150">
        <v>35214</v>
      </c>
      <c r="B431" s="30">
        <v>1.5320279999999999</v>
      </c>
    </row>
    <row r="432" spans="1:2" x14ac:dyDescent="0.3">
      <c r="A432" s="150">
        <v>35215</v>
      </c>
      <c r="B432" s="30">
        <v>1.532932</v>
      </c>
    </row>
    <row r="433" spans="1:2" x14ac:dyDescent="0.3">
      <c r="A433" s="150">
        <v>35216</v>
      </c>
      <c r="B433" s="30">
        <v>1.5338369999999999</v>
      </c>
    </row>
    <row r="434" spans="1:2" x14ac:dyDescent="0.3">
      <c r="A434" s="150">
        <v>35217</v>
      </c>
      <c r="B434" s="30">
        <v>1.5347420000000001</v>
      </c>
    </row>
    <row r="435" spans="1:2" x14ac:dyDescent="0.3">
      <c r="A435" s="150">
        <v>35218</v>
      </c>
      <c r="B435" s="30">
        <v>1.5356479999999999</v>
      </c>
    </row>
    <row r="436" spans="1:2" x14ac:dyDescent="0.3">
      <c r="A436" s="150">
        <v>35219</v>
      </c>
      <c r="B436" s="30">
        <v>1.536554</v>
      </c>
    </row>
    <row r="437" spans="1:2" x14ac:dyDescent="0.3">
      <c r="A437" s="150">
        <v>35220</v>
      </c>
      <c r="B437" s="30">
        <v>1.537461</v>
      </c>
    </row>
    <row r="438" spans="1:2" x14ac:dyDescent="0.3">
      <c r="A438" s="150">
        <v>35221</v>
      </c>
      <c r="B438" s="30">
        <v>1.5383690000000001</v>
      </c>
    </row>
    <row r="439" spans="1:2" x14ac:dyDescent="0.3">
      <c r="A439" s="150">
        <v>35222</v>
      </c>
      <c r="B439" s="30">
        <v>1.539277</v>
      </c>
    </row>
    <row r="440" spans="1:2" x14ac:dyDescent="0.3">
      <c r="A440" s="150">
        <v>35223</v>
      </c>
      <c r="B440" s="30">
        <v>1.5401849999999999</v>
      </c>
    </row>
    <row r="441" spans="1:2" x14ac:dyDescent="0.3">
      <c r="A441" s="150">
        <v>35224</v>
      </c>
      <c r="B441" s="30">
        <v>1.541094</v>
      </c>
    </row>
    <row r="442" spans="1:2" x14ac:dyDescent="0.3">
      <c r="A442" s="150">
        <v>35225</v>
      </c>
      <c r="B442" s="30">
        <v>1.5420039999999999</v>
      </c>
    </row>
    <row r="443" spans="1:2" x14ac:dyDescent="0.3">
      <c r="A443" s="150">
        <v>35226</v>
      </c>
      <c r="B443" s="30">
        <v>1.5429139999999999</v>
      </c>
    </row>
    <row r="444" spans="1:2" x14ac:dyDescent="0.3">
      <c r="A444" s="150">
        <v>35227</v>
      </c>
      <c r="B444" s="30">
        <v>1.543763</v>
      </c>
    </row>
    <row r="445" spans="1:2" x14ac:dyDescent="0.3">
      <c r="A445" s="150">
        <v>35228</v>
      </c>
      <c r="B445" s="30">
        <v>1.544611</v>
      </c>
    </row>
    <row r="446" spans="1:2" x14ac:dyDescent="0.3">
      <c r="A446" s="150">
        <v>35229</v>
      </c>
      <c r="B446" s="30">
        <v>1.545461</v>
      </c>
    </row>
    <row r="447" spans="1:2" x14ac:dyDescent="0.3">
      <c r="A447" s="150">
        <v>35230</v>
      </c>
      <c r="B447" s="30">
        <v>1.546311</v>
      </c>
    </row>
    <row r="448" spans="1:2" x14ac:dyDescent="0.3">
      <c r="A448" s="150">
        <v>35231</v>
      </c>
      <c r="B448" s="30">
        <v>1.547161</v>
      </c>
    </row>
    <row r="449" spans="1:2" x14ac:dyDescent="0.3">
      <c r="A449" s="150">
        <v>35232</v>
      </c>
      <c r="B449" s="30">
        <v>1.5480119999999999</v>
      </c>
    </row>
    <row r="450" spans="1:2" x14ac:dyDescent="0.3">
      <c r="A450" s="150">
        <v>35233</v>
      </c>
      <c r="B450" s="30">
        <v>1.5488630000000001</v>
      </c>
    </row>
    <row r="451" spans="1:2" x14ac:dyDescent="0.3">
      <c r="A451" s="150">
        <v>35234</v>
      </c>
      <c r="B451" s="30">
        <v>1.549714</v>
      </c>
    </row>
    <row r="452" spans="1:2" x14ac:dyDescent="0.3">
      <c r="A452" s="150">
        <v>35235</v>
      </c>
      <c r="B452" s="30">
        <v>1.550567</v>
      </c>
    </row>
    <row r="453" spans="1:2" x14ac:dyDescent="0.3">
      <c r="A453" s="150">
        <v>35236</v>
      </c>
      <c r="B453" s="30">
        <v>1.5514190000000001</v>
      </c>
    </row>
    <row r="454" spans="1:2" x14ac:dyDescent="0.3">
      <c r="A454" s="150">
        <v>35237</v>
      </c>
      <c r="B454" s="30">
        <v>1.5522720000000001</v>
      </c>
    </row>
    <row r="455" spans="1:2" x14ac:dyDescent="0.3">
      <c r="A455" s="150">
        <v>35238</v>
      </c>
      <c r="B455" s="30">
        <v>1.553126</v>
      </c>
    </row>
    <row r="456" spans="1:2" x14ac:dyDescent="0.3">
      <c r="A456" s="150">
        <v>35239</v>
      </c>
      <c r="B456" s="30">
        <v>1.5539799999999999</v>
      </c>
    </row>
    <row r="457" spans="1:2" x14ac:dyDescent="0.3">
      <c r="A457" s="150">
        <v>35240</v>
      </c>
      <c r="B457" s="30">
        <v>1.554834</v>
      </c>
    </row>
    <row r="458" spans="1:2" x14ac:dyDescent="0.3">
      <c r="A458" s="150">
        <v>35241</v>
      </c>
      <c r="B458" s="30">
        <v>1.5556890000000001</v>
      </c>
    </row>
    <row r="459" spans="1:2" x14ac:dyDescent="0.3">
      <c r="A459" s="150">
        <v>35242</v>
      </c>
      <c r="B459" s="30">
        <v>1.5565789999999999</v>
      </c>
    </row>
    <row r="460" spans="1:2" x14ac:dyDescent="0.3">
      <c r="A460" s="150">
        <v>35243</v>
      </c>
      <c r="B460" s="30">
        <v>1.5574699999999999</v>
      </c>
    </row>
    <row r="461" spans="1:2" x14ac:dyDescent="0.3">
      <c r="A461" s="150">
        <v>35244</v>
      </c>
      <c r="B461" s="30">
        <v>1.55836</v>
      </c>
    </row>
    <row r="462" spans="1:2" x14ac:dyDescent="0.3">
      <c r="A462" s="150">
        <v>35245</v>
      </c>
      <c r="B462" s="30">
        <v>1.5592520000000001</v>
      </c>
    </row>
    <row r="463" spans="1:2" x14ac:dyDescent="0.3">
      <c r="A463" s="150">
        <v>35246</v>
      </c>
      <c r="B463" s="30">
        <v>1.560144</v>
      </c>
    </row>
    <row r="464" spans="1:2" x14ac:dyDescent="0.3">
      <c r="A464" s="150">
        <v>35247</v>
      </c>
      <c r="B464" s="30">
        <v>1.5610360000000001</v>
      </c>
    </row>
    <row r="465" spans="1:2" x14ac:dyDescent="0.3">
      <c r="A465" s="150">
        <v>35248</v>
      </c>
      <c r="B465" s="30">
        <v>1.5619289999999999</v>
      </c>
    </row>
    <row r="466" spans="1:2" x14ac:dyDescent="0.3">
      <c r="A466" s="150">
        <v>35249</v>
      </c>
      <c r="B466" s="30">
        <v>1.5628230000000001</v>
      </c>
    </row>
    <row r="467" spans="1:2" x14ac:dyDescent="0.3">
      <c r="A467" s="150">
        <v>35250</v>
      </c>
      <c r="B467" s="30">
        <v>1.5637160000000001</v>
      </c>
    </row>
    <row r="468" spans="1:2" x14ac:dyDescent="0.3">
      <c r="A468" s="150">
        <v>35251</v>
      </c>
      <c r="B468" s="30">
        <v>1.564611</v>
      </c>
    </row>
    <row r="469" spans="1:2" x14ac:dyDescent="0.3">
      <c r="A469" s="150">
        <v>35252</v>
      </c>
      <c r="B469" s="30">
        <v>1.5655060000000001</v>
      </c>
    </row>
    <row r="470" spans="1:2" x14ac:dyDescent="0.3">
      <c r="A470" s="150">
        <v>35253</v>
      </c>
      <c r="B470" s="30">
        <v>1.5664009999999999</v>
      </c>
    </row>
    <row r="471" spans="1:2" x14ac:dyDescent="0.3">
      <c r="A471" s="150">
        <v>35254</v>
      </c>
      <c r="B471" s="30">
        <v>1.5672969999999999</v>
      </c>
    </row>
    <row r="472" spans="1:2" x14ac:dyDescent="0.3">
      <c r="A472" s="150">
        <v>35255</v>
      </c>
      <c r="B472" s="30">
        <v>1.5681940000000001</v>
      </c>
    </row>
    <row r="473" spans="1:2" x14ac:dyDescent="0.3">
      <c r="A473" s="150">
        <v>35256</v>
      </c>
      <c r="B473" s="30">
        <v>1.569091</v>
      </c>
    </row>
    <row r="474" spans="1:2" x14ac:dyDescent="0.3">
      <c r="A474" s="150">
        <v>35257</v>
      </c>
      <c r="B474" s="30">
        <v>1.569814</v>
      </c>
    </row>
    <row r="475" spans="1:2" x14ac:dyDescent="0.3">
      <c r="A475" s="150">
        <v>35258</v>
      </c>
      <c r="B475" s="30">
        <v>1.5705370000000001</v>
      </c>
    </row>
    <row r="476" spans="1:2" x14ac:dyDescent="0.3">
      <c r="A476" s="150">
        <v>35259</v>
      </c>
      <c r="B476" s="30">
        <v>1.571261</v>
      </c>
    </row>
    <row r="477" spans="1:2" x14ac:dyDescent="0.3">
      <c r="A477" s="150">
        <v>35260</v>
      </c>
      <c r="B477" s="30">
        <v>1.571984</v>
      </c>
    </row>
    <row r="478" spans="1:2" x14ac:dyDescent="0.3">
      <c r="A478" s="150">
        <v>35261</v>
      </c>
      <c r="B478" s="30">
        <v>1.5727089999999999</v>
      </c>
    </row>
    <row r="479" spans="1:2" x14ac:dyDescent="0.3">
      <c r="A479" s="150">
        <v>35262</v>
      </c>
      <c r="B479" s="30">
        <v>1.5734330000000001</v>
      </c>
    </row>
    <row r="480" spans="1:2" x14ac:dyDescent="0.3">
      <c r="A480" s="150">
        <v>35263</v>
      </c>
      <c r="B480" s="30">
        <v>1.5741579999999999</v>
      </c>
    </row>
    <row r="481" spans="1:2" x14ac:dyDescent="0.3">
      <c r="A481" s="150">
        <v>35264</v>
      </c>
      <c r="B481" s="30">
        <v>1.574883</v>
      </c>
    </row>
    <row r="482" spans="1:2" x14ac:dyDescent="0.3">
      <c r="A482" s="150">
        <v>35265</v>
      </c>
      <c r="B482" s="30">
        <v>1.575609</v>
      </c>
    </row>
    <row r="483" spans="1:2" x14ac:dyDescent="0.3">
      <c r="A483" s="150">
        <v>35266</v>
      </c>
      <c r="B483" s="30">
        <v>1.576335</v>
      </c>
    </row>
    <row r="484" spans="1:2" x14ac:dyDescent="0.3">
      <c r="A484" s="150">
        <v>35267</v>
      </c>
      <c r="B484" s="30">
        <v>1.577061</v>
      </c>
    </row>
    <row r="485" spans="1:2" x14ac:dyDescent="0.3">
      <c r="A485" s="150">
        <v>35268</v>
      </c>
      <c r="B485" s="30">
        <v>1.5777870000000001</v>
      </c>
    </row>
    <row r="486" spans="1:2" x14ac:dyDescent="0.3">
      <c r="A486" s="150">
        <v>35269</v>
      </c>
      <c r="B486" s="30">
        <v>1.578514</v>
      </c>
    </row>
    <row r="487" spans="1:2" x14ac:dyDescent="0.3">
      <c r="A487" s="150">
        <v>35270</v>
      </c>
      <c r="B487" s="30">
        <v>1.5792409999999999</v>
      </c>
    </row>
    <row r="488" spans="1:2" x14ac:dyDescent="0.3">
      <c r="A488" s="150">
        <v>35271</v>
      </c>
      <c r="B488" s="30">
        <v>1.579969</v>
      </c>
    </row>
    <row r="489" spans="1:2" x14ac:dyDescent="0.3">
      <c r="A489" s="150">
        <v>35272</v>
      </c>
      <c r="B489" s="30">
        <v>1.580692</v>
      </c>
    </row>
    <row r="490" spans="1:2" x14ac:dyDescent="0.3">
      <c r="A490" s="150">
        <v>35273</v>
      </c>
      <c r="B490" s="30">
        <v>1.581415</v>
      </c>
    </row>
    <row r="491" spans="1:2" x14ac:dyDescent="0.3">
      <c r="A491" s="150">
        <v>35274</v>
      </c>
      <c r="B491" s="30">
        <v>1.582139</v>
      </c>
    </row>
    <row r="492" spans="1:2" x14ac:dyDescent="0.3">
      <c r="A492" s="150">
        <v>35275</v>
      </c>
      <c r="B492" s="30">
        <v>1.5828629999999999</v>
      </c>
    </row>
    <row r="493" spans="1:2" x14ac:dyDescent="0.3">
      <c r="A493" s="150">
        <v>35276</v>
      </c>
      <c r="B493" s="30">
        <v>1.583588</v>
      </c>
    </row>
    <row r="494" spans="1:2" x14ac:dyDescent="0.3">
      <c r="A494" s="150">
        <v>35277</v>
      </c>
      <c r="B494" s="30">
        <v>1.5843119999999999</v>
      </c>
    </row>
    <row r="495" spans="1:2" x14ac:dyDescent="0.3">
      <c r="A495" s="150">
        <v>35278</v>
      </c>
      <c r="B495" s="30">
        <v>1.585037</v>
      </c>
    </row>
    <row r="496" spans="1:2" x14ac:dyDescent="0.3">
      <c r="A496" s="150">
        <v>35279</v>
      </c>
      <c r="B496" s="30">
        <v>1.585763</v>
      </c>
    </row>
    <row r="497" spans="1:2" x14ac:dyDescent="0.3">
      <c r="A497" s="150">
        <v>35280</v>
      </c>
      <c r="B497" s="30">
        <v>1.5864879999999999</v>
      </c>
    </row>
    <row r="498" spans="1:2" x14ac:dyDescent="0.3">
      <c r="A498" s="150">
        <v>35281</v>
      </c>
      <c r="B498" s="30">
        <v>1.587215</v>
      </c>
    </row>
    <row r="499" spans="1:2" x14ac:dyDescent="0.3">
      <c r="A499" s="150">
        <v>35282</v>
      </c>
      <c r="B499" s="30">
        <v>1.587941</v>
      </c>
    </row>
    <row r="500" spans="1:2" x14ac:dyDescent="0.3">
      <c r="A500" s="150">
        <v>35283</v>
      </c>
      <c r="B500" s="30">
        <v>1.588668</v>
      </c>
    </row>
    <row r="501" spans="1:2" x14ac:dyDescent="0.3">
      <c r="A501" s="150">
        <v>35284</v>
      </c>
      <c r="B501" s="30">
        <v>1.5893949999999999</v>
      </c>
    </row>
    <row r="502" spans="1:2" x14ac:dyDescent="0.3">
      <c r="A502" s="150">
        <v>35285</v>
      </c>
      <c r="B502" s="30">
        <v>1.590122</v>
      </c>
    </row>
    <row r="503" spans="1:2" x14ac:dyDescent="0.3">
      <c r="A503" s="150">
        <v>35286</v>
      </c>
      <c r="B503" s="30">
        <v>1.5908500000000001</v>
      </c>
    </row>
    <row r="504" spans="1:2" x14ac:dyDescent="0.3">
      <c r="A504" s="150">
        <v>35287</v>
      </c>
      <c r="B504" s="30">
        <v>1.5915779999999999</v>
      </c>
    </row>
    <row r="505" spans="1:2" x14ac:dyDescent="0.3">
      <c r="A505" s="150">
        <v>35288</v>
      </c>
      <c r="B505" s="30">
        <v>1.592287</v>
      </c>
    </row>
    <row r="506" spans="1:2" x14ac:dyDescent="0.3">
      <c r="A506" s="150">
        <v>35289</v>
      </c>
      <c r="B506" s="30">
        <v>1.5929960000000001</v>
      </c>
    </row>
    <row r="507" spans="1:2" x14ac:dyDescent="0.3">
      <c r="A507" s="150">
        <v>35290</v>
      </c>
      <c r="B507" s="30">
        <v>1.5937060000000001</v>
      </c>
    </row>
    <row r="508" spans="1:2" x14ac:dyDescent="0.3">
      <c r="A508" s="150">
        <v>35291</v>
      </c>
      <c r="B508" s="30">
        <v>1.5944160000000001</v>
      </c>
    </row>
    <row r="509" spans="1:2" x14ac:dyDescent="0.3">
      <c r="A509" s="150">
        <v>35292</v>
      </c>
      <c r="B509" s="30">
        <v>1.595126</v>
      </c>
    </row>
    <row r="510" spans="1:2" x14ac:dyDescent="0.3">
      <c r="A510" s="150">
        <v>35293</v>
      </c>
      <c r="B510" s="30">
        <v>1.595837</v>
      </c>
    </row>
    <row r="511" spans="1:2" x14ac:dyDescent="0.3">
      <c r="A511" s="150">
        <v>35294</v>
      </c>
      <c r="B511" s="30">
        <v>1.5965480000000001</v>
      </c>
    </row>
    <row r="512" spans="1:2" x14ac:dyDescent="0.3">
      <c r="A512" s="150">
        <v>35295</v>
      </c>
      <c r="B512" s="30">
        <v>1.597259</v>
      </c>
    </row>
    <row r="513" spans="1:2" x14ac:dyDescent="0.3">
      <c r="A513" s="150">
        <v>35296</v>
      </c>
      <c r="B513" s="30">
        <v>1.597971</v>
      </c>
    </row>
    <row r="514" spans="1:2" x14ac:dyDescent="0.3">
      <c r="A514" s="150">
        <v>35297</v>
      </c>
      <c r="B514" s="30">
        <v>1.5986830000000001</v>
      </c>
    </row>
    <row r="515" spans="1:2" x14ac:dyDescent="0.3">
      <c r="A515" s="150">
        <v>35298</v>
      </c>
      <c r="B515" s="30">
        <v>1.5993949999999999</v>
      </c>
    </row>
    <row r="516" spans="1:2" x14ac:dyDescent="0.3">
      <c r="A516" s="150">
        <v>35299</v>
      </c>
      <c r="B516" s="30">
        <v>1.6001069999999999</v>
      </c>
    </row>
    <row r="517" spans="1:2" x14ac:dyDescent="0.3">
      <c r="A517" s="150">
        <v>35300</v>
      </c>
      <c r="B517" s="30">
        <v>1.6008199999999999</v>
      </c>
    </row>
    <row r="518" spans="1:2" x14ac:dyDescent="0.3">
      <c r="A518" s="150">
        <v>35301</v>
      </c>
      <c r="B518" s="30">
        <v>1.6015330000000001</v>
      </c>
    </row>
    <row r="519" spans="1:2" x14ac:dyDescent="0.3">
      <c r="A519" s="150">
        <v>35302</v>
      </c>
      <c r="B519" s="30">
        <v>1.602247</v>
      </c>
    </row>
    <row r="520" spans="1:2" x14ac:dyDescent="0.3">
      <c r="A520" s="150">
        <v>35303</v>
      </c>
      <c r="B520" s="30">
        <v>1.602957</v>
      </c>
    </row>
    <row r="521" spans="1:2" x14ac:dyDescent="0.3">
      <c r="A521" s="150">
        <v>35304</v>
      </c>
      <c r="B521" s="30">
        <v>1.603667</v>
      </c>
    </row>
    <row r="522" spans="1:2" x14ac:dyDescent="0.3">
      <c r="A522" s="150">
        <v>35305</v>
      </c>
      <c r="B522" s="30">
        <v>1.6043769999999999</v>
      </c>
    </row>
    <row r="523" spans="1:2" x14ac:dyDescent="0.3">
      <c r="A523" s="150">
        <v>35306</v>
      </c>
      <c r="B523" s="30">
        <v>1.6050869999999999</v>
      </c>
    </row>
    <row r="524" spans="1:2" x14ac:dyDescent="0.3">
      <c r="A524" s="150">
        <v>35307</v>
      </c>
      <c r="B524" s="30">
        <v>1.6057980000000001</v>
      </c>
    </row>
    <row r="525" spans="1:2" x14ac:dyDescent="0.3">
      <c r="A525" s="150">
        <v>35308</v>
      </c>
      <c r="B525" s="30">
        <v>1.606509</v>
      </c>
    </row>
    <row r="526" spans="1:2" x14ac:dyDescent="0.3">
      <c r="A526" s="150">
        <v>35309</v>
      </c>
      <c r="B526" s="30">
        <v>1.607221</v>
      </c>
    </row>
    <row r="527" spans="1:2" x14ac:dyDescent="0.3">
      <c r="A527" s="150">
        <v>35310</v>
      </c>
      <c r="B527" s="30">
        <v>1.6079330000000001</v>
      </c>
    </row>
    <row r="528" spans="1:2" x14ac:dyDescent="0.3">
      <c r="A528" s="150">
        <v>35311</v>
      </c>
      <c r="B528" s="30">
        <v>1.6086450000000001</v>
      </c>
    </row>
    <row r="529" spans="1:2" x14ac:dyDescent="0.3">
      <c r="A529" s="150">
        <v>35312</v>
      </c>
      <c r="B529" s="30">
        <v>1.6093569999999999</v>
      </c>
    </row>
    <row r="530" spans="1:2" x14ac:dyDescent="0.3">
      <c r="A530" s="150">
        <v>35313</v>
      </c>
      <c r="B530" s="30">
        <v>1.6100699999999999</v>
      </c>
    </row>
    <row r="531" spans="1:2" x14ac:dyDescent="0.3">
      <c r="A531" s="150">
        <v>35314</v>
      </c>
      <c r="B531" s="30">
        <v>1.6107830000000001</v>
      </c>
    </row>
    <row r="532" spans="1:2" x14ac:dyDescent="0.3">
      <c r="A532" s="150">
        <v>35315</v>
      </c>
      <c r="B532" s="30">
        <v>1.611496</v>
      </c>
    </row>
    <row r="533" spans="1:2" x14ac:dyDescent="0.3">
      <c r="A533" s="150">
        <v>35316</v>
      </c>
      <c r="B533" s="30">
        <v>1.6122099999999999</v>
      </c>
    </row>
    <row r="534" spans="1:2" x14ac:dyDescent="0.3">
      <c r="A534" s="150">
        <v>35317</v>
      </c>
      <c r="B534" s="30">
        <v>1.612924</v>
      </c>
    </row>
    <row r="535" spans="1:2" x14ac:dyDescent="0.3">
      <c r="A535" s="150">
        <v>35318</v>
      </c>
      <c r="B535" s="30">
        <v>1.6136379999999999</v>
      </c>
    </row>
    <row r="536" spans="1:2" x14ac:dyDescent="0.3">
      <c r="A536" s="150">
        <v>35319</v>
      </c>
      <c r="B536" s="30">
        <v>1.6142369999999999</v>
      </c>
    </row>
    <row r="537" spans="1:2" x14ac:dyDescent="0.3">
      <c r="A537" s="150">
        <v>35320</v>
      </c>
      <c r="B537" s="30">
        <v>1.6148359999999999</v>
      </c>
    </row>
    <row r="538" spans="1:2" x14ac:dyDescent="0.3">
      <c r="A538" s="150">
        <v>35321</v>
      </c>
      <c r="B538" s="30">
        <v>1.6154360000000001</v>
      </c>
    </row>
    <row r="539" spans="1:2" x14ac:dyDescent="0.3">
      <c r="A539" s="150">
        <v>35322</v>
      </c>
      <c r="B539" s="30">
        <v>1.6160350000000001</v>
      </c>
    </row>
    <row r="540" spans="1:2" x14ac:dyDescent="0.3">
      <c r="A540" s="150">
        <v>35323</v>
      </c>
      <c r="B540" s="30">
        <v>1.616635</v>
      </c>
    </row>
    <row r="541" spans="1:2" x14ac:dyDescent="0.3">
      <c r="A541" s="150">
        <v>35324</v>
      </c>
      <c r="B541" s="30">
        <v>1.617235</v>
      </c>
    </row>
    <row r="542" spans="1:2" x14ac:dyDescent="0.3">
      <c r="A542" s="150">
        <v>35325</v>
      </c>
      <c r="B542" s="30">
        <v>1.6178349999999999</v>
      </c>
    </row>
    <row r="543" spans="1:2" x14ac:dyDescent="0.3">
      <c r="A543" s="150">
        <v>35326</v>
      </c>
      <c r="B543" s="30">
        <v>1.618436</v>
      </c>
    </row>
    <row r="544" spans="1:2" x14ac:dyDescent="0.3">
      <c r="A544" s="150">
        <v>35327</v>
      </c>
      <c r="B544" s="30">
        <v>1.6190370000000001</v>
      </c>
    </row>
    <row r="545" spans="1:2" x14ac:dyDescent="0.3">
      <c r="A545" s="150">
        <v>35328</v>
      </c>
      <c r="B545" s="30">
        <v>1.619637</v>
      </c>
    </row>
    <row r="546" spans="1:2" x14ac:dyDescent="0.3">
      <c r="A546" s="150">
        <v>35329</v>
      </c>
      <c r="B546" s="30">
        <v>1.620239</v>
      </c>
    </row>
    <row r="547" spans="1:2" x14ac:dyDescent="0.3">
      <c r="A547" s="150">
        <v>35330</v>
      </c>
      <c r="B547" s="30">
        <v>1.6208400000000001</v>
      </c>
    </row>
    <row r="548" spans="1:2" x14ac:dyDescent="0.3">
      <c r="A548" s="150">
        <v>35331</v>
      </c>
      <c r="B548" s="30">
        <v>1.621442</v>
      </c>
    </row>
    <row r="549" spans="1:2" x14ac:dyDescent="0.3">
      <c r="A549" s="150">
        <v>35332</v>
      </c>
      <c r="B549" s="30">
        <v>1.6220429999999999</v>
      </c>
    </row>
    <row r="550" spans="1:2" x14ac:dyDescent="0.3">
      <c r="A550" s="150">
        <v>35333</v>
      </c>
      <c r="B550" s="30">
        <v>1.6226449999999999</v>
      </c>
    </row>
    <row r="551" spans="1:2" x14ac:dyDescent="0.3">
      <c r="A551" s="150">
        <v>35334</v>
      </c>
      <c r="B551" s="30">
        <v>1.6237619999999999</v>
      </c>
    </row>
    <row r="552" spans="1:2" x14ac:dyDescent="0.3">
      <c r="A552" s="150">
        <v>35335</v>
      </c>
      <c r="B552" s="30">
        <v>1.624879</v>
      </c>
    </row>
    <row r="553" spans="1:2" x14ac:dyDescent="0.3">
      <c r="A553" s="150">
        <v>35336</v>
      </c>
      <c r="B553" s="30">
        <v>1.6259980000000001</v>
      </c>
    </row>
    <row r="554" spans="1:2" x14ac:dyDescent="0.3">
      <c r="A554" s="150">
        <v>35337</v>
      </c>
      <c r="B554" s="30">
        <v>1.6271169999999999</v>
      </c>
    </row>
    <row r="555" spans="1:2" x14ac:dyDescent="0.3">
      <c r="A555" s="150">
        <v>35338</v>
      </c>
      <c r="B555" s="30">
        <v>1.628236</v>
      </c>
    </row>
    <row r="556" spans="1:2" x14ac:dyDescent="0.3">
      <c r="A556" s="150">
        <v>35339</v>
      </c>
      <c r="B556" s="30">
        <v>1.6293569999999999</v>
      </c>
    </row>
    <row r="557" spans="1:2" x14ac:dyDescent="0.3">
      <c r="A557" s="150">
        <v>35340</v>
      </c>
      <c r="B557" s="30">
        <v>1.6304780000000001</v>
      </c>
    </row>
    <row r="558" spans="1:2" x14ac:dyDescent="0.3">
      <c r="A558" s="150">
        <v>35341</v>
      </c>
      <c r="B558" s="30">
        <v>1.6315999999999999</v>
      </c>
    </row>
    <row r="559" spans="1:2" x14ac:dyDescent="0.3">
      <c r="A559" s="150">
        <v>35342</v>
      </c>
      <c r="B559" s="30">
        <v>1.6327229999999999</v>
      </c>
    </row>
    <row r="560" spans="1:2" x14ac:dyDescent="0.3">
      <c r="A560" s="150">
        <v>35343</v>
      </c>
      <c r="B560" s="30">
        <v>1.6338459999999999</v>
      </c>
    </row>
    <row r="561" spans="1:2" x14ac:dyDescent="0.3">
      <c r="A561" s="150">
        <v>35344</v>
      </c>
      <c r="B561" s="30">
        <v>1.634971</v>
      </c>
    </row>
    <row r="562" spans="1:2" x14ac:dyDescent="0.3">
      <c r="A562" s="150">
        <v>35345</v>
      </c>
      <c r="B562" s="30">
        <v>1.636096</v>
      </c>
    </row>
    <row r="563" spans="1:2" x14ac:dyDescent="0.3">
      <c r="A563" s="150">
        <v>35346</v>
      </c>
      <c r="B563" s="30">
        <v>1.637222</v>
      </c>
    </row>
    <row r="564" spans="1:2" x14ac:dyDescent="0.3">
      <c r="A564" s="150">
        <v>35347</v>
      </c>
      <c r="B564" s="30">
        <v>1.6383479999999999</v>
      </c>
    </row>
    <row r="565" spans="1:2" x14ac:dyDescent="0.3">
      <c r="A565" s="150">
        <v>35348</v>
      </c>
      <c r="B565" s="30">
        <v>1.6394759999999999</v>
      </c>
    </row>
    <row r="566" spans="1:2" x14ac:dyDescent="0.3">
      <c r="A566" s="150">
        <v>35349</v>
      </c>
      <c r="B566" s="30">
        <v>1.6400790000000001</v>
      </c>
    </row>
    <row r="567" spans="1:2" x14ac:dyDescent="0.3">
      <c r="A567" s="150">
        <v>35350</v>
      </c>
      <c r="B567" s="30">
        <v>1.640682</v>
      </c>
    </row>
    <row r="568" spans="1:2" x14ac:dyDescent="0.3">
      <c r="A568" s="150">
        <v>35351</v>
      </c>
      <c r="B568" s="30">
        <v>1.6412850000000001</v>
      </c>
    </row>
    <row r="569" spans="1:2" x14ac:dyDescent="0.3">
      <c r="A569" s="150">
        <v>35352</v>
      </c>
      <c r="B569" s="30">
        <v>1.6418889999999999</v>
      </c>
    </row>
    <row r="570" spans="1:2" x14ac:dyDescent="0.3">
      <c r="A570" s="150">
        <v>35353</v>
      </c>
      <c r="B570" s="30">
        <v>1.642493</v>
      </c>
    </row>
    <row r="571" spans="1:2" x14ac:dyDescent="0.3">
      <c r="A571" s="150">
        <v>35354</v>
      </c>
      <c r="B571" s="30">
        <v>1.643097</v>
      </c>
    </row>
    <row r="572" spans="1:2" x14ac:dyDescent="0.3">
      <c r="A572" s="150">
        <v>35355</v>
      </c>
      <c r="B572" s="30">
        <v>1.6437010000000001</v>
      </c>
    </row>
    <row r="573" spans="1:2" x14ac:dyDescent="0.3">
      <c r="A573" s="150">
        <v>35356</v>
      </c>
      <c r="B573" s="30">
        <v>1.644306</v>
      </c>
    </row>
    <row r="574" spans="1:2" x14ac:dyDescent="0.3">
      <c r="A574" s="150">
        <v>35357</v>
      </c>
      <c r="B574" s="30">
        <v>1.6449100000000001</v>
      </c>
    </row>
    <row r="575" spans="1:2" x14ac:dyDescent="0.3">
      <c r="A575" s="150">
        <v>35358</v>
      </c>
      <c r="B575" s="30">
        <v>1.6455150000000001</v>
      </c>
    </row>
    <row r="576" spans="1:2" x14ac:dyDescent="0.3">
      <c r="A576" s="150">
        <v>35359</v>
      </c>
      <c r="B576" s="30">
        <v>1.6461209999999999</v>
      </c>
    </row>
    <row r="577" spans="1:2" x14ac:dyDescent="0.3">
      <c r="A577" s="150">
        <v>35360</v>
      </c>
      <c r="B577" s="30">
        <v>1.6467259999999999</v>
      </c>
    </row>
    <row r="578" spans="1:2" x14ac:dyDescent="0.3">
      <c r="A578" s="150">
        <v>35361</v>
      </c>
      <c r="B578" s="30">
        <v>1.647332</v>
      </c>
    </row>
    <row r="579" spans="1:2" x14ac:dyDescent="0.3">
      <c r="A579" s="150">
        <v>35362</v>
      </c>
      <c r="B579" s="30">
        <v>1.6479379999999999</v>
      </c>
    </row>
    <row r="580" spans="1:2" x14ac:dyDescent="0.3">
      <c r="A580" s="150">
        <v>35363</v>
      </c>
      <c r="B580" s="30">
        <v>1.648544</v>
      </c>
    </row>
    <row r="581" spans="1:2" x14ac:dyDescent="0.3">
      <c r="A581" s="150">
        <v>35364</v>
      </c>
      <c r="B581" s="30">
        <v>1.6492640000000001</v>
      </c>
    </row>
    <row r="582" spans="1:2" x14ac:dyDescent="0.3">
      <c r="A582" s="150">
        <v>35365</v>
      </c>
      <c r="B582" s="30">
        <v>1.649985</v>
      </c>
    </row>
    <row r="583" spans="1:2" x14ac:dyDescent="0.3">
      <c r="A583" s="150">
        <v>35366</v>
      </c>
      <c r="B583" s="30">
        <v>1.650706</v>
      </c>
    </row>
    <row r="584" spans="1:2" x14ac:dyDescent="0.3">
      <c r="A584" s="150">
        <v>35367</v>
      </c>
      <c r="B584" s="30">
        <v>1.651427</v>
      </c>
    </row>
    <row r="585" spans="1:2" x14ac:dyDescent="0.3">
      <c r="A585" s="150">
        <v>35368</v>
      </c>
      <c r="B585" s="30">
        <v>1.6521490000000001</v>
      </c>
    </row>
    <row r="586" spans="1:2" x14ac:dyDescent="0.3">
      <c r="A586" s="150">
        <v>35369</v>
      </c>
      <c r="B586" s="30">
        <v>1.652871</v>
      </c>
    </row>
    <row r="587" spans="1:2" x14ac:dyDescent="0.3">
      <c r="A587" s="150">
        <v>35370</v>
      </c>
      <c r="B587" s="30">
        <v>1.653594</v>
      </c>
    </row>
    <row r="588" spans="1:2" x14ac:dyDescent="0.3">
      <c r="A588" s="150">
        <v>35371</v>
      </c>
      <c r="B588" s="30">
        <v>1.6543159999999999</v>
      </c>
    </row>
    <row r="589" spans="1:2" x14ac:dyDescent="0.3">
      <c r="A589" s="150">
        <v>35372</v>
      </c>
      <c r="B589" s="30">
        <v>1.6550389999999999</v>
      </c>
    </row>
    <row r="590" spans="1:2" x14ac:dyDescent="0.3">
      <c r="A590" s="150">
        <v>35373</v>
      </c>
      <c r="B590" s="30">
        <v>1.6557630000000001</v>
      </c>
    </row>
    <row r="591" spans="1:2" x14ac:dyDescent="0.3">
      <c r="A591" s="150">
        <v>35374</v>
      </c>
      <c r="B591" s="30">
        <v>1.6564859999999999</v>
      </c>
    </row>
    <row r="592" spans="1:2" x14ac:dyDescent="0.3">
      <c r="A592" s="150">
        <v>35375</v>
      </c>
      <c r="B592" s="30">
        <v>1.6572100000000001</v>
      </c>
    </row>
    <row r="593" spans="1:2" x14ac:dyDescent="0.3">
      <c r="A593" s="150">
        <v>35376</v>
      </c>
      <c r="B593" s="30">
        <v>1.657934</v>
      </c>
    </row>
    <row r="594" spans="1:2" x14ac:dyDescent="0.3">
      <c r="A594" s="150">
        <v>35377</v>
      </c>
      <c r="B594" s="30">
        <v>1.6586590000000001</v>
      </c>
    </row>
    <row r="595" spans="1:2" x14ac:dyDescent="0.3">
      <c r="A595" s="150">
        <v>35378</v>
      </c>
      <c r="B595" s="30">
        <v>1.659384</v>
      </c>
    </row>
    <row r="596" spans="1:2" x14ac:dyDescent="0.3">
      <c r="A596" s="150">
        <v>35379</v>
      </c>
      <c r="B596" s="30">
        <v>1.6601090000000001</v>
      </c>
    </row>
    <row r="597" spans="1:2" x14ac:dyDescent="0.3">
      <c r="A597" s="150">
        <v>35380</v>
      </c>
      <c r="B597" s="30">
        <v>1.660698</v>
      </c>
    </row>
    <row r="598" spans="1:2" x14ac:dyDescent="0.3">
      <c r="A598" s="150">
        <v>35381</v>
      </c>
      <c r="B598" s="30">
        <v>1.661286</v>
      </c>
    </row>
    <row r="599" spans="1:2" x14ac:dyDescent="0.3">
      <c r="A599" s="150">
        <v>35382</v>
      </c>
      <c r="B599" s="30">
        <v>1.661875</v>
      </c>
    </row>
    <row r="600" spans="1:2" x14ac:dyDescent="0.3">
      <c r="A600" s="150">
        <v>35383</v>
      </c>
      <c r="B600" s="30">
        <v>1.6624650000000001</v>
      </c>
    </row>
    <row r="601" spans="1:2" x14ac:dyDescent="0.3">
      <c r="A601" s="150">
        <v>35384</v>
      </c>
      <c r="B601" s="30">
        <v>1.663054</v>
      </c>
    </row>
    <row r="602" spans="1:2" x14ac:dyDescent="0.3">
      <c r="A602" s="150">
        <v>35385</v>
      </c>
      <c r="B602" s="30">
        <v>1.6636439999999999</v>
      </c>
    </row>
    <row r="603" spans="1:2" x14ac:dyDescent="0.3">
      <c r="A603" s="150">
        <v>35386</v>
      </c>
      <c r="B603" s="30">
        <v>1.6642330000000001</v>
      </c>
    </row>
    <row r="604" spans="1:2" x14ac:dyDescent="0.3">
      <c r="A604" s="150">
        <v>35387</v>
      </c>
      <c r="B604" s="30">
        <v>1.6648229999999999</v>
      </c>
    </row>
    <row r="605" spans="1:2" x14ac:dyDescent="0.3">
      <c r="A605" s="150">
        <v>35388</v>
      </c>
      <c r="B605" s="30">
        <v>1.6654139999999999</v>
      </c>
    </row>
    <row r="606" spans="1:2" x14ac:dyDescent="0.3">
      <c r="A606" s="150">
        <v>35389</v>
      </c>
      <c r="B606" s="30">
        <v>1.666004</v>
      </c>
    </row>
    <row r="607" spans="1:2" x14ac:dyDescent="0.3">
      <c r="A607" s="150">
        <v>35390</v>
      </c>
      <c r="B607" s="30">
        <v>1.666595</v>
      </c>
    </row>
    <row r="608" spans="1:2" x14ac:dyDescent="0.3">
      <c r="A608" s="150">
        <v>35391</v>
      </c>
      <c r="B608" s="30">
        <v>1.6671860000000001</v>
      </c>
    </row>
    <row r="609" spans="1:2" x14ac:dyDescent="0.3">
      <c r="A609" s="150">
        <v>35392</v>
      </c>
      <c r="B609" s="30">
        <v>1.6677770000000001</v>
      </c>
    </row>
    <row r="610" spans="1:2" x14ac:dyDescent="0.3">
      <c r="A610" s="150">
        <v>35393</v>
      </c>
      <c r="B610" s="30">
        <v>1.6683680000000001</v>
      </c>
    </row>
    <row r="611" spans="1:2" x14ac:dyDescent="0.3">
      <c r="A611" s="150">
        <v>35394</v>
      </c>
      <c r="B611" s="30">
        <v>1.6689590000000001</v>
      </c>
    </row>
    <row r="612" spans="1:2" x14ac:dyDescent="0.3">
      <c r="A612" s="150">
        <v>35395</v>
      </c>
      <c r="B612" s="30">
        <v>1.669943</v>
      </c>
    </row>
    <row r="613" spans="1:2" x14ac:dyDescent="0.3">
      <c r="A613" s="150">
        <v>35396</v>
      </c>
      <c r="B613" s="30">
        <v>1.670928</v>
      </c>
    </row>
    <row r="614" spans="1:2" x14ac:dyDescent="0.3">
      <c r="A614" s="150">
        <v>35397</v>
      </c>
      <c r="B614" s="30">
        <v>1.671913</v>
      </c>
    </row>
    <row r="615" spans="1:2" x14ac:dyDescent="0.3">
      <c r="A615" s="150">
        <v>35398</v>
      </c>
      <c r="B615" s="30">
        <v>1.6728989999999999</v>
      </c>
    </row>
    <row r="616" spans="1:2" x14ac:dyDescent="0.3">
      <c r="A616" s="150">
        <v>35399</v>
      </c>
      <c r="B616" s="30">
        <v>1.6738850000000001</v>
      </c>
    </row>
    <row r="617" spans="1:2" x14ac:dyDescent="0.3">
      <c r="A617" s="150">
        <v>35400</v>
      </c>
      <c r="B617" s="30">
        <v>1.6748719999999999</v>
      </c>
    </row>
    <row r="618" spans="1:2" x14ac:dyDescent="0.3">
      <c r="A618" s="150">
        <v>35401</v>
      </c>
      <c r="B618" s="30">
        <v>1.675859</v>
      </c>
    </row>
    <row r="619" spans="1:2" x14ac:dyDescent="0.3">
      <c r="A619" s="150">
        <v>35402</v>
      </c>
      <c r="B619" s="30">
        <v>1.676847</v>
      </c>
    </row>
    <row r="620" spans="1:2" x14ac:dyDescent="0.3">
      <c r="A620" s="150">
        <v>35403</v>
      </c>
      <c r="B620" s="30">
        <v>1.6778360000000001</v>
      </c>
    </row>
    <row r="621" spans="1:2" x14ac:dyDescent="0.3">
      <c r="A621" s="150">
        <v>35404</v>
      </c>
      <c r="B621" s="30">
        <v>1.678825</v>
      </c>
    </row>
    <row r="622" spans="1:2" x14ac:dyDescent="0.3">
      <c r="A622" s="150">
        <v>35405</v>
      </c>
      <c r="B622" s="30">
        <v>1.6798150000000001</v>
      </c>
    </row>
    <row r="623" spans="1:2" x14ac:dyDescent="0.3">
      <c r="A623" s="150">
        <v>35406</v>
      </c>
      <c r="B623" s="30">
        <v>1.6808050000000001</v>
      </c>
    </row>
    <row r="624" spans="1:2" x14ac:dyDescent="0.3">
      <c r="A624" s="150">
        <v>35407</v>
      </c>
      <c r="B624" s="30">
        <v>1.6817960000000001</v>
      </c>
    </row>
    <row r="625" spans="1:2" x14ac:dyDescent="0.3">
      <c r="A625" s="150">
        <v>35408</v>
      </c>
      <c r="B625" s="30">
        <v>1.682787</v>
      </c>
    </row>
    <row r="626" spans="1:2" x14ac:dyDescent="0.3">
      <c r="A626" s="150">
        <v>35409</v>
      </c>
      <c r="B626" s="30">
        <v>1.6837800000000001</v>
      </c>
    </row>
    <row r="627" spans="1:2" x14ac:dyDescent="0.3">
      <c r="A627" s="150">
        <v>35410</v>
      </c>
      <c r="B627" s="30">
        <v>1.684574</v>
      </c>
    </row>
    <row r="628" spans="1:2" x14ac:dyDescent="0.3">
      <c r="A628" s="150">
        <v>35411</v>
      </c>
      <c r="B628" s="30">
        <v>1.685368</v>
      </c>
    </row>
    <row r="629" spans="1:2" x14ac:dyDescent="0.3">
      <c r="A629" s="150">
        <v>35412</v>
      </c>
      <c r="B629" s="30">
        <v>1.6861619999999999</v>
      </c>
    </row>
    <row r="630" spans="1:2" x14ac:dyDescent="0.3">
      <c r="A630" s="150">
        <v>35413</v>
      </c>
      <c r="B630" s="30">
        <v>1.686958</v>
      </c>
    </row>
    <row r="631" spans="1:2" x14ac:dyDescent="0.3">
      <c r="A631" s="150">
        <v>35414</v>
      </c>
      <c r="B631" s="30">
        <v>1.6877530000000001</v>
      </c>
    </row>
    <row r="632" spans="1:2" x14ac:dyDescent="0.3">
      <c r="A632" s="150">
        <v>35415</v>
      </c>
      <c r="B632" s="30">
        <v>1.6885490000000001</v>
      </c>
    </row>
    <row r="633" spans="1:2" x14ac:dyDescent="0.3">
      <c r="A633" s="150">
        <v>35416</v>
      </c>
      <c r="B633" s="30">
        <v>1.6893450000000001</v>
      </c>
    </row>
    <row r="634" spans="1:2" x14ac:dyDescent="0.3">
      <c r="A634" s="150">
        <v>35417</v>
      </c>
      <c r="B634" s="30">
        <v>1.690142</v>
      </c>
    </row>
    <row r="635" spans="1:2" x14ac:dyDescent="0.3">
      <c r="A635" s="150">
        <v>35418</v>
      </c>
      <c r="B635" s="30">
        <v>1.6909380000000001</v>
      </c>
    </row>
    <row r="636" spans="1:2" x14ac:dyDescent="0.3">
      <c r="A636" s="150">
        <v>35419</v>
      </c>
      <c r="B636" s="30">
        <v>1.6917359999999999</v>
      </c>
    </row>
    <row r="637" spans="1:2" x14ac:dyDescent="0.3">
      <c r="A637" s="150">
        <v>35420</v>
      </c>
      <c r="B637" s="30">
        <v>1.6925330000000001</v>
      </c>
    </row>
    <row r="638" spans="1:2" x14ac:dyDescent="0.3">
      <c r="A638" s="150">
        <v>35421</v>
      </c>
      <c r="B638" s="30">
        <v>1.6933309999999999</v>
      </c>
    </row>
    <row r="639" spans="1:2" x14ac:dyDescent="0.3">
      <c r="A639" s="150">
        <v>35422</v>
      </c>
      <c r="B639" s="30">
        <v>1.6941299999999999</v>
      </c>
    </row>
    <row r="640" spans="1:2" x14ac:dyDescent="0.3">
      <c r="A640" s="150">
        <v>35423</v>
      </c>
      <c r="B640" s="30">
        <v>1.6949289999999999</v>
      </c>
    </row>
    <row r="641" spans="1:2" x14ac:dyDescent="0.3">
      <c r="A641" s="150">
        <v>35424</v>
      </c>
      <c r="B641" s="30">
        <v>1.6957279999999999</v>
      </c>
    </row>
    <row r="642" spans="1:2" x14ac:dyDescent="0.3">
      <c r="A642" s="150">
        <v>35425</v>
      </c>
      <c r="B642" s="30">
        <v>1.698183</v>
      </c>
    </row>
    <row r="643" spans="1:2" x14ac:dyDescent="0.3">
      <c r="A643" s="150">
        <v>35426</v>
      </c>
      <c r="B643" s="30">
        <v>1.700642</v>
      </c>
    </row>
    <row r="644" spans="1:2" x14ac:dyDescent="0.3">
      <c r="A644" s="150">
        <v>35427</v>
      </c>
      <c r="B644" s="30">
        <v>1.7031050000000001</v>
      </c>
    </row>
    <row r="645" spans="1:2" x14ac:dyDescent="0.3">
      <c r="A645" s="150">
        <v>35428</v>
      </c>
      <c r="B645" s="30">
        <v>1.7055709999999999</v>
      </c>
    </row>
    <row r="646" spans="1:2" x14ac:dyDescent="0.3">
      <c r="A646" s="150">
        <v>35429</v>
      </c>
      <c r="B646" s="30">
        <v>1.7080409999999999</v>
      </c>
    </row>
    <row r="647" spans="1:2" x14ac:dyDescent="0.3">
      <c r="A647" s="150">
        <v>35430</v>
      </c>
      <c r="B647" s="30">
        <v>1.7105140000000001</v>
      </c>
    </row>
    <row r="648" spans="1:2" x14ac:dyDescent="0.3">
      <c r="A648" s="150">
        <v>35431</v>
      </c>
      <c r="B648" s="30">
        <v>1.7129909999999999</v>
      </c>
    </row>
    <row r="649" spans="1:2" x14ac:dyDescent="0.3">
      <c r="A649" s="150">
        <v>35432</v>
      </c>
      <c r="B649" s="30">
        <v>1.7154720000000001</v>
      </c>
    </row>
    <row r="650" spans="1:2" x14ac:dyDescent="0.3">
      <c r="A650" s="150">
        <v>35433</v>
      </c>
      <c r="B650" s="30">
        <v>1.717956</v>
      </c>
    </row>
    <row r="651" spans="1:2" x14ac:dyDescent="0.3">
      <c r="A651" s="150">
        <v>35434</v>
      </c>
      <c r="B651" s="30">
        <v>1.7204440000000001</v>
      </c>
    </row>
    <row r="652" spans="1:2" x14ac:dyDescent="0.3">
      <c r="A652" s="150">
        <v>35435</v>
      </c>
      <c r="B652" s="30">
        <v>1.7229350000000001</v>
      </c>
    </row>
    <row r="653" spans="1:2" x14ac:dyDescent="0.3">
      <c r="A653" s="150">
        <v>35436</v>
      </c>
      <c r="B653" s="30">
        <v>1.72543</v>
      </c>
    </row>
    <row r="654" spans="1:2" x14ac:dyDescent="0.3">
      <c r="A654" s="150">
        <v>35437</v>
      </c>
      <c r="B654" s="30">
        <v>1.7279279999999999</v>
      </c>
    </row>
    <row r="655" spans="1:2" x14ac:dyDescent="0.3">
      <c r="A655" s="150">
        <v>35438</v>
      </c>
      <c r="B655" s="30">
        <v>1.7304299999999999</v>
      </c>
    </row>
    <row r="656" spans="1:2" x14ac:dyDescent="0.3">
      <c r="A656" s="150">
        <v>35439</v>
      </c>
      <c r="B656" s="30">
        <v>1.732936</v>
      </c>
    </row>
    <row r="657" spans="1:2" x14ac:dyDescent="0.3">
      <c r="A657" s="150">
        <v>35440</v>
      </c>
      <c r="B657" s="30">
        <v>1.735446</v>
      </c>
    </row>
    <row r="658" spans="1:2" x14ac:dyDescent="0.3">
      <c r="A658" s="150">
        <v>35441</v>
      </c>
      <c r="B658" s="30">
        <v>1.736561</v>
      </c>
    </row>
    <row r="659" spans="1:2" x14ac:dyDescent="0.3">
      <c r="A659" s="150">
        <v>35442</v>
      </c>
      <c r="B659" s="30">
        <v>1.7376780000000001</v>
      </c>
    </row>
    <row r="660" spans="1:2" x14ac:dyDescent="0.3">
      <c r="A660" s="150">
        <v>35443</v>
      </c>
      <c r="B660" s="30">
        <v>1.7387950000000001</v>
      </c>
    </row>
    <row r="661" spans="1:2" x14ac:dyDescent="0.3">
      <c r="A661" s="150">
        <v>35444</v>
      </c>
      <c r="B661" s="30">
        <v>1.739913</v>
      </c>
    </row>
    <row r="662" spans="1:2" x14ac:dyDescent="0.3">
      <c r="A662" s="150">
        <v>35445</v>
      </c>
      <c r="B662" s="30">
        <v>1.7410319999999999</v>
      </c>
    </row>
    <row r="663" spans="1:2" x14ac:dyDescent="0.3">
      <c r="A663" s="150">
        <v>35446</v>
      </c>
      <c r="B663" s="30">
        <v>1.742151</v>
      </c>
    </row>
    <row r="664" spans="1:2" x14ac:dyDescent="0.3">
      <c r="A664" s="150">
        <v>35447</v>
      </c>
      <c r="B664" s="30">
        <v>1.743271</v>
      </c>
    </row>
    <row r="665" spans="1:2" x14ac:dyDescent="0.3">
      <c r="A665" s="150">
        <v>35448</v>
      </c>
      <c r="B665" s="30">
        <v>1.7443919999999999</v>
      </c>
    </row>
    <row r="666" spans="1:2" x14ac:dyDescent="0.3">
      <c r="A666" s="150">
        <v>35449</v>
      </c>
      <c r="B666" s="30">
        <v>1.745514</v>
      </c>
    </row>
    <row r="667" spans="1:2" x14ac:dyDescent="0.3">
      <c r="A667" s="150">
        <v>35450</v>
      </c>
      <c r="B667" s="30">
        <v>1.7466360000000001</v>
      </c>
    </row>
    <row r="668" spans="1:2" x14ac:dyDescent="0.3">
      <c r="A668" s="150">
        <v>35451</v>
      </c>
      <c r="B668" s="30">
        <v>1.7477590000000001</v>
      </c>
    </row>
    <row r="669" spans="1:2" x14ac:dyDescent="0.3">
      <c r="A669" s="150">
        <v>35452</v>
      </c>
      <c r="B669" s="30">
        <v>1.748883</v>
      </c>
    </row>
    <row r="670" spans="1:2" x14ac:dyDescent="0.3">
      <c r="A670" s="150">
        <v>35453</v>
      </c>
      <c r="B670" s="30">
        <v>1.7500070000000001</v>
      </c>
    </row>
    <row r="671" spans="1:2" x14ac:dyDescent="0.3">
      <c r="A671" s="150">
        <v>35454</v>
      </c>
      <c r="B671" s="30">
        <v>1.7511330000000001</v>
      </c>
    </row>
    <row r="672" spans="1:2" x14ac:dyDescent="0.3">
      <c r="A672" s="150">
        <v>35455</v>
      </c>
      <c r="B672" s="30">
        <v>1.752259</v>
      </c>
    </row>
    <row r="673" spans="1:2" x14ac:dyDescent="0.3">
      <c r="A673" s="150">
        <v>35456</v>
      </c>
      <c r="B673" s="30">
        <v>1.754</v>
      </c>
    </row>
    <row r="674" spans="1:2" x14ac:dyDescent="0.3">
      <c r="A674" s="150">
        <v>35457</v>
      </c>
      <c r="B674" s="30">
        <v>1.7557419999999999</v>
      </c>
    </row>
    <row r="675" spans="1:2" x14ac:dyDescent="0.3">
      <c r="A675" s="150">
        <v>35458</v>
      </c>
      <c r="B675" s="30">
        <v>1.757487</v>
      </c>
    </row>
    <row r="676" spans="1:2" x14ac:dyDescent="0.3">
      <c r="A676" s="150">
        <v>35459</v>
      </c>
      <c r="B676" s="30">
        <v>1.759233</v>
      </c>
    </row>
    <row r="677" spans="1:2" x14ac:dyDescent="0.3">
      <c r="A677" s="150">
        <v>35460</v>
      </c>
      <c r="B677" s="30">
        <v>1.7609809999999999</v>
      </c>
    </row>
    <row r="678" spans="1:2" x14ac:dyDescent="0.3">
      <c r="A678" s="150">
        <v>35461</v>
      </c>
      <c r="B678" s="30">
        <v>1.762731</v>
      </c>
    </row>
    <row r="679" spans="1:2" x14ac:dyDescent="0.3">
      <c r="A679" s="150">
        <v>35462</v>
      </c>
      <c r="B679" s="30">
        <v>1.7644820000000001</v>
      </c>
    </row>
    <row r="680" spans="1:2" x14ac:dyDescent="0.3">
      <c r="A680" s="150">
        <v>35463</v>
      </c>
      <c r="B680" s="30">
        <v>1.766235</v>
      </c>
    </row>
    <row r="681" spans="1:2" x14ac:dyDescent="0.3">
      <c r="A681" s="150">
        <v>35464</v>
      </c>
      <c r="B681" s="30">
        <v>1.76799</v>
      </c>
    </row>
    <row r="682" spans="1:2" x14ac:dyDescent="0.3">
      <c r="A682" s="150">
        <v>35465</v>
      </c>
      <c r="B682" s="30">
        <v>1.769747</v>
      </c>
    </row>
    <row r="683" spans="1:2" x14ac:dyDescent="0.3">
      <c r="A683" s="150">
        <v>35466</v>
      </c>
      <c r="B683" s="30">
        <v>1.7715050000000001</v>
      </c>
    </row>
    <row r="684" spans="1:2" x14ac:dyDescent="0.3">
      <c r="A684" s="150">
        <v>35467</v>
      </c>
      <c r="B684" s="30">
        <v>1.773266</v>
      </c>
    </row>
    <row r="685" spans="1:2" x14ac:dyDescent="0.3">
      <c r="A685" s="150">
        <v>35468</v>
      </c>
      <c r="B685" s="30">
        <v>1.7750280000000001</v>
      </c>
    </row>
    <row r="686" spans="1:2" x14ac:dyDescent="0.3">
      <c r="A686" s="150">
        <v>35469</v>
      </c>
      <c r="B686" s="30">
        <v>1.776791</v>
      </c>
    </row>
    <row r="687" spans="1:2" x14ac:dyDescent="0.3">
      <c r="A687" s="150">
        <v>35470</v>
      </c>
      <c r="B687" s="30">
        <v>1.7785569999999999</v>
      </c>
    </row>
    <row r="688" spans="1:2" x14ac:dyDescent="0.3">
      <c r="A688" s="150">
        <v>35471</v>
      </c>
      <c r="B688" s="30">
        <v>1.780324</v>
      </c>
    </row>
    <row r="689" spans="1:2" x14ac:dyDescent="0.3">
      <c r="A689" s="150">
        <v>35472</v>
      </c>
      <c r="B689" s="30">
        <v>1.7814350000000001</v>
      </c>
    </row>
    <row r="690" spans="1:2" x14ac:dyDescent="0.3">
      <c r="A690" s="150">
        <v>35473</v>
      </c>
      <c r="B690" s="30">
        <v>1.782546</v>
      </c>
    </row>
    <row r="691" spans="1:2" x14ac:dyDescent="0.3">
      <c r="A691" s="150">
        <v>35474</v>
      </c>
      <c r="B691" s="30">
        <v>1.783658</v>
      </c>
    </row>
    <row r="692" spans="1:2" x14ac:dyDescent="0.3">
      <c r="A692" s="150">
        <v>35475</v>
      </c>
      <c r="B692" s="30">
        <v>1.7847710000000001</v>
      </c>
    </row>
    <row r="693" spans="1:2" x14ac:dyDescent="0.3">
      <c r="A693" s="150">
        <v>35476</v>
      </c>
      <c r="B693" s="30">
        <v>1.7858849999999999</v>
      </c>
    </row>
    <row r="694" spans="1:2" x14ac:dyDescent="0.3">
      <c r="A694" s="150">
        <v>35477</v>
      </c>
      <c r="B694" s="30">
        <v>1.786999</v>
      </c>
    </row>
    <row r="695" spans="1:2" x14ac:dyDescent="0.3">
      <c r="A695" s="150">
        <v>35478</v>
      </c>
      <c r="B695" s="30">
        <v>1.788114</v>
      </c>
    </row>
    <row r="696" spans="1:2" x14ac:dyDescent="0.3">
      <c r="A696" s="150">
        <v>35479</v>
      </c>
      <c r="B696" s="30">
        <v>1.789229</v>
      </c>
    </row>
    <row r="697" spans="1:2" x14ac:dyDescent="0.3">
      <c r="A697" s="150">
        <v>35480</v>
      </c>
      <c r="B697" s="30">
        <v>1.790346</v>
      </c>
    </row>
    <row r="698" spans="1:2" x14ac:dyDescent="0.3">
      <c r="A698" s="150">
        <v>35481</v>
      </c>
      <c r="B698" s="30">
        <v>1.791463</v>
      </c>
    </row>
    <row r="699" spans="1:2" x14ac:dyDescent="0.3">
      <c r="A699" s="150">
        <v>35482</v>
      </c>
      <c r="B699" s="30">
        <v>1.792581</v>
      </c>
    </row>
    <row r="700" spans="1:2" x14ac:dyDescent="0.3">
      <c r="A700" s="150">
        <v>35483</v>
      </c>
      <c r="B700" s="30">
        <v>1.7936989999999999</v>
      </c>
    </row>
    <row r="701" spans="1:2" x14ac:dyDescent="0.3">
      <c r="A701" s="150">
        <v>35484</v>
      </c>
      <c r="B701" s="30">
        <v>1.794818</v>
      </c>
    </row>
    <row r="702" spans="1:2" x14ac:dyDescent="0.3">
      <c r="A702" s="150">
        <v>35485</v>
      </c>
      <c r="B702" s="30">
        <v>1.795938</v>
      </c>
    </row>
    <row r="703" spans="1:2" x14ac:dyDescent="0.3">
      <c r="A703" s="150">
        <v>35486</v>
      </c>
      <c r="B703" s="30">
        <v>1.797058</v>
      </c>
    </row>
    <row r="704" spans="1:2" x14ac:dyDescent="0.3">
      <c r="A704" s="150">
        <v>35487</v>
      </c>
      <c r="B704" s="30">
        <v>1.7982880000000001</v>
      </c>
    </row>
    <row r="705" spans="1:2" x14ac:dyDescent="0.3">
      <c r="A705" s="150">
        <v>35488</v>
      </c>
      <c r="B705" s="30">
        <v>1.7995190000000001</v>
      </c>
    </row>
    <row r="706" spans="1:2" x14ac:dyDescent="0.3">
      <c r="A706" s="150">
        <v>35489</v>
      </c>
      <c r="B706" s="30">
        <v>1.800751</v>
      </c>
    </row>
    <row r="707" spans="1:2" x14ac:dyDescent="0.3">
      <c r="A707" s="150">
        <v>35490</v>
      </c>
      <c r="B707" s="30">
        <v>1.8019829999999999</v>
      </c>
    </row>
    <row r="708" spans="1:2" x14ac:dyDescent="0.3">
      <c r="A708" s="150">
        <v>35491</v>
      </c>
      <c r="B708" s="30">
        <v>1.8032170000000001</v>
      </c>
    </row>
    <row r="709" spans="1:2" x14ac:dyDescent="0.3">
      <c r="A709" s="150">
        <v>35492</v>
      </c>
      <c r="B709" s="30">
        <v>1.804451</v>
      </c>
    </row>
    <row r="710" spans="1:2" x14ac:dyDescent="0.3">
      <c r="A710" s="150">
        <v>35493</v>
      </c>
      <c r="B710" s="30">
        <v>1.8056859999999999</v>
      </c>
    </row>
    <row r="711" spans="1:2" x14ac:dyDescent="0.3">
      <c r="A711" s="150">
        <v>35494</v>
      </c>
      <c r="B711" s="30">
        <v>1.8069219999999999</v>
      </c>
    </row>
    <row r="712" spans="1:2" x14ac:dyDescent="0.3">
      <c r="A712" s="150">
        <v>35495</v>
      </c>
      <c r="B712" s="30">
        <v>1.8081590000000001</v>
      </c>
    </row>
    <row r="713" spans="1:2" x14ac:dyDescent="0.3">
      <c r="A713" s="150">
        <v>35496</v>
      </c>
      <c r="B713" s="30">
        <v>1.809396</v>
      </c>
    </row>
    <row r="714" spans="1:2" x14ac:dyDescent="0.3">
      <c r="A714" s="150">
        <v>35497</v>
      </c>
      <c r="B714" s="30">
        <v>1.810635</v>
      </c>
    </row>
    <row r="715" spans="1:2" x14ac:dyDescent="0.3">
      <c r="A715" s="150">
        <v>35498</v>
      </c>
      <c r="B715" s="30">
        <v>1.811874</v>
      </c>
    </row>
    <row r="716" spans="1:2" x14ac:dyDescent="0.3">
      <c r="A716" s="150">
        <v>35499</v>
      </c>
      <c r="B716" s="30">
        <v>1.8131139999999999</v>
      </c>
    </row>
    <row r="717" spans="1:2" x14ac:dyDescent="0.3">
      <c r="A717" s="150">
        <v>35500</v>
      </c>
      <c r="B717" s="30">
        <v>1.8138639999999999</v>
      </c>
    </row>
    <row r="718" spans="1:2" x14ac:dyDescent="0.3">
      <c r="A718" s="150">
        <v>35501</v>
      </c>
      <c r="B718" s="30">
        <v>1.8146139999999999</v>
      </c>
    </row>
    <row r="719" spans="1:2" x14ac:dyDescent="0.3">
      <c r="A719" s="150">
        <v>35502</v>
      </c>
      <c r="B719" s="30">
        <v>1.815364</v>
      </c>
    </row>
    <row r="720" spans="1:2" x14ac:dyDescent="0.3">
      <c r="A720" s="150">
        <v>35503</v>
      </c>
      <c r="B720" s="30">
        <v>1.8161149999999999</v>
      </c>
    </row>
    <row r="721" spans="1:2" x14ac:dyDescent="0.3">
      <c r="A721" s="150">
        <v>35504</v>
      </c>
      <c r="B721" s="30">
        <v>1.8168660000000001</v>
      </c>
    </row>
    <row r="722" spans="1:2" x14ac:dyDescent="0.3">
      <c r="A722" s="150">
        <v>35505</v>
      </c>
      <c r="B722" s="30">
        <v>1.817617</v>
      </c>
    </row>
    <row r="723" spans="1:2" x14ac:dyDescent="0.3">
      <c r="A723" s="150">
        <v>35506</v>
      </c>
      <c r="B723" s="30">
        <v>1.8183689999999999</v>
      </c>
    </row>
    <row r="724" spans="1:2" x14ac:dyDescent="0.3">
      <c r="A724" s="150">
        <v>35507</v>
      </c>
      <c r="B724" s="30">
        <v>1.819121</v>
      </c>
    </row>
    <row r="725" spans="1:2" x14ac:dyDescent="0.3">
      <c r="A725" s="150">
        <v>35508</v>
      </c>
      <c r="B725" s="30">
        <v>1.8198730000000001</v>
      </c>
    </row>
    <row r="726" spans="1:2" x14ac:dyDescent="0.3">
      <c r="A726" s="150">
        <v>35509</v>
      </c>
      <c r="B726" s="30">
        <v>1.8206249999999999</v>
      </c>
    </row>
    <row r="727" spans="1:2" x14ac:dyDescent="0.3">
      <c r="A727" s="150">
        <v>35510</v>
      </c>
      <c r="B727" s="30">
        <v>1.8213779999999999</v>
      </c>
    </row>
    <row r="728" spans="1:2" x14ac:dyDescent="0.3">
      <c r="A728" s="150">
        <v>35511</v>
      </c>
      <c r="B728" s="30">
        <v>1.8221309999999999</v>
      </c>
    </row>
    <row r="729" spans="1:2" x14ac:dyDescent="0.3">
      <c r="A729" s="150">
        <v>35512</v>
      </c>
      <c r="B729" s="30">
        <v>1.8228850000000001</v>
      </c>
    </row>
    <row r="730" spans="1:2" x14ac:dyDescent="0.3">
      <c r="A730" s="150">
        <v>35513</v>
      </c>
      <c r="B730" s="30">
        <v>1.823639</v>
      </c>
    </row>
    <row r="731" spans="1:2" x14ac:dyDescent="0.3">
      <c r="A731" s="150">
        <v>35514</v>
      </c>
      <c r="B731" s="30">
        <v>1.8243929999999999</v>
      </c>
    </row>
    <row r="732" spans="1:2" x14ac:dyDescent="0.3">
      <c r="A732" s="150">
        <v>35515</v>
      </c>
      <c r="B732" s="30">
        <v>1.8251440000000001</v>
      </c>
    </row>
    <row r="733" spans="1:2" x14ac:dyDescent="0.3">
      <c r="A733" s="150">
        <v>35516</v>
      </c>
      <c r="B733" s="30">
        <v>1.825895</v>
      </c>
    </row>
    <row r="734" spans="1:2" x14ac:dyDescent="0.3">
      <c r="A734" s="150">
        <v>35517</v>
      </c>
      <c r="B734" s="30">
        <v>1.826646</v>
      </c>
    </row>
    <row r="735" spans="1:2" x14ac:dyDescent="0.3">
      <c r="A735" s="150">
        <v>35518</v>
      </c>
      <c r="B735" s="30">
        <v>1.8273980000000001</v>
      </c>
    </row>
    <row r="736" spans="1:2" x14ac:dyDescent="0.3">
      <c r="A736" s="150">
        <v>35519</v>
      </c>
      <c r="B736" s="30">
        <v>1.8281510000000001</v>
      </c>
    </row>
    <row r="737" spans="1:2" x14ac:dyDescent="0.3">
      <c r="A737" s="150">
        <v>35520</v>
      </c>
      <c r="B737" s="30">
        <v>1.8289029999999999</v>
      </c>
    </row>
    <row r="738" spans="1:2" x14ac:dyDescent="0.3">
      <c r="A738" s="150">
        <v>35521</v>
      </c>
      <c r="B738" s="30">
        <v>1.8296559999999999</v>
      </c>
    </row>
    <row r="739" spans="1:2" x14ac:dyDescent="0.3">
      <c r="A739" s="150">
        <v>35522</v>
      </c>
      <c r="B739" s="30">
        <v>1.830409</v>
      </c>
    </row>
    <row r="740" spans="1:2" x14ac:dyDescent="0.3">
      <c r="A740" s="150">
        <v>35523</v>
      </c>
      <c r="B740" s="30">
        <v>1.8311630000000001</v>
      </c>
    </row>
    <row r="741" spans="1:2" x14ac:dyDescent="0.3">
      <c r="A741" s="150">
        <v>35524</v>
      </c>
      <c r="B741" s="30">
        <v>1.8319160000000001</v>
      </c>
    </row>
    <row r="742" spans="1:2" x14ac:dyDescent="0.3">
      <c r="A742" s="150">
        <v>35525</v>
      </c>
      <c r="B742" s="30">
        <v>1.83267</v>
      </c>
    </row>
    <row r="743" spans="1:2" x14ac:dyDescent="0.3">
      <c r="A743" s="150">
        <v>35526</v>
      </c>
      <c r="B743" s="30">
        <v>1.8334250000000001</v>
      </c>
    </row>
    <row r="744" spans="1:2" x14ac:dyDescent="0.3">
      <c r="A744" s="150">
        <v>35527</v>
      </c>
      <c r="B744" s="30">
        <v>1.834179</v>
      </c>
    </row>
    <row r="745" spans="1:2" x14ac:dyDescent="0.3">
      <c r="A745" s="150">
        <v>35528</v>
      </c>
      <c r="B745" s="30">
        <v>1.8349340000000001</v>
      </c>
    </row>
    <row r="746" spans="1:2" x14ac:dyDescent="0.3">
      <c r="A746" s="150">
        <v>35529</v>
      </c>
      <c r="B746" s="30">
        <v>1.83569</v>
      </c>
    </row>
    <row r="747" spans="1:2" x14ac:dyDescent="0.3">
      <c r="A747" s="150">
        <v>35530</v>
      </c>
      <c r="B747" s="30">
        <v>1.8364450000000001</v>
      </c>
    </row>
    <row r="748" spans="1:2" x14ac:dyDescent="0.3">
      <c r="A748" s="150">
        <v>35531</v>
      </c>
      <c r="B748" s="30">
        <v>1.8371029999999999</v>
      </c>
    </row>
    <row r="749" spans="1:2" x14ac:dyDescent="0.3">
      <c r="A749" s="150">
        <v>35532</v>
      </c>
      <c r="B749" s="30">
        <v>1.8377619999999999</v>
      </c>
    </row>
    <row r="750" spans="1:2" x14ac:dyDescent="0.3">
      <c r="A750" s="150">
        <v>35533</v>
      </c>
      <c r="B750" s="30">
        <v>1.8384199999999999</v>
      </c>
    </row>
    <row r="751" spans="1:2" x14ac:dyDescent="0.3">
      <c r="A751" s="150">
        <v>35534</v>
      </c>
      <c r="B751" s="30">
        <v>1.8390789999999999</v>
      </c>
    </row>
    <row r="752" spans="1:2" x14ac:dyDescent="0.3">
      <c r="A752" s="150">
        <v>35535</v>
      </c>
      <c r="B752" s="30">
        <v>1.8397380000000001</v>
      </c>
    </row>
    <row r="753" spans="1:2" x14ac:dyDescent="0.3">
      <c r="A753" s="150">
        <v>35536</v>
      </c>
      <c r="B753" s="30">
        <v>1.8403970000000001</v>
      </c>
    </row>
    <row r="754" spans="1:2" x14ac:dyDescent="0.3">
      <c r="A754" s="150">
        <v>35537</v>
      </c>
      <c r="B754" s="30">
        <v>1.841056</v>
      </c>
    </row>
    <row r="755" spans="1:2" x14ac:dyDescent="0.3">
      <c r="A755" s="150">
        <v>35538</v>
      </c>
      <c r="B755" s="30">
        <v>1.8417159999999999</v>
      </c>
    </row>
    <row r="756" spans="1:2" x14ac:dyDescent="0.3">
      <c r="A756" s="150">
        <v>35539</v>
      </c>
      <c r="B756" s="30">
        <v>1.842376</v>
      </c>
    </row>
    <row r="757" spans="1:2" x14ac:dyDescent="0.3">
      <c r="A757" s="150">
        <v>35540</v>
      </c>
      <c r="B757" s="30">
        <v>1.8430359999999999</v>
      </c>
    </row>
    <row r="758" spans="1:2" x14ac:dyDescent="0.3">
      <c r="A758" s="150">
        <v>35541</v>
      </c>
      <c r="B758" s="30">
        <v>1.843696</v>
      </c>
    </row>
    <row r="759" spans="1:2" x14ac:dyDescent="0.3">
      <c r="A759" s="150">
        <v>35542</v>
      </c>
      <c r="B759" s="30">
        <v>1.844357</v>
      </c>
    </row>
    <row r="760" spans="1:2" x14ac:dyDescent="0.3">
      <c r="A760" s="150">
        <v>35543</v>
      </c>
      <c r="B760" s="30">
        <v>1.845018</v>
      </c>
    </row>
    <row r="761" spans="1:2" x14ac:dyDescent="0.3">
      <c r="A761" s="150">
        <v>35544</v>
      </c>
      <c r="B761" s="30">
        <v>1.8456790000000001</v>
      </c>
    </row>
    <row r="762" spans="1:2" x14ac:dyDescent="0.3">
      <c r="A762" s="150">
        <v>35545</v>
      </c>
      <c r="B762" s="30">
        <v>1.8463400000000001</v>
      </c>
    </row>
    <row r="763" spans="1:2" x14ac:dyDescent="0.3">
      <c r="A763" s="150">
        <v>35546</v>
      </c>
      <c r="B763" s="30">
        <v>1.8470549999999999</v>
      </c>
    </row>
    <row r="764" spans="1:2" x14ac:dyDescent="0.3">
      <c r="A764" s="150">
        <v>35547</v>
      </c>
      <c r="B764" s="30">
        <v>1.8477710000000001</v>
      </c>
    </row>
    <row r="765" spans="1:2" x14ac:dyDescent="0.3">
      <c r="A765" s="150">
        <v>35548</v>
      </c>
      <c r="B765" s="30">
        <v>1.8484860000000001</v>
      </c>
    </row>
    <row r="766" spans="1:2" x14ac:dyDescent="0.3">
      <c r="A766" s="150">
        <v>35549</v>
      </c>
      <c r="B766" s="30">
        <v>1.849202</v>
      </c>
    </row>
    <row r="767" spans="1:2" x14ac:dyDescent="0.3">
      <c r="A767" s="150">
        <v>35550</v>
      </c>
      <c r="B767" s="30">
        <v>1.849918</v>
      </c>
    </row>
    <row r="768" spans="1:2" x14ac:dyDescent="0.3">
      <c r="A768" s="150">
        <v>35551</v>
      </c>
      <c r="B768" s="30">
        <v>1.850635</v>
      </c>
    </row>
    <row r="769" spans="1:2" x14ac:dyDescent="0.3">
      <c r="A769" s="150">
        <v>35552</v>
      </c>
      <c r="B769" s="30">
        <v>1.8513520000000001</v>
      </c>
    </row>
    <row r="770" spans="1:2" x14ac:dyDescent="0.3">
      <c r="A770" s="150">
        <v>35553</v>
      </c>
      <c r="B770" s="30">
        <v>1.852069</v>
      </c>
    </row>
    <row r="771" spans="1:2" x14ac:dyDescent="0.3">
      <c r="A771" s="150">
        <v>35554</v>
      </c>
      <c r="B771" s="30">
        <v>1.852786</v>
      </c>
    </row>
    <row r="772" spans="1:2" x14ac:dyDescent="0.3">
      <c r="A772" s="150">
        <v>35555</v>
      </c>
      <c r="B772" s="30">
        <v>1.853504</v>
      </c>
    </row>
    <row r="773" spans="1:2" x14ac:dyDescent="0.3">
      <c r="A773" s="150">
        <v>35556</v>
      </c>
      <c r="B773" s="30">
        <v>1.854222</v>
      </c>
    </row>
    <row r="774" spans="1:2" x14ac:dyDescent="0.3">
      <c r="A774" s="150">
        <v>35557</v>
      </c>
      <c r="B774" s="30">
        <v>1.85494</v>
      </c>
    </row>
    <row r="775" spans="1:2" x14ac:dyDescent="0.3">
      <c r="A775" s="150">
        <v>35558</v>
      </c>
      <c r="B775" s="30">
        <v>1.855658</v>
      </c>
    </row>
    <row r="776" spans="1:2" x14ac:dyDescent="0.3">
      <c r="A776" s="150">
        <v>35559</v>
      </c>
      <c r="B776" s="30">
        <v>1.8563769999999999</v>
      </c>
    </row>
    <row r="777" spans="1:2" x14ac:dyDescent="0.3">
      <c r="A777" s="150">
        <v>35560</v>
      </c>
      <c r="B777" s="30">
        <v>1.8570960000000001</v>
      </c>
    </row>
    <row r="778" spans="1:2" x14ac:dyDescent="0.3">
      <c r="A778" s="150">
        <v>35561</v>
      </c>
      <c r="B778" s="30">
        <v>1.857653</v>
      </c>
    </row>
    <row r="779" spans="1:2" x14ac:dyDescent="0.3">
      <c r="A779" s="150">
        <v>35562</v>
      </c>
      <c r="B779" s="30">
        <v>1.8582099999999999</v>
      </c>
    </row>
    <row r="780" spans="1:2" x14ac:dyDescent="0.3">
      <c r="A780" s="150">
        <v>35563</v>
      </c>
      <c r="B780" s="30">
        <v>1.8587670000000001</v>
      </c>
    </row>
    <row r="781" spans="1:2" x14ac:dyDescent="0.3">
      <c r="A781" s="150">
        <v>35564</v>
      </c>
      <c r="B781" s="30">
        <v>1.8593249999999999</v>
      </c>
    </row>
    <row r="782" spans="1:2" x14ac:dyDescent="0.3">
      <c r="A782" s="150">
        <v>35565</v>
      </c>
      <c r="B782" s="30">
        <v>1.859883</v>
      </c>
    </row>
    <row r="783" spans="1:2" x14ac:dyDescent="0.3">
      <c r="A783" s="150">
        <v>35566</v>
      </c>
      <c r="B783" s="30">
        <v>1.8604400000000001</v>
      </c>
    </row>
    <row r="784" spans="1:2" x14ac:dyDescent="0.3">
      <c r="A784" s="150">
        <v>35567</v>
      </c>
      <c r="B784" s="30">
        <v>1.8609979999999999</v>
      </c>
    </row>
    <row r="785" spans="1:2" x14ac:dyDescent="0.3">
      <c r="A785" s="150">
        <v>35568</v>
      </c>
      <c r="B785" s="30">
        <v>1.861556</v>
      </c>
    </row>
    <row r="786" spans="1:2" x14ac:dyDescent="0.3">
      <c r="A786" s="150">
        <v>35569</v>
      </c>
      <c r="B786" s="30">
        <v>1.862115</v>
      </c>
    </row>
    <row r="787" spans="1:2" x14ac:dyDescent="0.3">
      <c r="A787" s="150">
        <v>35570</v>
      </c>
      <c r="B787" s="30">
        <v>1.862673</v>
      </c>
    </row>
    <row r="788" spans="1:2" x14ac:dyDescent="0.3">
      <c r="A788" s="150">
        <v>35571</v>
      </c>
      <c r="B788" s="30">
        <v>1.863232</v>
      </c>
    </row>
    <row r="789" spans="1:2" x14ac:dyDescent="0.3">
      <c r="A789" s="150">
        <v>35572</v>
      </c>
      <c r="B789" s="30">
        <v>1.8637900000000001</v>
      </c>
    </row>
    <row r="790" spans="1:2" x14ac:dyDescent="0.3">
      <c r="A790" s="150">
        <v>35573</v>
      </c>
      <c r="B790" s="30">
        <v>1.864349</v>
      </c>
    </row>
    <row r="791" spans="1:2" x14ac:dyDescent="0.3">
      <c r="A791" s="150">
        <v>35574</v>
      </c>
      <c r="B791" s="30">
        <v>1.8649089999999999</v>
      </c>
    </row>
    <row r="792" spans="1:2" x14ac:dyDescent="0.3">
      <c r="A792" s="150">
        <v>35575</v>
      </c>
      <c r="B792" s="30">
        <v>1.8654679999999999</v>
      </c>
    </row>
    <row r="793" spans="1:2" x14ac:dyDescent="0.3">
      <c r="A793" s="150">
        <v>35576</v>
      </c>
      <c r="B793" s="30">
        <v>1.866031</v>
      </c>
    </row>
    <row r="794" spans="1:2" x14ac:dyDescent="0.3">
      <c r="A794" s="150">
        <v>35577</v>
      </c>
      <c r="B794" s="30">
        <v>1.8665929999999999</v>
      </c>
    </row>
    <row r="795" spans="1:2" x14ac:dyDescent="0.3">
      <c r="A795" s="150">
        <v>35578</v>
      </c>
      <c r="B795" s="30">
        <v>1.867157</v>
      </c>
    </row>
    <row r="796" spans="1:2" x14ac:dyDescent="0.3">
      <c r="A796" s="150">
        <v>35579</v>
      </c>
      <c r="B796" s="30">
        <v>1.86772</v>
      </c>
    </row>
    <row r="797" spans="1:2" x14ac:dyDescent="0.3">
      <c r="A797" s="150">
        <v>35580</v>
      </c>
      <c r="B797" s="30">
        <v>1.8682829999999999</v>
      </c>
    </row>
    <row r="798" spans="1:2" x14ac:dyDescent="0.3">
      <c r="A798" s="150">
        <v>35581</v>
      </c>
      <c r="B798" s="30">
        <v>1.8688469999999999</v>
      </c>
    </row>
    <row r="799" spans="1:2" x14ac:dyDescent="0.3">
      <c r="A799" s="150">
        <v>35582</v>
      </c>
      <c r="B799" s="30">
        <v>1.8694109999999999</v>
      </c>
    </row>
    <row r="800" spans="1:2" x14ac:dyDescent="0.3">
      <c r="A800" s="150">
        <v>35583</v>
      </c>
      <c r="B800" s="30">
        <v>1.8699749999999999</v>
      </c>
    </row>
    <row r="801" spans="1:2" x14ac:dyDescent="0.3">
      <c r="A801" s="150">
        <v>35584</v>
      </c>
      <c r="B801" s="30">
        <v>1.870539</v>
      </c>
    </row>
    <row r="802" spans="1:2" x14ac:dyDescent="0.3">
      <c r="A802" s="150">
        <v>35585</v>
      </c>
      <c r="B802" s="30">
        <v>1.871103</v>
      </c>
    </row>
    <row r="803" spans="1:2" x14ac:dyDescent="0.3">
      <c r="A803" s="150">
        <v>35586</v>
      </c>
      <c r="B803" s="30">
        <v>1.871667</v>
      </c>
    </row>
    <row r="804" spans="1:2" x14ac:dyDescent="0.3">
      <c r="A804" s="150">
        <v>35587</v>
      </c>
      <c r="B804" s="30">
        <v>1.8722319999999999</v>
      </c>
    </row>
    <row r="805" spans="1:2" x14ac:dyDescent="0.3">
      <c r="A805" s="150">
        <v>35588</v>
      </c>
      <c r="B805" s="30">
        <v>1.872797</v>
      </c>
    </row>
    <row r="806" spans="1:2" x14ac:dyDescent="0.3">
      <c r="A806" s="150">
        <v>35589</v>
      </c>
      <c r="B806" s="30">
        <v>1.873362</v>
      </c>
    </row>
    <row r="807" spans="1:2" x14ac:dyDescent="0.3">
      <c r="A807" s="150">
        <v>35590</v>
      </c>
      <c r="B807" s="30">
        <v>1.8739269999999999</v>
      </c>
    </row>
    <row r="808" spans="1:2" x14ac:dyDescent="0.3">
      <c r="A808" s="150">
        <v>35591</v>
      </c>
      <c r="B808" s="30">
        <v>1.874492</v>
      </c>
    </row>
    <row r="809" spans="1:2" x14ac:dyDescent="0.3">
      <c r="A809" s="150">
        <v>35592</v>
      </c>
      <c r="B809" s="30">
        <v>1.874995</v>
      </c>
    </row>
    <row r="810" spans="1:2" x14ac:dyDescent="0.3">
      <c r="A810" s="150">
        <v>35593</v>
      </c>
      <c r="B810" s="30">
        <v>1.8754980000000001</v>
      </c>
    </row>
    <row r="811" spans="1:2" x14ac:dyDescent="0.3">
      <c r="A811" s="150">
        <v>35594</v>
      </c>
      <c r="B811" s="30">
        <v>1.8759999999999999</v>
      </c>
    </row>
    <row r="812" spans="1:2" x14ac:dyDescent="0.3">
      <c r="A812" s="150">
        <v>35595</v>
      </c>
      <c r="B812" s="30">
        <v>1.8765039999999999</v>
      </c>
    </row>
    <row r="813" spans="1:2" x14ac:dyDescent="0.3">
      <c r="A813" s="150">
        <v>35596</v>
      </c>
      <c r="B813" s="30">
        <v>1.8770070000000001</v>
      </c>
    </row>
    <row r="814" spans="1:2" x14ac:dyDescent="0.3">
      <c r="A814" s="150">
        <v>35597</v>
      </c>
      <c r="B814" s="30">
        <v>1.87751</v>
      </c>
    </row>
    <row r="815" spans="1:2" x14ac:dyDescent="0.3">
      <c r="A815" s="150">
        <v>35598</v>
      </c>
      <c r="B815" s="30">
        <v>1.8780129999999999</v>
      </c>
    </row>
    <row r="816" spans="1:2" x14ac:dyDescent="0.3">
      <c r="A816" s="150">
        <v>35599</v>
      </c>
      <c r="B816" s="30">
        <v>1.878517</v>
      </c>
    </row>
    <row r="817" spans="1:2" x14ac:dyDescent="0.3">
      <c r="A817" s="150">
        <v>35600</v>
      </c>
      <c r="B817" s="30">
        <v>1.8790210000000001</v>
      </c>
    </row>
    <row r="818" spans="1:2" x14ac:dyDescent="0.3">
      <c r="A818" s="150">
        <v>35601</v>
      </c>
      <c r="B818" s="30">
        <v>1.8795249999999999</v>
      </c>
    </row>
    <row r="819" spans="1:2" x14ac:dyDescent="0.3">
      <c r="A819" s="150">
        <v>35602</v>
      </c>
      <c r="B819" s="30">
        <v>1.880029</v>
      </c>
    </row>
    <row r="820" spans="1:2" x14ac:dyDescent="0.3">
      <c r="A820" s="150">
        <v>35603</v>
      </c>
      <c r="B820" s="30">
        <v>1.880533</v>
      </c>
    </row>
    <row r="821" spans="1:2" x14ac:dyDescent="0.3">
      <c r="A821" s="150">
        <v>35604</v>
      </c>
      <c r="B821" s="30">
        <v>1.8810370000000001</v>
      </c>
    </row>
    <row r="822" spans="1:2" x14ac:dyDescent="0.3">
      <c r="A822" s="150">
        <v>35605</v>
      </c>
      <c r="B822" s="30">
        <v>1.8815409999999999</v>
      </c>
    </row>
    <row r="823" spans="1:2" x14ac:dyDescent="0.3">
      <c r="A823" s="150">
        <v>35606</v>
      </c>
      <c r="B823" s="30">
        <v>1.8820460000000001</v>
      </c>
    </row>
    <row r="824" spans="1:2" x14ac:dyDescent="0.3">
      <c r="A824" s="150">
        <v>35607</v>
      </c>
      <c r="B824" s="30">
        <v>1.8826560000000001</v>
      </c>
    </row>
    <row r="825" spans="1:2" x14ac:dyDescent="0.3">
      <c r="A825" s="150">
        <v>35608</v>
      </c>
      <c r="B825" s="30">
        <v>1.8832660000000001</v>
      </c>
    </row>
    <row r="826" spans="1:2" x14ac:dyDescent="0.3">
      <c r="A826" s="150">
        <v>35609</v>
      </c>
      <c r="B826" s="30">
        <v>1.883877</v>
      </c>
    </row>
    <row r="827" spans="1:2" x14ac:dyDescent="0.3">
      <c r="A827" s="150">
        <v>35610</v>
      </c>
      <c r="B827" s="30">
        <v>1.884487</v>
      </c>
    </row>
    <row r="828" spans="1:2" x14ac:dyDescent="0.3">
      <c r="A828" s="150">
        <v>35611</v>
      </c>
      <c r="B828" s="30">
        <v>1.8850979999999999</v>
      </c>
    </row>
    <row r="829" spans="1:2" x14ac:dyDescent="0.3">
      <c r="A829" s="150">
        <v>35612</v>
      </c>
      <c r="B829" s="30">
        <v>1.8857090000000001</v>
      </c>
    </row>
    <row r="830" spans="1:2" x14ac:dyDescent="0.3">
      <c r="A830" s="150">
        <v>35613</v>
      </c>
      <c r="B830" s="30">
        <v>1.8863209999999999</v>
      </c>
    </row>
    <row r="831" spans="1:2" x14ac:dyDescent="0.3">
      <c r="A831" s="150">
        <v>35614</v>
      </c>
      <c r="B831" s="30">
        <v>1.8869320000000001</v>
      </c>
    </row>
    <row r="832" spans="1:2" x14ac:dyDescent="0.3">
      <c r="A832" s="150">
        <v>35615</v>
      </c>
      <c r="B832" s="30">
        <v>1.8875440000000001</v>
      </c>
    </row>
    <row r="833" spans="1:2" x14ac:dyDescent="0.3">
      <c r="A833" s="150">
        <v>35616</v>
      </c>
      <c r="B833" s="30">
        <v>1.8881559999999999</v>
      </c>
    </row>
    <row r="834" spans="1:2" x14ac:dyDescent="0.3">
      <c r="A834" s="150">
        <v>35617</v>
      </c>
      <c r="B834" s="30">
        <v>1.888768</v>
      </c>
    </row>
    <row r="835" spans="1:2" x14ac:dyDescent="0.3">
      <c r="A835" s="150">
        <v>35618</v>
      </c>
      <c r="B835" s="30">
        <v>1.8893800000000001</v>
      </c>
    </row>
    <row r="836" spans="1:2" x14ac:dyDescent="0.3">
      <c r="A836" s="150">
        <v>35619</v>
      </c>
      <c r="B836" s="30">
        <v>1.889993</v>
      </c>
    </row>
    <row r="837" spans="1:2" x14ac:dyDescent="0.3">
      <c r="A837" s="150">
        <v>35620</v>
      </c>
      <c r="B837" s="30">
        <v>1.8906050000000001</v>
      </c>
    </row>
    <row r="838" spans="1:2" x14ac:dyDescent="0.3">
      <c r="A838" s="150">
        <v>35621</v>
      </c>
      <c r="B838" s="30">
        <v>1.8912180000000001</v>
      </c>
    </row>
    <row r="839" spans="1:2" x14ac:dyDescent="0.3">
      <c r="A839" s="150">
        <v>35622</v>
      </c>
      <c r="B839" s="30">
        <v>1.891713</v>
      </c>
    </row>
    <row r="840" spans="1:2" x14ac:dyDescent="0.3">
      <c r="A840" s="150">
        <v>35623</v>
      </c>
      <c r="B840" s="30">
        <v>1.892207</v>
      </c>
    </row>
    <row r="841" spans="1:2" x14ac:dyDescent="0.3">
      <c r="A841" s="150">
        <v>35624</v>
      </c>
      <c r="B841" s="30">
        <v>1.8927020000000001</v>
      </c>
    </row>
    <row r="842" spans="1:2" x14ac:dyDescent="0.3">
      <c r="A842" s="150">
        <v>35625</v>
      </c>
      <c r="B842" s="30">
        <v>1.893197</v>
      </c>
    </row>
    <row r="843" spans="1:2" x14ac:dyDescent="0.3">
      <c r="A843" s="150">
        <v>35626</v>
      </c>
      <c r="B843" s="30">
        <v>1.8936919999999999</v>
      </c>
    </row>
    <row r="844" spans="1:2" x14ac:dyDescent="0.3">
      <c r="A844" s="150">
        <v>35627</v>
      </c>
      <c r="B844" s="30">
        <v>1.8941870000000001</v>
      </c>
    </row>
    <row r="845" spans="1:2" x14ac:dyDescent="0.3">
      <c r="A845" s="150">
        <v>35628</v>
      </c>
      <c r="B845" s="30">
        <v>1.8946829999999999</v>
      </c>
    </row>
    <row r="846" spans="1:2" x14ac:dyDescent="0.3">
      <c r="A846" s="150">
        <v>35629</v>
      </c>
      <c r="B846" s="30">
        <v>1.895178</v>
      </c>
    </row>
    <row r="847" spans="1:2" x14ac:dyDescent="0.3">
      <c r="A847" s="150">
        <v>35630</v>
      </c>
      <c r="B847" s="30">
        <v>1.8956740000000001</v>
      </c>
    </row>
    <row r="848" spans="1:2" x14ac:dyDescent="0.3">
      <c r="A848" s="150">
        <v>35631</v>
      </c>
      <c r="B848" s="30">
        <v>1.896169</v>
      </c>
    </row>
    <row r="849" spans="1:2" x14ac:dyDescent="0.3">
      <c r="A849" s="150">
        <v>35632</v>
      </c>
      <c r="B849" s="30">
        <v>1.896665</v>
      </c>
    </row>
    <row r="850" spans="1:2" x14ac:dyDescent="0.3">
      <c r="A850" s="150">
        <v>35633</v>
      </c>
      <c r="B850" s="30">
        <v>1.8971610000000001</v>
      </c>
    </row>
    <row r="851" spans="1:2" x14ac:dyDescent="0.3">
      <c r="A851" s="150">
        <v>35634</v>
      </c>
      <c r="B851" s="30">
        <v>1.8976569999999999</v>
      </c>
    </row>
    <row r="852" spans="1:2" x14ac:dyDescent="0.3">
      <c r="A852" s="150">
        <v>35635</v>
      </c>
      <c r="B852" s="30">
        <v>1.8981539999999999</v>
      </c>
    </row>
    <row r="853" spans="1:2" x14ac:dyDescent="0.3">
      <c r="A853" s="150">
        <v>35636</v>
      </c>
      <c r="B853" s="30">
        <v>1.8986499999999999</v>
      </c>
    </row>
    <row r="854" spans="1:2" x14ac:dyDescent="0.3">
      <c r="A854" s="150">
        <v>35637</v>
      </c>
      <c r="B854" s="30">
        <v>1.8992199999999999</v>
      </c>
    </row>
    <row r="855" spans="1:2" x14ac:dyDescent="0.3">
      <c r="A855" s="150">
        <v>35638</v>
      </c>
      <c r="B855" s="30">
        <v>1.899791</v>
      </c>
    </row>
    <row r="856" spans="1:2" x14ac:dyDescent="0.3">
      <c r="A856" s="150">
        <v>35639</v>
      </c>
      <c r="B856" s="30">
        <v>1.9003620000000001</v>
      </c>
    </row>
    <row r="857" spans="1:2" x14ac:dyDescent="0.3">
      <c r="A857" s="150">
        <v>35640</v>
      </c>
      <c r="B857" s="30">
        <v>1.9009320000000001</v>
      </c>
    </row>
    <row r="858" spans="1:2" x14ac:dyDescent="0.3">
      <c r="A858" s="150">
        <v>35641</v>
      </c>
      <c r="B858" s="30">
        <v>1.9015029999999999</v>
      </c>
    </row>
    <row r="859" spans="1:2" x14ac:dyDescent="0.3">
      <c r="A859" s="150">
        <v>35642</v>
      </c>
      <c r="B859" s="30">
        <v>1.902075</v>
      </c>
    </row>
    <row r="860" spans="1:2" x14ac:dyDescent="0.3">
      <c r="A860" s="150">
        <v>35643</v>
      </c>
      <c r="B860" s="30">
        <v>1.9026460000000001</v>
      </c>
    </row>
    <row r="861" spans="1:2" x14ac:dyDescent="0.3">
      <c r="A861" s="150">
        <v>35644</v>
      </c>
      <c r="B861" s="30">
        <v>1.9032180000000001</v>
      </c>
    </row>
    <row r="862" spans="1:2" x14ac:dyDescent="0.3">
      <c r="A862" s="150">
        <v>35645</v>
      </c>
      <c r="B862" s="30">
        <v>1.903789</v>
      </c>
    </row>
    <row r="863" spans="1:2" x14ac:dyDescent="0.3">
      <c r="A863" s="150">
        <v>35646</v>
      </c>
      <c r="B863" s="30">
        <v>1.904361</v>
      </c>
    </row>
    <row r="864" spans="1:2" x14ac:dyDescent="0.3">
      <c r="A864" s="150">
        <v>35647</v>
      </c>
      <c r="B864" s="30">
        <v>1.904933</v>
      </c>
    </row>
    <row r="865" spans="1:2" x14ac:dyDescent="0.3">
      <c r="A865" s="150">
        <v>35648</v>
      </c>
      <c r="B865" s="30">
        <v>1.9055059999999999</v>
      </c>
    </row>
    <row r="866" spans="1:2" x14ac:dyDescent="0.3">
      <c r="A866" s="150">
        <v>35649</v>
      </c>
      <c r="B866" s="30">
        <v>1.9060779999999999</v>
      </c>
    </row>
    <row r="867" spans="1:2" x14ac:dyDescent="0.3">
      <c r="A867" s="150">
        <v>35650</v>
      </c>
      <c r="B867" s="30">
        <v>1.9066510000000001</v>
      </c>
    </row>
    <row r="868" spans="1:2" x14ac:dyDescent="0.3">
      <c r="A868" s="150">
        <v>35651</v>
      </c>
      <c r="B868" s="30">
        <v>1.9072229999999999</v>
      </c>
    </row>
    <row r="869" spans="1:2" x14ac:dyDescent="0.3">
      <c r="A869" s="150">
        <v>35652</v>
      </c>
      <c r="B869" s="30">
        <v>1.907796</v>
      </c>
    </row>
    <row r="870" spans="1:2" x14ac:dyDescent="0.3">
      <c r="A870" s="150">
        <v>35653</v>
      </c>
      <c r="B870" s="30">
        <v>1.9082809999999999</v>
      </c>
    </row>
    <row r="871" spans="1:2" x14ac:dyDescent="0.3">
      <c r="A871" s="150">
        <v>35654</v>
      </c>
      <c r="B871" s="30">
        <v>1.908766</v>
      </c>
    </row>
    <row r="872" spans="1:2" x14ac:dyDescent="0.3">
      <c r="A872" s="150">
        <v>35655</v>
      </c>
      <c r="B872" s="30">
        <v>1.909251</v>
      </c>
    </row>
    <row r="873" spans="1:2" x14ac:dyDescent="0.3">
      <c r="A873" s="150">
        <v>35656</v>
      </c>
      <c r="B873" s="30">
        <v>1.9097360000000001</v>
      </c>
    </row>
    <row r="874" spans="1:2" x14ac:dyDescent="0.3">
      <c r="A874" s="150">
        <v>35657</v>
      </c>
      <c r="B874" s="30">
        <v>1.9102209999999999</v>
      </c>
    </row>
    <row r="875" spans="1:2" x14ac:dyDescent="0.3">
      <c r="A875" s="150">
        <v>35658</v>
      </c>
      <c r="B875" s="30">
        <v>1.910706</v>
      </c>
    </row>
    <row r="876" spans="1:2" x14ac:dyDescent="0.3">
      <c r="A876" s="150">
        <v>35659</v>
      </c>
      <c r="B876" s="30">
        <v>1.911192</v>
      </c>
    </row>
    <row r="877" spans="1:2" x14ac:dyDescent="0.3">
      <c r="A877" s="150">
        <v>35660</v>
      </c>
      <c r="B877" s="30">
        <v>1.9116770000000001</v>
      </c>
    </row>
    <row r="878" spans="1:2" x14ac:dyDescent="0.3">
      <c r="A878" s="150">
        <v>35661</v>
      </c>
      <c r="B878" s="30">
        <v>1.9121630000000001</v>
      </c>
    </row>
    <row r="879" spans="1:2" x14ac:dyDescent="0.3">
      <c r="A879" s="150">
        <v>35662</v>
      </c>
      <c r="B879" s="30">
        <v>1.912649</v>
      </c>
    </row>
    <row r="880" spans="1:2" x14ac:dyDescent="0.3">
      <c r="A880" s="150">
        <v>35663</v>
      </c>
      <c r="B880" s="30">
        <v>1.913135</v>
      </c>
    </row>
    <row r="881" spans="1:2" x14ac:dyDescent="0.3">
      <c r="A881" s="150">
        <v>35664</v>
      </c>
      <c r="B881" s="30">
        <v>1.913621</v>
      </c>
    </row>
    <row r="882" spans="1:2" x14ac:dyDescent="0.3">
      <c r="A882" s="150">
        <v>35665</v>
      </c>
      <c r="B882" s="30">
        <v>1.914107</v>
      </c>
    </row>
    <row r="883" spans="1:2" x14ac:dyDescent="0.3">
      <c r="A883" s="150">
        <v>35666</v>
      </c>
      <c r="B883" s="30">
        <v>1.9145939999999999</v>
      </c>
    </row>
    <row r="884" spans="1:2" x14ac:dyDescent="0.3">
      <c r="A884" s="150">
        <v>35667</v>
      </c>
      <c r="B884" s="30">
        <v>1.9150799999999999</v>
      </c>
    </row>
    <row r="885" spans="1:2" x14ac:dyDescent="0.3">
      <c r="A885" s="150">
        <v>35668</v>
      </c>
      <c r="B885" s="30">
        <v>1.915654</v>
      </c>
    </row>
    <row r="886" spans="1:2" x14ac:dyDescent="0.3">
      <c r="A886" s="150">
        <v>35669</v>
      </c>
      <c r="B886" s="30">
        <v>1.916229</v>
      </c>
    </row>
    <row r="887" spans="1:2" x14ac:dyDescent="0.3">
      <c r="A887" s="150">
        <v>35670</v>
      </c>
      <c r="B887" s="30">
        <v>1.916803</v>
      </c>
    </row>
    <row r="888" spans="1:2" x14ac:dyDescent="0.3">
      <c r="A888" s="150">
        <v>35671</v>
      </c>
      <c r="B888" s="30">
        <v>1.917378</v>
      </c>
    </row>
    <row r="889" spans="1:2" x14ac:dyDescent="0.3">
      <c r="A889" s="150">
        <v>35672</v>
      </c>
      <c r="B889" s="30">
        <v>1.917953</v>
      </c>
    </row>
    <row r="890" spans="1:2" x14ac:dyDescent="0.3">
      <c r="A890" s="150">
        <v>35673</v>
      </c>
      <c r="B890" s="30">
        <v>1.918528</v>
      </c>
    </row>
    <row r="891" spans="1:2" x14ac:dyDescent="0.3">
      <c r="A891" s="150">
        <v>35674</v>
      </c>
      <c r="B891" s="30">
        <v>1.919103</v>
      </c>
    </row>
    <row r="892" spans="1:2" x14ac:dyDescent="0.3">
      <c r="A892" s="150">
        <v>35675</v>
      </c>
      <c r="B892" s="30">
        <v>1.919678</v>
      </c>
    </row>
    <row r="893" spans="1:2" x14ac:dyDescent="0.3">
      <c r="A893" s="150">
        <v>35676</v>
      </c>
      <c r="B893" s="30">
        <v>1.9202539999999999</v>
      </c>
    </row>
    <row r="894" spans="1:2" x14ac:dyDescent="0.3">
      <c r="A894" s="150">
        <v>35677</v>
      </c>
      <c r="B894" s="30">
        <v>1.9208289999999999</v>
      </c>
    </row>
    <row r="895" spans="1:2" x14ac:dyDescent="0.3">
      <c r="A895" s="150">
        <v>35678</v>
      </c>
      <c r="B895" s="30">
        <v>1.921405</v>
      </c>
    </row>
    <row r="896" spans="1:2" x14ac:dyDescent="0.3">
      <c r="A896" s="150">
        <v>35679</v>
      </c>
      <c r="B896" s="30">
        <v>1.9219809999999999</v>
      </c>
    </row>
    <row r="897" spans="1:2" x14ac:dyDescent="0.3">
      <c r="A897" s="150">
        <v>35680</v>
      </c>
      <c r="B897" s="30">
        <v>1.9225570000000001</v>
      </c>
    </row>
    <row r="898" spans="1:2" x14ac:dyDescent="0.3">
      <c r="A898" s="150">
        <v>35681</v>
      </c>
      <c r="B898" s="30">
        <v>1.9231339999999999</v>
      </c>
    </row>
    <row r="899" spans="1:2" x14ac:dyDescent="0.3">
      <c r="A899" s="150">
        <v>35682</v>
      </c>
      <c r="B899" s="30">
        <v>1.92371</v>
      </c>
    </row>
    <row r="900" spans="1:2" x14ac:dyDescent="0.3">
      <c r="A900" s="150">
        <v>35683</v>
      </c>
      <c r="B900" s="30">
        <v>1.9242870000000001</v>
      </c>
    </row>
    <row r="901" spans="1:2" x14ac:dyDescent="0.3">
      <c r="A901" s="150">
        <v>35684</v>
      </c>
      <c r="B901" s="30">
        <v>1.924839</v>
      </c>
    </row>
    <row r="902" spans="1:2" x14ac:dyDescent="0.3">
      <c r="A902" s="150">
        <v>35685</v>
      </c>
      <c r="B902" s="30">
        <v>1.9253910000000001</v>
      </c>
    </row>
    <row r="903" spans="1:2" x14ac:dyDescent="0.3">
      <c r="A903" s="150">
        <v>35686</v>
      </c>
      <c r="B903" s="30">
        <v>1.925943</v>
      </c>
    </row>
    <row r="904" spans="1:2" x14ac:dyDescent="0.3">
      <c r="A904" s="150">
        <v>35687</v>
      </c>
      <c r="B904" s="30">
        <v>1.9264950000000001</v>
      </c>
    </row>
    <row r="905" spans="1:2" x14ac:dyDescent="0.3">
      <c r="A905" s="150">
        <v>35688</v>
      </c>
      <c r="B905" s="30">
        <v>1.9270480000000001</v>
      </c>
    </row>
    <row r="906" spans="1:2" x14ac:dyDescent="0.3">
      <c r="A906" s="150">
        <v>35689</v>
      </c>
      <c r="B906" s="30">
        <v>1.9276</v>
      </c>
    </row>
    <row r="907" spans="1:2" x14ac:dyDescent="0.3">
      <c r="A907" s="150">
        <v>35690</v>
      </c>
      <c r="B907" s="30">
        <v>1.928153</v>
      </c>
    </row>
    <row r="908" spans="1:2" x14ac:dyDescent="0.3">
      <c r="A908" s="150">
        <v>35691</v>
      </c>
      <c r="B908" s="30">
        <v>1.928706</v>
      </c>
    </row>
    <row r="909" spans="1:2" x14ac:dyDescent="0.3">
      <c r="A909" s="150">
        <v>35692</v>
      </c>
      <c r="B909" s="30">
        <v>1.9292590000000001</v>
      </c>
    </row>
    <row r="910" spans="1:2" x14ac:dyDescent="0.3">
      <c r="A910" s="150">
        <v>35693</v>
      </c>
      <c r="B910" s="30">
        <v>1.9298120000000001</v>
      </c>
    </row>
    <row r="911" spans="1:2" x14ac:dyDescent="0.3">
      <c r="A911" s="150">
        <v>35694</v>
      </c>
      <c r="B911" s="30">
        <v>1.9303650000000001</v>
      </c>
    </row>
    <row r="912" spans="1:2" x14ac:dyDescent="0.3">
      <c r="A912" s="150">
        <v>35695</v>
      </c>
      <c r="B912" s="30">
        <v>1.9309190000000001</v>
      </c>
    </row>
    <row r="913" spans="1:2" x14ac:dyDescent="0.3">
      <c r="A913" s="150">
        <v>35696</v>
      </c>
      <c r="B913" s="30">
        <v>1.931473</v>
      </c>
    </row>
    <row r="914" spans="1:2" x14ac:dyDescent="0.3">
      <c r="A914" s="150">
        <v>35697</v>
      </c>
      <c r="B914" s="30">
        <v>1.9320269999999999</v>
      </c>
    </row>
    <row r="915" spans="1:2" x14ac:dyDescent="0.3">
      <c r="A915" s="150">
        <v>35698</v>
      </c>
      <c r="B915" s="30">
        <v>1.9325810000000001</v>
      </c>
    </row>
    <row r="916" spans="1:2" x14ac:dyDescent="0.3">
      <c r="A916" s="150">
        <v>35699</v>
      </c>
      <c r="B916" s="30">
        <v>1.9336949999999999</v>
      </c>
    </row>
    <row r="917" spans="1:2" x14ac:dyDescent="0.3">
      <c r="A917" s="150">
        <v>35700</v>
      </c>
      <c r="B917" s="30">
        <v>1.934809</v>
      </c>
    </row>
    <row r="918" spans="1:2" x14ac:dyDescent="0.3">
      <c r="A918" s="150">
        <v>35701</v>
      </c>
      <c r="B918" s="30">
        <v>1.9359249999999999</v>
      </c>
    </row>
    <row r="919" spans="1:2" x14ac:dyDescent="0.3">
      <c r="A919" s="150">
        <v>35702</v>
      </c>
      <c r="B919" s="30">
        <v>1.937041</v>
      </c>
    </row>
    <row r="920" spans="1:2" x14ac:dyDescent="0.3">
      <c r="A920" s="150">
        <v>35703</v>
      </c>
      <c r="B920" s="30">
        <v>1.9381569999999999</v>
      </c>
    </row>
    <row r="921" spans="1:2" x14ac:dyDescent="0.3">
      <c r="A921" s="150">
        <v>35704</v>
      </c>
      <c r="B921" s="30">
        <v>1.9392739999999999</v>
      </c>
    </row>
    <row r="922" spans="1:2" x14ac:dyDescent="0.3">
      <c r="A922" s="150">
        <v>35705</v>
      </c>
      <c r="B922" s="30">
        <v>1.9403919999999999</v>
      </c>
    </row>
    <row r="923" spans="1:2" x14ac:dyDescent="0.3">
      <c r="A923" s="150">
        <v>35706</v>
      </c>
      <c r="B923" s="30">
        <v>1.941511</v>
      </c>
    </row>
    <row r="924" spans="1:2" x14ac:dyDescent="0.3">
      <c r="A924" s="150">
        <v>35707</v>
      </c>
      <c r="B924" s="30">
        <v>1.9426300000000001</v>
      </c>
    </row>
    <row r="925" spans="1:2" x14ac:dyDescent="0.3">
      <c r="A925" s="150">
        <v>35708</v>
      </c>
      <c r="B925" s="30">
        <v>1.9437500000000001</v>
      </c>
    </row>
    <row r="926" spans="1:2" x14ac:dyDescent="0.3">
      <c r="A926" s="150">
        <v>35709</v>
      </c>
      <c r="B926" s="30">
        <v>1.9448700000000001</v>
      </c>
    </row>
    <row r="927" spans="1:2" x14ac:dyDescent="0.3">
      <c r="A927" s="150">
        <v>35710</v>
      </c>
      <c r="B927" s="30">
        <v>1.945991</v>
      </c>
    </row>
    <row r="928" spans="1:2" x14ac:dyDescent="0.3">
      <c r="A928" s="150">
        <v>35711</v>
      </c>
      <c r="B928" s="30">
        <v>1.9471130000000001</v>
      </c>
    </row>
    <row r="929" spans="1:2" x14ac:dyDescent="0.3">
      <c r="A929" s="150">
        <v>35712</v>
      </c>
      <c r="B929" s="30">
        <v>1.9482360000000001</v>
      </c>
    </row>
    <row r="930" spans="1:2" x14ac:dyDescent="0.3">
      <c r="A930" s="150">
        <v>35713</v>
      </c>
      <c r="B930" s="30">
        <v>1.9493590000000001</v>
      </c>
    </row>
    <row r="931" spans="1:2" x14ac:dyDescent="0.3">
      <c r="A931" s="150">
        <v>35714</v>
      </c>
      <c r="B931" s="30">
        <v>1.9497709999999999</v>
      </c>
    </row>
    <row r="932" spans="1:2" x14ac:dyDescent="0.3">
      <c r="A932" s="150">
        <v>35715</v>
      </c>
      <c r="B932" s="30">
        <v>1.9501839999999999</v>
      </c>
    </row>
    <row r="933" spans="1:2" x14ac:dyDescent="0.3">
      <c r="A933" s="150">
        <v>35716</v>
      </c>
      <c r="B933" s="30">
        <v>1.950596</v>
      </c>
    </row>
    <row r="934" spans="1:2" x14ac:dyDescent="0.3">
      <c r="A934" s="150">
        <v>35717</v>
      </c>
      <c r="B934" s="30">
        <v>1.951009</v>
      </c>
    </row>
    <row r="935" spans="1:2" x14ac:dyDescent="0.3">
      <c r="A935" s="150">
        <v>35718</v>
      </c>
      <c r="B935" s="30">
        <v>1.951422</v>
      </c>
    </row>
    <row r="936" spans="1:2" x14ac:dyDescent="0.3">
      <c r="A936" s="150">
        <v>35719</v>
      </c>
      <c r="B936" s="30">
        <v>1.951835</v>
      </c>
    </row>
    <row r="937" spans="1:2" x14ac:dyDescent="0.3">
      <c r="A937" s="150">
        <v>35720</v>
      </c>
      <c r="B937" s="30">
        <v>1.952248</v>
      </c>
    </row>
    <row r="938" spans="1:2" x14ac:dyDescent="0.3">
      <c r="A938" s="150">
        <v>35721</v>
      </c>
      <c r="B938" s="30">
        <v>1.952661</v>
      </c>
    </row>
    <row r="939" spans="1:2" x14ac:dyDescent="0.3">
      <c r="A939" s="150">
        <v>35722</v>
      </c>
      <c r="B939" s="30">
        <v>1.953074</v>
      </c>
    </row>
    <row r="940" spans="1:2" x14ac:dyDescent="0.3">
      <c r="A940" s="150">
        <v>35723</v>
      </c>
      <c r="B940" s="30">
        <v>1.953487</v>
      </c>
    </row>
    <row r="941" spans="1:2" x14ac:dyDescent="0.3">
      <c r="A941" s="150">
        <v>35724</v>
      </c>
      <c r="B941" s="30">
        <v>1.9539010000000001</v>
      </c>
    </row>
    <row r="942" spans="1:2" x14ac:dyDescent="0.3">
      <c r="A942" s="150">
        <v>35725</v>
      </c>
      <c r="B942" s="30">
        <v>1.9543140000000001</v>
      </c>
    </row>
    <row r="943" spans="1:2" x14ac:dyDescent="0.3">
      <c r="A943" s="150">
        <v>35726</v>
      </c>
      <c r="B943" s="30">
        <v>1.954728</v>
      </c>
    </row>
    <row r="944" spans="1:2" x14ac:dyDescent="0.3">
      <c r="A944" s="150">
        <v>35727</v>
      </c>
      <c r="B944" s="30">
        <v>1.955141</v>
      </c>
    </row>
    <row r="945" spans="1:2" x14ac:dyDescent="0.3">
      <c r="A945" s="150">
        <v>35728</v>
      </c>
      <c r="B945" s="30">
        <v>1.9555549999999999</v>
      </c>
    </row>
    <row r="946" spans="1:2" x14ac:dyDescent="0.3">
      <c r="A946" s="150">
        <v>35729</v>
      </c>
      <c r="B946" s="30">
        <v>1.9561310000000001</v>
      </c>
    </row>
    <row r="947" spans="1:2" x14ac:dyDescent="0.3">
      <c r="A947" s="150">
        <v>35730</v>
      </c>
      <c r="B947" s="30">
        <v>1.956707</v>
      </c>
    </row>
    <row r="948" spans="1:2" x14ac:dyDescent="0.3">
      <c r="A948" s="150">
        <v>35731</v>
      </c>
      <c r="B948" s="30">
        <v>1.9572830000000001</v>
      </c>
    </row>
    <row r="949" spans="1:2" x14ac:dyDescent="0.3">
      <c r="A949" s="150">
        <v>35732</v>
      </c>
      <c r="B949" s="30">
        <v>1.957859</v>
      </c>
    </row>
    <row r="950" spans="1:2" x14ac:dyDescent="0.3">
      <c r="A950" s="150">
        <v>35733</v>
      </c>
      <c r="B950" s="30">
        <v>1.9584360000000001</v>
      </c>
    </row>
    <row r="951" spans="1:2" x14ac:dyDescent="0.3">
      <c r="A951" s="150">
        <v>35734</v>
      </c>
      <c r="B951" s="30">
        <v>1.959012</v>
      </c>
    </row>
    <row r="952" spans="1:2" x14ac:dyDescent="0.3">
      <c r="A952" s="150">
        <v>35735</v>
      </c>
      <c r="B952" s="30">
        <v>1.959589</v>
      </c>
    </row>
    <row r="953" spans="1:2" x14ac:dyDescent="0.3">
      <c r="A953" s="150">
        <v>35736</v>
      </c>
      <c r="B953" s="30">
        <v>1.9601660000000001</v>
      </c>
    </row>
    <row r="954" spans="1:2" x14ac:dyDescent="0.3">
      <c r="A954" s="150">
        <v>35737</v>
      </c>
      <c r="B954" s="30">
        <v>1.9607429999999999</v>
      </c>
    </row>
    <row r="955" spans="1:2" x14ac:dyDescent="0.3">
      <c r="A955" s="150">
        <v>35738</v>
      </c>
      <c r="B955" s="30">
        <v>1.96132</v>
      </c>
    </row>
    <row r="956" spans="1:2" x14ac:dyDescent="0.3">
      <c r="A956" s="150">
        <v>35739</v>
      </c>
      <c r="B956" s="30">
        <v>1.9618979999999999</v>
      </c>
    </row>
    <row r="957" spans="1:2" x14ac:dyDescent="0.3">
      <c r="A957" s="150">
        <v>35740</v>
      </c>
      <c r="B957" s="30">
        <v>1.9624760000000001</v>
      </c>
    </row>
    <row r="958" spans="1:2" x14ac:dyDescent="0.3">
      <c r="A958" s="150">
        <v>35741</v>
      </c>
      <c r="B958" s="30">
        <v>1.9630540000000001</v>
      </c>
    </row>
    <row r="959" spans="1:2" x14ac:dyDescent="0.3">
      <c r="A959" s="150">
        <v>35742</v>
      </c>
      <c r="B959" s="30">
        <v>1.963632</v>
      </c>
    </row>
    <row r="960" spans="1:2" x14ac:dyDescent="0.3">
      <c r="A960" s="150">
        <v>35743</v>
      </c>
      <c r="B960" s="30">
        <v>1.96421</v>
      </c>
    </row>
    <row r="961" spans="1:2" x14ac:dyDescent="0.3">
      <c r="A961" s="150">
        <v>35744</v>
      </c>
      <c r="B961" s="30">
        <v>1.964788</v>
      </c>
    </row>
    <row r="962" spans="1:2" x14ac:dyDescent="0.3">
      <c r="A962" s="150">
        <v>35745</v>
      </c>
      <c r="B962" s="30">
        <v>1.9652240000000001</v>
      </c>
    </row>
    <row r="963" spans="1:2" x14ac:dyDescent="0.3">
      <c r="A963" s="150">
        <v>35746</v>
      </c>
      <c r="B963" s="30">
        <v>1.965659</v>
      </c>
    </row>
    <row r="964" spans="1:2" x14ac:dyDescent="0.3">
      <c r="A964" s="150">
        <v>35747</v>
      </c>
      <c r="B964" s="30">
        <v>1.9660949999999999</v>
      </c>
    </row>
    <row r="965" spans="1:2" x14ac:dyDescent="0.3">
      <c r="A965" s="150">
        <v>35748</v>
      </c>
      <c r="B965" s="30">
        <v>1.966531</v>
      </c>
    </row>
    <row r="966" spans="1:2" x14ac:dyDescent="0.3">
      <c r="A966" s="150">
        <v>35749</v>
      </c>
      <c r="B966" s="30">
        <v>1.9669669999999999</v>
      </c>
    </row>
    <row r="967" spans="1:2" x14ac:dyDescent="0.3">
      <c r="A967" s="150">
        <v>35750</v>
      </c>
      <c r="B967" s="30">
        <v>1.967403</v>
      </c>
    </row>
    <row r="968" spans="1:2" x14ac:dyDescent="0.3">
      <c r="A968" s="150">
        <v>35751</v>
      </c>
      <c r="B968" s="30">
        <v>1.9678389999999999</v>
      </c>
    </row>
    <row r="969" spans="1:2" x14ac:dyDescent="0.3">
      <c r="A969" s="150">
        <v>35752</v>
      </c>
      <c r="B969" s="30">
        <v>1.9682759999999999</v>
      </c>
    </row>
    <row r="970" spans="1:2" x14ac:dyDescent="0.3">
      <c r="A970" s="150">
        <v>35753</v>
      </c>
      <c r="B970" s="30">
        <v>1.968712</v>
      </c>
    </row>
    <row r="971" spans="1:2" x14ac:dyDescent="0.3">
      <c r="A971" s="150">
        <v>35754</v>
      </c>
      <c r="B971" s="30">
        <v>1.9691479999999999</v>
      </c>
    </row>
    <row r="972" spans="1:2" x14ac:dyDescent="0.3">
      <c r="A972" s="150">
        <v>35755</v>
      </c>
      <c r="B972" s="30">
        <v>1.9695849999999999</v>
      </c>
    </row>
    <row r="973" spans="1:2" x14ac:dyDescent="0.3">
      <c r="A973" s="150">
        <v>35756</v>
      </c>
      <c r="B973" s="30">
        <v>1.9700219999999999</v>
      </c>
    </row>
    <row r="974" spans="1:2" x14ac:dyDescent="0.3">
      <c r="A974" s="150">
        <v>35757</v>
      </c>
      <c r="B974" s="30">
        <v>1.970458</v>
      </c>
    </row>
    <row r="975" spans="1:2" x14ac:dyDescent="0.3">
      <c r="A975" s="150">
        <v>35758</v>
      </c>
      <c r="B975" s="30">
        <v>1.9708950000000001</v>
      </c>
    </row>
    <row r="976" spans="1:2" x14ac:dyDescent="0.3">
      <c r="A976" s="150">
        <v>35759</v>
      </c>
      <c r="B976" s="30">
        <v>1.9713320000000001</v>
      </c>
    </row>
    <row r="977" spans="1:2" x14ac:dyDescent="0.3">
      <c r="A977" s="150">
        <v>35760</v>
      </c>
      <c r="B977" s="30">
        <v>1.9722740000000001</v>
      </c>
    </row>
    <row r="978" spans="1:2" x14ac:dyDescent="0.3">
      <c r="A978" s="150">
        <v>35761</v>
      </c>
      <c r="B978" s="30">
        <v>1.973217</v>
      </c>
    </row>
    <row r="979" spans="1:2" x14ac:dyDescent="0.3">
      <c r="A979" s="150">
        <v>35762</v>
      </c>
      <c r="B979" s="30">
        <v>1.974159</v>
      </c>
    </row>
    <row r="980" spans="1:2" x14ac:dyDescent="0.3">
      <c r="A980" s="150">
        <v>35763</v>
      </c>
      <c r="B980" s="30">
        <v>1.9751030000000001</v>
      </c>
    </row>
    <row r="981" spans="1:2" x14ac:dyDescent="0.3">
      <c r="A981" s="150">
        <v>35764</v>
      </c>
      <c r="B981" s="30">
        <v>1.976046</v>
      </c>
    </row>
    <row r="982" spans="1:2" x14ac:dyDescent="0.3">
      <c r="A982" s="150">
        <v>35765</v>
      </c>
      <c r="B982" s="30">
        <v>1.9769909999999999</v>
      </c>
    </row>
    <row r="983" spans="1:2" x14ac:dyDescent="0.3">
      <c r="A983" s="150">
        <v>35766</v>
      </c>
      <c r="B983" s="30">
        <v>1.977935</v>
      </c>
    </row>
    <row r="984" spans="1:2" x14ac:dyDescent="0.3">
      <c r="A984" s="150">
        <v>35767</v>
      </c>
      <c r="B984" s="30">
        <v>1.97888</v>
      </c>
    </row>
    <row r="985" spans="1:2" x14ac:dyDescent="0.3">
      <c r="A985" s="150">
        <v>35768</v>
      </c>
      <c r="B985" s="30">
        <v>1.9798260000000001</v>
      </c>
    </row>
    <row r="986" spans="1:2" x14ac:dyDescent="0.3">
      <c r="A986" s="150">
        <v>35769</v>
      </c>
      <c r="B986" s="30">
        <v>1.980772</v>
      </c>
    </row>
    <row r="987" spans="1:2" x14ac:dyDescent="0.3">
      <c r="A987" s="150">
        <v>35770</v>
      </c>
      <c r="B987" s="30">
        <v>1.9817180000000001</v>
      </c>
    </row>
    <row r="988" spans="1:2" x14ac:dyDescent="0.3">
      <c r="A988" s="150">
        <v>35771</v>
      </c>
      <c r="B988" s="30">
        <v>1.9826649999999999</v>
      </c>
    </row>
    <row r="989" spans="1:2" x14ac:dyDescent="0.3">
      <c r="A989" s="150">
        <v>35772</v>
      </c>
      <c r="B989" s="30">
        <v>1.9836119999999999</v>
      </c>
    </row>
    <row r="990" spans="1:2" x14ac:dyDescent="0.3">
      <c r="A990" s="150">
        <v>35773</v>
      </c>
      <c r="B990" s="30">
        <v>1.9845600000000001</v>
      </c>
    </row>
    <row r="991" spans="1:2" x14ac:dyDescent="0.3">
      <c r="A991" s="150">
        <v>35774</v>
      </c>
      <c r="B991" s="30">
        <v>1.9855080000000001</v>
      </c>
    </row>
    <row r="992" spans="1:2" x14ac:dyDescent="0.3">
      <c r="A992" s="150">
        <v>35775</v>
      </c>
      <c r="B992" s="30">
        <v>1.9861169999999999</v>
      </c>
    </row>
    <row r="993" spans="1:2" x14ac:dyDescent="0.3">
      <c r="A993" s="150">
        <v>35776</v>
      </c>
      <c r="B993" s="30">
        <v>1.9867250000000001</v>
      </c>
    </row>
    <row r="994" spans="1:2" x14ac:dyDescent="0.3">
      <c r="A994" s="150">
        <v>35777</v>
      </c>
      <c r="B994" s="30">
        <v>1.9873339999999999</v>
      </c>
    </row>
    <row r="995" spans="1:2" x14ac:dyDescent="0.3">
      <c r="A995" s="150">
        <v>35778</v>
      </c>
      <c r="B995" s="30">
        <v>1.987943</v>
      </c>
    </row>
    <row r="996" spans="1:2" x14ac:dyDescent="0.3">
      <c r="A996" s="150">
        <v>35779</v>
      </c>
      <c r="B996" s="30">
        <v>1.9885520000000001</v>
      </c>
    </row>
    <row r="997" spans="1:2" x14ac:dyDescent="0.3">
      <c r="A997" s="150">
        <v>35780</v>
      </c>
      <c r="B997" s="30">
        <v>1.9891620000000001</v>
      </c>
    </row>
    <row r="998" spans="1:2" x14ac:dyDescent="0.3">
      <c r="A998" s="150">
        <v>35781</v>
      </c>
      <c r="B998" s="30">
        <v>1.989771</v>
      </c>
    </row>
    <row r="999" spans="1:2" x14ac:dyDescent="0.3">
      <c r="A999" s="150">
        <v>35782</v>
      </c>
      <c r="B999" s="30">
        <v>1.990381</v>
      </c>
    </row>
    <row r="1000" spans="1:2" x14ac:dyDescent="0.3">
      <c r="A1000" s="150">
        <v>35783</v>
      </c>
      <c r="B1000" s="30">
        <v>1.990991</v>
      </c>
    </row>
    <row r="1001" spans="1:2" x14ac:dyDescent="0.3">
      <c r="A1001" s="150">
        <v>35784</v>
      </c>
      <c r="B1001" s="30">
        <v>1.991601</v>
      </c>
    </row>
    <row r="1002" spans="1:2" x14ac:dyDescent="0.3">
      <c r="A1002" s="150">
        <v>35785</v>
      </c>
      <c r="B1002" s="30">
        <v>1.9922120000000001</v>
      </c>
    </row>
    <row r="1003" spans="1:2" x14ac:dyDescent="0.3">
      <c r="A1003" s="150">
        <v>35786</v>
      </c>
      <c r="B1003" s="30">
        <v>1.9928220000000001</v>
      </c>
    </row>
    <row r="1004" spans="1:2" x14ac:dyDescent="0.3">
      <c r="A1004" s="150">
        <v>35787</v>
      </c>
      <c r="B1004" s="30">
        <v>1.993433</v>
      </c>
    </row>
    <row r="1005" spans="1:2" x14ac:dyDescent="0.3">
      <c r="A1005" s="150">
        <v>35788</v>
      </c>
      <c r="B1005" s="30">
        <v>1.9940439999999999</v>
      </c>
    </row>
    <row r="1006" spans="1:2" x14ac:dyDescent="0.3">
      <c r="A1006" s="150">
        <v>35789</v>
      </c>
      <c r="B1006" s="30">
        <v>1.9946550000000001</v>
      </c>
    </row>
    <row r="1007" spans="1:2" x14ac:dyDescent="0.3">
      <c r="A1007" s="150">
        <v>35790</v>
      </c>
      <c r="B1007" s="30">
        <v>1.995593</v>
      </c>
    </row>
    <row r="1008" spans="1:2" x14ac:dyDescent="0.3">
      <c r="A1008" s="150">
        <v>35791</v>
      </c>
      <c r="B1008" s="30">
        <v>1.996532</v>
      </c>
    </row>
    <row r="1009" spans="1:2" x14ac:dyDescent="0.3">
      <c r="A1009" s="150">
        <v>35792</v>
      </c>
      <c r="B1009" s="30">
        <v>1.9974719999999999</v>
      </c>
    </row>
    <row r="1010" spans="1:2" x14ac:dyDescent="0.3">
      <c r="A1010" s="150">
        <v>35793</v>
      </c>
      <c r="B1010" s="30">
        <v>1.9984120000000001</v>
      </c>
    </row>
    <row r="1011" spans="1:2" x14ac:dyDescent="0.3">
      <c r="A1011" s="150">
        <v>35794</v>
      </c>
      <c r="B1011" s="30">
        <v>1.9993529999999999</v>
      </c>
    </row>
    <row r="1012" spans="1:2" x14ac:dyDescent="0.3">
      <c r="A1012" s="150">
        <v>35795</v>
      </c>
      <c r="B1012" s="30">
        <v>2.0002939999999998</v>
      </c>
    </row>
    <row r="1013" spans="1:2" x14ac:dyDescent="0.3">
      <c r="A1013" s="150">
        <v>35796</v>
      </c>
      <c r="B1013" s="30">
        <v>2.0012349999999999</v>
      </c>
    </row>
    <row r="1014" spans="1:2" x14ac:dyDescent="0.3">
      <c r="A1014" s="150">
        <v>35797</v>
      </c>
      <c r="B1014" s="30">
        <v>2.0021770000000001</v>
      </c>
    </row>
    <row r="1015" spans="1:2" x14ac:dyDescent="0.3">
      <c r="A1015" s="150">
        <v>35798</v>
      </c>
      <c r="B1015" s="30">
        <v>2.0031189999999999</v>
      </c>
    </row>
    <row r="1016" spans="1:2" x14ac:dyDescent="0.3">
      <c r="A1016" s="150">
        <v>35799</v>
      </c>
      <c r="B1016" s="30">
        <v>2.0040619999999998</v>
      </c>
    </row>
    <row r="1017" spans="1:2" x14ac:dyDescent="0.3">
      <c r="A1017" s="150">
        <v>35800</v>
      </c>
      <c r="B1017" s="30">
        <v>2.0050050000000001</v>
      </c>
    </row>
    <row r="1018" spans="1:2" x14ac:dyDescent="0.3">
      <c r="A1018" s="150">
        <v>35801</v>
      </c>
      <c r="B1018" s="30">
        <v>2.0059480000000001</v>
      </c>
    </row>
    <row r="1019" spans="1:2" x14ac:dyDescent="0.3">
      <c r="A1019" s="150">
        <v>35802</v>
      </c>
      <c r="B1019" s="30">
        <v>2.0068920000000001</v>
      </c>
    </row>
    <row r="1020" spans="1:2" x14ac:dyDescent="0.3">
      <c r="A1020" s="150">
        <v>35803</v>
      </c>
      <c r="B1020" s="30">
        <v>2.0078369999999999</v>
      </c>
    </row>
    <row r="1021" spans="1:2" x14ac:dyDescent="0.3">
      <c r="A1021" s="150">
        <v>35804</v>
      </c>
      <c r="B1021" s="30">
        <v>2.0087820000000001</v>
      </c>
    </row>
    <row r="1022" spans="1:2" x14ac:dyDescent="0.3">
      <c r="A1022" s="150">
        <v>35805</v>
      </c>
      <c r="B1022" s="30">
        <v>2.0097269999999998</v>
      </c>
    </row>
    <row r="1023" spans="1:2" x14ac:dyDescent="0.3">
      <c r="A1023" s="150">
        <v>35806</v>
      </c>
      <c r="B1023" s="30">
        <v>2.0108199999999998</v>
      </c>
    </row>
    <row r="1024" spans="1:2" x14ac:dyDescent="0.3">
      <c r="A1024" s="150">
        <v>35807</v>
      </c>
      <c r="B1024" s="30">
        <v>2.011914</v>
      </c>
    </row>
    <row r="1025" spans="1:2" x14ac:dyDescent="0.3">
      <c r="A1025" s="150">
        <v>35808</v>
      </c>
      <c r="B1025" s="30">
        <v>2.0130080000000001</v>
      </c>
    </row>
    <row r="1026" spans="1:2" x14ac:dyDescent="0.3">
      <c r="A1026" s="150">
        <v>35809</v>
      </c>
      <c r="B1026" s="30">
        <v>2.0141019999999998</v>
      </c>
    </row>
    <row r="1027" spans="1:2" x14ac:dyDescent="0.3">
      <c r="A1027" s="150">
        <v>35810</v>
      </c>
      <c r="B1027" s="30">
        <v>2.0151979999999998</v>
      </c>
    </row>
    <row r="1028" spans="1:2" x14ac:dyDescent="0.3">
      <c r="A1028" s="150">
        <v>35811</v>
      </c>
      <c r="B1028" s="30">
        <v>2.0162939999999998</v>
      </c>
    </row>
    <row r="1029" spans="1:2" x14ac:dyDescent="0.3">
      <c r="A1029" s="150">
        <v>35812</v>
      </c>
      <c r="B1029" s="30">
        <v>2.0173899999999998</v>
      </c>
    </row>
    <row r="1030" spans="1:2" x14ac:dyDescent="0.3">
      <c r="A1030" s="150">
        <v>35813</v>
      </c>
      <c r="B1030" s="30">
        <v>2.0184869999999999</v>
      </c>
    </row>
    <row r="1031" spans="1:2" x14ac:dyDescent="0.3">
      <c r="A1031" s="150">
        <v>35814</v>
      </c>
      <c r="B1031" s="30">
        <v>2.0195850000000002</v>
      </c>
    </row>
    <row r="1032" spans="1:2" x14ac:dyDescent="0.3">
      <c r="A1032" s="150">
        <v>35815</v>
      </c>
      <c r="B1032" s="30">
        <v>2.020683</v>
      </c>
    </row>
    <row r="1033" spans="1:2" x14ac:dyDescent="0.3">
      <c r="A1033" s="150">
        <v>35816</v>
      </c>
      <c r="B1033" s="30">
        <v>2.021782</v>
      </c>
    </row>
    <row r="1034" spans="1:2" x14ac:dyDescent="0.3">
      <c r="A1034" s="150">
        <v>35817</v>
      </c>
      <c r="B1034" s="30">
        <v>2.0228809999999999</v>
      </c>
    </row>
    <row r="1035" spans="1:2" x14ac:dyDescent="0.3">
      <c r="A1035" s="150">
        <v>35818</v>
      </c>
      <c r="B1035" s="30">
        <v>2.023981</v>
      </c>
    </row>
    <row r="1036" spans="1:2" x14ac:dyDescent="0.3">
      <c r="A1036" s="150">
        <v>35819</v>
      </c>
      <c r="B1036" s="30">
        <v>2.0250819999999998</v>
      </c>
    </row>
    <row r="1037" spans="1:2" x14ac:dyDescent="0.3">
      <c r="A1037" s="150">
        <v>35820</v>
      </c>
      <c r="B1037" s="30">
        <v>2.0261830000000001</v>
      </c>
    </row>
    <row r="1038" spans="1:2" x14ac:dyDescent="0.3">
      <c r="A1038" s="150">
        <v>35821</v>
      </c>
      <c r="B1038" s="30">
        <v>2.0278740000000002</v>
      </c>
    </row>
    <row r="1039" spans="1:2" x14ac:dyDescent="0.3">
      <c r="A1039" s="150">
        <v>35822</v>
      </c>
      <c r="B1039" s="30">
        <v>2.029566</v>
      </c>
    </row>
    <row r="1040" spans="1:2" x14ac:dyDescent="0.3">
      <c r="A1040" s="150">
        <v>35823</v>
      </c>
      <c r="B1040" s="30">
        <v>2.0312600000000001</v>
      </c>
    </row>
    <row r="1041" spans="1:2" x14ac:dyDescent="0.3">
      <c r="A1041" s="150">
        <v>35824</v>
      </c>
      <c r="B1041" s="30">
        <v>2.0329549999999998</v>
      </c>
    </row>
    <row r="1042" spans="1:2" x14ac:dyDescent="0.3">
      <c r="A1042" s="150">
        <v>35825</v>
      </c>
      <c r="B1042" s="30">
        <v>2.0346510000000002</v>
      </c>
    </row>
    <row r="1043" spans="1:2" x14ac:dyDescent="0.3">
      <c r="A1043" s="150">
        <v>35826</v>
      </c>
      <c r="B1043" s="30">
        <v>2.036349</v>
      </c>
    </row>
    <row r="1044" spans="1:2" x14ac:dyDescent="0.3">
      <c r="A1044" s="150">
        <v>35827</v>
      </c>
      <c r="B1044" s="30">
        <v>2.0380479999999999</v>
      </c>
    </row>
    <row r="1045" spans="1:2" x14ac:dyDescent="0.3">
      <c r="A1045" s="150">
        <v>35828</v>
      </c>
      <c r="B1045" s="30">
        <v>2.0397479999999999</v>
      </c>
    </row>
    <row r="1046" spans="1:2" x14ac:dyDescent="0.3">
      <c r="A1046" s="150">
        <v>35829</v>
      </c>
      <c r="B1046" s="30">
        <v>2.0414500000000002</v>
      </c>
    </row>
    <row r="1047" spans="1:2" x14ac:dyDescent="0.3">
      <c r="A1047" s="150">
        <v>35830</v>
      </c>
      <c r="B1047" s="30">
        <v>2.0431539999999999</v>
      </c>
    </row>
    <row r="1048" spans="1:2" x14ac:dyDescent="0.3">
      <c r="A1048" s="150">
        <v>35831</v>
      </c>
      <c r="B1048" s="30">
        <v>2.0448590000000002</v>
      </c>
    </row>
    <row r="1049" spans="1:2" x14ac:dyDescent="0.3">
      <c r="A1049" s="150">
        <v>35832</v>
      </c>
      <c r="B1049" s="30">
        <v>2.0465650000000002</v>
      </c>
    </row>
    <row r="1050" spans="1:2" x14ac:dyDescent="0.3">
      <c r="A1050" s="150">
        <v>35833</v>
      </c>
      <c r="B1050" s="30">
        <v>2.048273</v>
      </c>
    </row>
    <row r="1051" spans="1:2" x14ac:dyDescent="0.3">
      <c r="A1051" s="150">
        <v>35834</v>
      </c>
      <c r="B1051" s="30">
        <v>2.049982</v>
      </c>
    </row>
    <row r="1052" spans="1:2" x14ac:dyDescent="0.3">
      <c r="A1052" s="150">
        <v>35835</v>
      </c>
      <c r="B1052" s="30">
        <v>2.0516920000000001</v>
      </c>
    </row>
    <row r="1053" spans="1:2" x14ac:dyDescent="0.3">
      <c r="A1053" s="150">
        <v>35836</v>
      </c>
      <c r="B1053" s="30">
        <v>2.053404</v>
      </c>
    </row>
    <row r="1054" spans="1:2" x14ac:dyDescent="0.3">
      <c r="A1054" s="150">
        <v>35837</v>
      </c>
      <c r="B1054" s="30">
        <v>2.0545279999999999</v>
      </c>
    </row>
    <row r="1055" spans="1:2" x14ac:dyDescent="0.3">
      <c r="A1055" s="150">
        <v>35838</v>
      </c>
      <c r="B1055" s="30">
        <v>2.0556519999999998</v>
      </c>
    </row>
    <row r="1056" spans="1:2" x14ac:dyDescent="0.3">
      <c r="A1056" s="150">
        <v>35839</v>
      </c>
      <c r="B1056" s="30">
        <v>2.0567769999999999</v>
      </c>
    </row>
    <row r="1057" spans="1:2" x14ac:dyDescent="0.3">
      <c r="A1057" s="150">
        <v>35840</v>
      </c>
      <c r="B1057" s="30">
        <v>2.0579019999999999</v>
      </c>
    </row>
    <row r="1058" spans="1:2" x14ac:dyDescent="0.3">
      <c r="A1058" s="150">
        <v>35841</v>
      </c>
      <c r="B1058" s="30">
        <v>2.0590280000000001</v>
      </c>
    </row>
    <row r="1059" spans="1:2" x14ac:dyDescent="0.3">
      <c r="A1059" s="150">
        <v>35842</v>
      </c>
      <c r="B1059" s="30">
        <v>2.060155</v>
      </c>
    </row>
    <row r="1060" spans="1:2" x14ac:dyDescent="0.3">
      <c r="A1060" s="150">
        <v>35843</v>
      </c>
      <c r="B1060" s="30">
        <v>2.0612819999999998</v>
      </c>
    </row>
    <row r="1061" spans="1:2" x14ac:dyDescent="0.3">
      <c r="A1061" s="150">
        <v>35844</v>
      </c>
      <c r="B1061" s="30">
        <v>2.0624099999999999</v>
      </c>
    </row>
    <row r="1062" spans="1:2" x14ac:dyDescent="0.3">
      <c r="A1062" s="150">
        <v>35845</v>
      </c>
      <c r="B1062" s="30">
        <v>2.0635379999999999</v>
      </c>
    </row>
    <row r="1063" spans="1:2" x14ac:dyDescent="0.3">
      <c r="A1063" s="150">
        <v>35846</v>
      </c>
      <c r="B1063" s="30">
        <v>2.064667</v>
      </c>
    </row>
    <row r="1064" spans="1:2" x14ac:dyDescent="0.3">
      <c r="A1064" s="150">
        <v>35847</v>
      </c>
      <c r="B1064" s="30">
        <v>2.0657969999999999</v>
      </c>
    </row>
    <row r="1065" spans="1:2" x14ac:dyDescent="0.3">
      <c r="A1065" s="150">
        <v>35848</v>
      </c>
      <c r="B1065" s="30">
        <v>2.0669270000000002</v>
      </c>
    </row>
    <row r="1066" spans="1:2" x14ac:dyDescent="0.3">
      <c r="A1066" s="150">
        <v>35849</v>
      </c>
      <c r="B1066" s="30">
        <v>2.0680580000000002</v>
      </c>
    </row>
    <row r="1067" spans="1:2" x14ac:dyDescent="0.3">
      <c r="A1067" s="150">
        <v>35850</v>
      </c>
      <c r="B1067" s="30">
        <v>2.0691899999999999</v>
      </c>
    </row>
    <row r="1068" spans="1:2" x14ac:dyDescent="0.3">
      <c r="A1068" s="150">
        <v>35851</v>
      </c>
      <c r="B1068" s="30">
        <v>2.070322</v>
      </c>
    </row>
    <row r="1069" spans="1:2" x14ac:dyDescent="0.3">
      <c r="A1069" s="150">
        <v>35852</v>
      </c>
      <c r="B1069" s="30">
        <v>2.072038</v>
      </c>
    </row>
    <row r="1070" spans="1:2" x14ac:dyDescent="0.3">
      <c r="A1070" s="150">
        <v>35853</v>
      </c>
      <c r="B1070" s="30">
        <v>2.0737559999999999</v>
      </c>
    </row>
    <row r="1071" spans="1:2" x14ac:dyDescent="0.3">
      <c r="A1071" s="150">
        <v>35854</v>
      </c>
      <c r="B1071" s="30">
        <v>2.0754760000000001</v>
      </c>
    </row>
    <row r="1072" spans="1:2" x14ac:dyDescent="0.3">
      <c r="A1072" s="150">
        <v>35855</v>
      </c>
      <c r="B1072" s="30">
        <v>2.0771959999999998</v>
      </c>
    </row>
    <row r="1073" spans="1:2" x14ac:dyDescent="0.3">
      <c r="A1073" s="150">
        <v>35856</v>
      </c>
      <c r="B1073" s="30">
        <v>2.078919</v>
      </c>
    </row>
    <row r="1074" spans="1:2" x14ac:dyDescent="0.3">
      <c r="A1074" s="150">
        <v>35857</v>
      </c>
      <c r="B1074" s="30">
        <v>2.0806420000000001</v>
      </c>
    </row>
    <row r="1075" spans="1:2" x14ac:dyDescent="0.3">
      <c r="A1075" s="150">
        <v>35858</v>
      </c>
      <c r="B1075" s="30">
        <v>2.0823670000000001</v>
      </c>
    </row>
    <row r="1076" spans="1:2" x14ac:dyDescent="0.3">
      <c r="A1076" s="150">
        <v>35859</v>
      </c>
      <c r="B1076" s="30">
        <v>2.0840939999999999</v>
      </c>
    </row>
    <row r="1077" spans="1:2" x14ac:dyDescent="0.3">
      <c r="A1077" s="150">
        <v>35860</v>
      </c>
      <c r="B1077" s="30">
        <v>2.0858219999999998</v>
      </c>
    </row>
    <row r="1078" spans="1:2" x14ac:dyDescent="0.3">
      <c r="A1078" s="150">
        <v>35861</v>
      </c>
      <c r="B1078" s="30">
        <v>2.0875509999999999</v>
      </c>
    </row>
    <row r="1079" spans="1:2" x14ac:dyDescent="0.3">
      <c r="A1079" s="150">
        <v>35862</v>
      </c>
      <c r="B1079" s="30">
        <v>2.0892819999999999</v>
      </c>
    </row>
    <row r="1080" spans="1:2" x14ac:dyDescent="0.3">
      <c r="A1080" s="150">
        <v>35863</v>
      </c>
      <c r="B1080" s="30">
        <v>2.0910139999999999</v>
      </c>
    </row>
    <row r="1081" spans="1:2" x14ac:dyDescent="0.3">
      <c r="A1081" s="150">
        <v>35864</v>
      </c>
      <c r="B1081" s="30">
        <v>2.0927479999999998</v>
      </c>
    </row>
    <row r="1082" spans="1:2" x14ac:dyDescent="0.3">
      <c r="A1082" s="150">
        <v>35865</v>
      </c>
      <c r="B1082" s="30">
        <v>2.0934409999999999</v>
      </c>
    </row>
    <row r="1083" spans="1:2" x14ac:dyDescent="0.3">
      <c r="A1083" s="150">
        <v>35866</v>
      </c>
      <c r="B1083" s="30">
        <v>2.0941350000000001</v>
      </c>
    </row>
    <row r="1084" spans="1:2" x14ac:dyDescent="0.3">
      <c r="A1084" s="150">
        <v>35867</v>
      </c>
      <c r="B1084" s="30">
        <v>2.0948289999999998</v>
      </c>
    </row>
    <row r="1085" spans="1:2" x14ac:dyDescent="0.3">
      <c r="A1085" s="150">
        <v>35868</v>
      </c>
      <c r="B1085" s="30">
        <v>2.095523</v>
      </c>
    </row>
    <row r="1086" spans="1:2" x14ac:dyDescent="0.3">
      <c r="A1086" s="150">
        <v>35869</v>
      </c>
      <c r="B1086" s="30">
        <v>2.0962170000000002</v>
      </c>
    </row>
    <row r="1087" spans="1:2" x14ac:dyDescent="0.3">
      <c r="A1087" s="150">
        <v>35870</v>
      </c>
      <c r="B1087" s="30">
        <v>2.0969120000000001</v>
      </c>
    </row>
    <row r="1088" spans="1:2" x14ac:dyDescent="0.3">
      <c r="A1088" s="150">
        <v>35871</v>
      </c>
      <c r="B1088" s="30">
        <v>2.097607</v>
      </c>
    </row>
    <row r="1089" spans="1:2" x14ac:dyDescent="0.3">
      <c r="A1089" s="150">
        <v>35872</v>
      </c>
      <c r="B1089" s="30">
        <v>2.0983019999999999</v>
      </c>
    </row>
    <row r="1090" spans="1:2" x14ac:dyDescent="0.3">
      <c r="A1090" s="150">
        <v>35873</v>
      </c>
      <c r="B1090" s="30">
        <v>2.0989969999999998</v>
      </c>
    </row>
    <row r="1091" spans="1:2" x14ac:dyDescent="0.3">
      <c r="A1091" s="150">
        <v>35874</v>
      </c>
      <c r="B1091" s="30">
        <v>2.0996920000000001</v>
      </c>
    </row>
    <row r="1092" spans="1:2" x14ac:dyDescent="0.3">
      <c r="A1092" s="150">
        <v>35875</v>
      </c>
      <c r="B1092" s="30">
        <v>2.1003880000000001</v>
      </c>
    </row>
    <row r="1093" spans="1:2" x14ac:dyDescent="0.3">
      <c r="A1093" s="150">
        <v>35876</v>
      </c>
      <c r="B1093" s="30">
        <v>2.1010840000000002</v>
      </c>
    </row>
    <row r="1094" spans="1:2" x14ac:dyDescent="0.3">
      <c r="A1094" s="150">
        <v>35877</v>
      </c>
      <c r="B1094" s="30">
        <v>2.1017800000000002</v>
      </c>
    </row>
    <row r="1095" spans="1:2" x14ac:dyDescent="0.3">
      <c r="A1095" s="150">
        <v>35878</v>
      </c>
      <c r="B1095" s="30">
        <v>2.1024769999999999</v>
      </c>
    </row>
    <row r="1096" spans="1:2" x14ac:dyDescent="0.3">
      <c r="A1096" s="150">
        <v>35879</v>
      </c>
      <c r="B1096" s="30">
        <v>2.103173</v>
      </c>
    </row>
    <row r="1097" spans="1:2" x14ac:dyDescent="0.3">
      <c r="A1097" s="150">
        <v>35880</v>
      </c>
      <c r="B1097" s="30">
        <v>2.1040809999999999</v>
      </c>
    </row>
    <row r="1098" spans="1:2" x14ac:dyDescent="0.3">
      <c r="A1098" s="150">
        <v>35881</v>
      </c>
      <c r="B1098" s="30">
        <v>2.1049890000000002</v>
      </c>
    </row>
    <row r="1099" spans="1:2" x14ac:dyDescent="0.3">
      <c r="A1099" s="150">
        <v>35882</v>
      </c>
      <c r="B1099" s="30">
        <v>2.1058970000000001</v>
      </c>
    </row>
    <row r="1100" spans="1:2" x14ac:dyDescent="0.3">
      <c r="A1100" s="150">
        <v>35883</v>
      </c>
      <c r="B1100" s="30">
        <v>2.1068060000000002</v>
      </c>
    </row>
    <row r="1101" spans="1:2" x14ac:dyDescent="0.3">
      <c r="A1101" s="150">
        <v>35884</v>
      </c>
      <c r="B1101" s="30">
        <v>2.1077149999999998</v>
      </c>
    </row>
    <row r="1102" spans="1:2" x14ac:dyDescent="0.3">
      <c r="A1102" s="150">
        <v>35885</v>
      </c>
      <c r="B1102" s="30">
        <v>2.1086239999999998</v>
      </c>
    </row>
    <row r="1103" spans="1:2" x14ac:dyDescent="0.3">
      <c r="A1103" s="150">
        <v>35886</v>
      </c>
      <c r="B1103" s="30">
        <v>2.109534</v>
      </c>
    </row>
    <row r="1104" spans="1:2" x14ac:dyDescent="0.3">
      <c r="A1104" s="150">
        <v>35887</v>
      </c>
      <c r="B1104" s="30">
        <v>2.1104449999999999</v>
      </c>
    </row>
    <row r="1105" spans="1:2" x14ac:dyDescent="0.3">
      <c r="A1105" s="150">
        <v>35888</v>
      </c>
      <c r="B1105" s="30">
        <v>2.1113550000000001</v>
      </c>
    </row>
    <row r="1106" spans="1:2" x14ac:dyDescent="0.3">
      <c r="A1106" s="150">
        <v>35889</v>
      </c>
      <c r="B1106" s="30">
        <v>2.112266</v>
      </c>
    </row>
    <row r="1107" spans="1:2" x14ac:dyDescent="0.3">
      <c r="A1107" s="150">
        <v>35890</v>
      </c>
      <c r="B1107" s="30">
        <v>2.113178</v>
      </c>
    </row>
    <row r="1108" spans="1:2" x14ac:dyDescent="0.3">
      <c r="A1108" s="150">
        <v>35891</v>
      </c>
      <c r="B1108" s="30">
        <v>2.11409</v>
      </c>
    </row>
    <row r="1109" spans="1:2" x14ac:dyDescent="0.3">
      <c r="A1109" s="150">
        <v>35892</v>
      </c>
      <c r="B1109" s="30">
        <v>2.115002</v>
      </c>
    </row>
    <row r="1110" spans="1:2" x14ac:dyDescent="0.3">
      <c r="A1110" s="150">
        <v>35893</v>
      </c>
      <c r="B1110" s="30">
        <v>2.1159150000000002</v>
      </c>
    </row>
    <row r="1111" spans="1:2" x14ac:dyDescent="0.3">
      <c r="A1111" s="150">
        <v>35894</v>
      </c>
      <c r="B1111" s="30">
        <v>2.1168279999999999</v>
      </c>
    </row>
    <row r="1112" spans="1:2" x14ac:dyDescent="0.3">
      <c r="A1112" s="150">
        <v>35895</v>
      </c>
      <c r="B1112" s="30">
        <v>2.1177410000000001</v>
      </c>
    </row>
    <row r="1113" spans="1:2" x14ac:dyDescent="0.3">
      <c r="A1113" s="150">
        <v>35896</v>
      </c>
      <c r="B1113" s="30">
        <v>2.1183779999999999</v>
      </c>
    </row>
    <row r="1114" spans="1:2" x14ac:dyDescent="0.3">
      <c r="A1114" s="150">
        <v>35897</v>
      </c>
      <c r="B1114" s="30">
        <v>2.1190159999999998</v>
      </c>
    </row>
    <row r="1115" spans="1:2" x14ac:dyDescent="0.3">
      <c r="A1115" s="150">
        <v>35898</v>
      </c>
      <c r="B1115" s="30">
        <v>2.1196540000000001</v>
      </c>
    </row>
    <row r="1116" spans="1:2" x14ac:dyDescent="0.3">
      <c r="A1116" s="150">
        <v>35899</v>
      </c>
      <c r="B1116" s="30">
        <v>2.1202920000000001</v>
      </c>
    </row>
    <row r="1117" spans="1:2" x14ac:dyDescent="0.3">
      <c r="A1117" s="150">
        <v>35900</v>
      </c>
      <c r="B1117" s="30">
        <v>2.12093</v>
      </c>
    </row>
    <row r="1118" spans="1:2" x14ac:dyDescent="0.3">
      <c r="A1118" s="150">
        <v>35901</v>
      </c>
      <c r="B1118" s="30">
        <v>2.1215679999999999</v>
      </c>
    </row>
    <row r="1119" spans="1:2" x14ac:dyDescent="0.3">
      <c r="A1119" s="150">
        <v>35902</v>
      </c>
      <c r="B1119" s="30">
        <v>2.122207</v>
      </c>
    </row>
    <row r="1120" spans="1:2" x14ac:dyDescent="0.3">
      <c r="A1120" s="150">
        <v>35903</v>
      </c>
      <c r="B1120" s="30">
        <v>2.122846</v>
      </c>
    </row>
    <row r="1121" spans="1:2" x14ac:dyDescent="0.3">
      <c r="A1121" s="150">
        <v>35904</v>
      </c>
      <c r="B1121" s="30">
        <v>2.1234850000000001</v>
      </c>
    </row>
    <row r="1122" spans="1:2" x14ac:dyDescent="0.3">
      <c r="A1122" s="150">
        <v>35905</v>
      </c>
      <c r="B1122" s="30">
        <v>2.1241240000000001</v>
      </c>
    </row>
    <row r="1123" spans="1:2" x14ac:dyDescent="0.3">
      <c r="A1123" s="150">
        <v>35906</v>
      </c>
      <c r="B1123" s="30">
        <v>2.1247630000000002</v>
      </c>
    </row>
    <row r="1124" spans="1:2" x14ac:dyDescent="0.3">
      <c r="A1124" s="150">
        <v>35907</v>
      </c>
      <c r="B1124" s="30">
        <v>2.1254029999999999</v>
      </c>
    </row>
    <row r="1125" spans="1:2" x14ac:dyDescent="0.3">
      <c r="A1125" s="150">
        <v>35908</v>
      </c>
      <c r="B1125" s="30">
        <v>2.126042</v>
      </c>
    </row>
    <row r="1126" spans="1:2" x14ac:dyDescent="0.3">
      <c r="A1126" s="150">
        <v>35909</v>
      </c>
      <c r="B1126" s="30">
        <v>2.1266820000000002</v>
      </c>
    </row>
    <row r="1127" spans="1:2" x14ac:dyDescent="0.3">
      <c r="A1127" s="150">
        <v>35910</v>
      </c>
      <c r="B1127" s="30">
        <v>2.1273219999999999</v>
      </c>
    </row>
    <row r="1128" spans="1:2" x14ac:dyDescent="0.3">
      <c r="A1128" s="150">
        <v>35911</v>
      </c>
      <c r="B1128" s="30">
        <v>2.1280420000000002</v>
      </c>
    </row>
    <row r="1129" spans="1:2" x14ac:dyDescent="0.3">
      <c r="A1129" s="150">
        <v>35912</v>
      </c>
      <c r="B1129" s="30">
        <v>2.1287609999999999</v>
      </c>
    </row>
    <row r="1130" spans="1:2" x14ac:dyDescent="0.3">
      <c r="A1130" s="150">
        <v>35913</v>
      </c>
      <c r="B1130" s="30">
        <v>2.1294810000000002</v>
      </c>
    </row>
    <row r="1131" spans="1:2" x14ac:dyDescent="0.3">
      <c r="A1131" s="150">
        <v>35914</v>
      </c>
      <c r="B1131" s="30">
        <v>2.1302020000000002</v>
      </c>
    </row>
    <row r="1132" spans="1:2" x14ac:dyDescent="0.3">
      <c r="A1132" s="150">
        <v>35915</v>
      </c>
      <c r="B1132" s="30">
        <v>2.130922</v>
      </c>
    </row>
    <row r="1133" spans="1:2" x14ac:dyDescent="0.3">
      <c r="A1133" s="150">
        <v>35916</v>
      </c>
      <c r="B1133" s="30">
        <v>2.131643</v>
      </c>
    </row>
    <row r="1134" spans="1:2" x14ac:dyDescent="0.3">
      <c r="A1134" s="150">
        <v>35917</v>
      </c>
      <c r="B1134" s="30">
        <v>2.1323629999999998</v>
      </c>
    </row>
    <row r="1135" spans="1:2" x14ac:dyDescent="0.3">
      <c r="A1135" s="150">
        <v>35918</v>
      </c>
      <c r="B1135" s="30">
        <v>2.1330849999999999</v>
      </c>
    </row>
    <row r="1136" spans="1:2" x14ac:dyDescent="0.3">
      <c r="A1136" s="150">
        <v>35919</v>
      </c>
      <c r="B1136" s="30">
        <v>2.1338059999999999</v>
      </c>
    </row>
    <row r="1137" spans="1:2" x14ac:dyDescent="0.3">
      <c r="A1137" s="150">
        <v>35920</v>
      </c>
      <c r="B1137" s="30">
        <v>2.134528</v>
      </c>
    </row>
    <row r="1138" spans="1:2" x14ac:dyDescent="0.3">
      <c r="A1138" s="150">
        <v>35921</v>
      </c>
      <c r="B1138" s="30">
        <v>2.1352500000000001</v>
      </c>
    </row>
    <row r="1139" spans="1:2" x14ac:dyDescent="0.3">
      <c r="A1139" s="150">
        <v>35922</v>
      </c>
      <c r="B1139" s="30">
        <v>2.1359720000000002</v>
      </c>
    </row>
    <row r="1140" spans="1:2" x14ac:dyDescent="0.3">
      <c r="A1140" s="150">
        <v>35923</v>
      </c>
      <c r="B1140" s="30">
        <v>2.1366939999999999</v>
      </c>
    </row>
    <row r="1141" spans="1:2" x14ac:dyDescent="0.3">
      <c r="A1141" s="150">
        <v>35924</v>
      </c>
      <c r="B1141" s="30">
        <v>2.1374170000000001</v>
      </c>
    </row>
    <row r="1142" spans="1:2" x14ac:dyDescent="0.3">
      <c r="A1142" s="150">
        <v>35925</v>
      </c>
      <c r="B1142" s="30">
        <v>2.1381389999999998</v>
      </c>
    </row>
    <row r="1143" spans="1:2" x14ac:dyDescent="0.3">
      <c r="A1143" s="150">
        <v>35926</v>
      </c>
      <c r="B1143" s="30">
        <v>2.138706</v>
      </c>
    </row>
    <row r="1144" spans="1:2" x14ac:dyDescent="0.3">
      <c r="A1144" s="150">
        <v>35927</v>
      </c>
      <c r="B1144" s="30">
        <v>2.1392730000000002</v>
      </c>
    </row>
    <row r="1145" spans="1:2" x14ac:dyDescent="0.3">
      <c r="A1145" s="150">
        <v>35928</v>
      </c>
      <c r="B1145" s="30">
        <v>2.1398410000000001</v>
      </c>
    </row>
    <row r="1146" spans="1:2" x14ac:dyDescent="0.3">
      <c r="A1146" s="150">
        <v>35929</v>
      </c>
      <c r="B1146" s="30">
        <v>2.1404079999999999</v>
      </c>
    </row>
    <row r="1147" spans="1:2" x14ac:dyDescent="0.3">
      <c r="A1147" s="150">
        <v>35930</v>
      </c>
      <c r="B1147" s="30">
        <v>2.1409760000000002</v>
      </c>
    </row>
    <row r="1148" spans="1:2" x14ac:dyDescent="0.3">
      <c r="A1148" s="150">
        <v>35931</v>
      </c>
      <c r="B1148" s="30">
        <v>2.141543</v>
      </c>
    </row>
    <row r="1149" spans="1:2" x14ac:dyDescent="0.3">
      <c r="A1149" s="150">
        <v>35932</v>
      </c>
      <c r="B1149" s="30">
        <v>2.1421109999999999</v>
      </c>
    </row>
    <row r="1150" spans="1:2" x14ac:dyDescent="0.3">
      <c r="A1150" s="150">
        <v>35933</v>
      </c>
      <c r="B1150" s="30">
        <v>2.1426789999999998</v>
      </c>
    </row>
    <row r="1151" spans="1:2" x14ac:dyDescent="0.3">
      <c r="A1151" s="150">
        <v>35934</v>
      </c>
      <c r="B1151" s="30">
        <v>2.1432470000000001</v>
      </c>
    </row>
    <row r="1152" spans="1:2" x14ac:dyDescent="0.3">
      <c r="A1152" s="150">
        <v>35935</v>
      </c>
      <c r="B1152" s="30">
        <v>2.143815</v>
      </c>
    </row>
    <row r="1153" spans="1:2" x14ac:dyDescent="0.3">
      <c r="A1153" s="150">
        <v>35936</v>
      </c>
      <c r="B1153" s="30">
        <v>2.1443840000000001</v>
      </c>
    </row>
    <row r="1154" spans="1:2" x14ac:dyDescent="0.3">
      <c r="A1154" s="150">
        <v>35937</v>
      </c>
      <c r="B1154" s="30">
        <v>2.144952</v>
      </c>
    </row>
    <row r="1155" spans="1:2" x14ac:dyDescent="0.3">
      <c r="A1155" s="150">
        <v>35938</v>
      </c>
      <c r="B1155" s="30">
        <v>2.145521</v>
      </c>
    </row>
    <row r="1156" spans="1:2" x14ac:dyDescent="0.3">
      <c r="A1156" s="150">
        <v>35939</v>
      </c>
      <c r="B1156" s="30">
        <v>2.1460900000000001</v>
      </c>
    </row>
    <row r="1157" spans="1:2" x14ac:dyDescent="0.3">
      <c r="A1157" s="150">
        <v>35940</v>
      </c>
      <c r="B1157" s="30">
        <v>2.1466590000000001</v>
      </c>
    </row>
    <row r="1158" spans="1:2" x14ac:dyDescent="0.3">
      <c r="A1158" s="150">
        <v>35941</v>
      </c>
      <c r="B1158" s="30">
        <v>2.1471789999999999</v>
      </c>
    </row>
    <row r="1159" spans="1:2" x14ac:dyDescent="0.3">
      <c r="A1159" s="150">
        <v>35942</v>
      </c>
      <c r="B1159" s="30">
        <v>2.1476989999999998</v>
      </c>
    </row>
    <row r="1160" spans="1:2" x14ac:dyDescent="0.3">
      <c r="A1160" s="150">
        <v>35943</v>
      </c>
      <c r="B1160" s="30">
        <v>2.1482199999999998</v>
      </c>
    </row>
    <row r="1161" spans="1:2" x14ac:dyDescent="0.3">
      <c r="A1161" s="150">
        <v>35944</v>
      </c>
      <c r="B1161" s="30">
        <v>2.1487400000000001</v>
      </c>
    </row>
    <row r="1162" spans="1:2" x14ac:dyDescent="0.3">
      <c r="A1162" s="150">
        <v>35945</v>
      </c>
      <c r="B1162" s="30">
        <v>2.1492610000000001</v>
      </c>
    </row>
    <row r="1163" spans="1:2" x14ac:dyDescent="0.3">
      <c r="A1163" s="150">
        <v>35946</v>
      </c>
      <c r="B1163" s="30">
        <v>2.1497820000000001</v>
      </c>
    </row>
    <row r="1164" spans="1:2" x14ac:dyDescent="0.3">
      <c r="A1164" s="150">
        <v>35947</v>
      </c>
      <c r="B1164" s="30">
        <v>2.1503019999999999</v>
      </c>
    </row>
    <row r="1165" spans="1:2" x14ac:dyDescent="0.3">
      <c r="A1165" s="150">
        <v>35948</v>
      </c>
      <c r="B1165" s="30">
        <v>2.1508229999999999</v>
      </c>
    </row>
    <row r="1166" spans="1:2" x14ac:dyDescent="0.3">
      <c r="A1166" s="150">
        <v>35949</v>
      </c>
      <c r="B1166" s="30">
        <v>2.1513450000000001</v>
      </c>
    </row>
    <row r="1167" spans="1:2" x14ac:dyDescent="0.3">
      <c r="A1167" s="150">
        <v>35950</v>
      </c>
      <c r="B1167" s="30">
        <v>2.1518660000000001</v>
      </c>
    </row>
    <row r="1168" spans="1:2" x14ac:dyDescent="0.3">
      <c r="A1168" s="150">
        <v>35951</v>
      </c>
      <c r="B1168" s="30">
        <v>2.1523870000000001</v>
      </c>
    </row>
    <row r="1169" spans="1:2" x14ac:dyDescent="0.3">
      <c r="A1169" s="150">
        <v>35952</v>
      </c>
      <c r="B1169" s="30">
        <v>2.1529090000000002</v>
      </c>
    </row>
    <row r="1170" spans="1:2" x14ac:dyDescent="0.3">
      <c r="A1170" s="150">
        <v>35953</v>
      </c>
      <c r="B1170" s="30">
        <v>2.1534300000000002</v>
      </c>
    </row>
    <row r="1171" spans="1:2" x14ac:dyDescent="0.3">
      <c r="A1171" s="150">
        <v>35954</v>
      </c>
      <c r="B1171" s="30">
        <v>2.1539519999999999</v>
      </c>
    </row>
    <row r="1172" spans="1:2" x14ac:dyDescent="0.3">
      <c r="A1172" s="150">
        <v>35955</v>
      </c>
      <c r="B1172" s="30">
        <v>2.154474</v>
      </c>
    </row>
    <row r="1173" spans="1:2" x14ac:dyDescent="0.3">
      <c r="A1173" s="150">
        <v>35956</v>
      </c>
      <c r="B1173" s="30">
        <v>2.1549960000000001</v>
      </c>
    </row>
    <row r="1174" spans="1:2" x14ac:dyDescent="0.3">
      <c r="A1174" s="150">
        <v>35957</v>
      </c>
      <c r="B1174" s="30">
        <v>2.155589</v>
      </c>
    </row>
    <row r="1175" spans="1:2" x14ac:dyDescent="0.3">
      <c r="A1175" s="150">
        <v>35958</v>
      </c>
      <c r="B1175" s="30">
        <v>2.156183</v>
      </c>
    </row>
    <row r="1176" spans="1:2" x14ac:dyDescent="0.3">
      <c r="A1176" s="150">
        <v>35959</v>
      </c>
      <c r="B1176" s="30">
        <v>2.1567769999999999</v>
      </c>
    </row>
    <row r="1177" spans="1:2" x14ac:dyDescent="0.3">
      <c r="A1177" s="150">
        <v>35960</v>
      </c>
      <c r="B1177" s="30">
        <v>2.1573709999999999</v>
      </c>
    </row>
    <row r="1178" spans="1:2" x14ac:dyDescent="0.3">
      <c r="A1178" s="150">
        <v>35961</v>
      </c>
      <c r="B1178" s="30">
        <v>2.1579649999999999</v>
      </c>
    </row>
    <row r="1179" spans="1:2" x14ac:dyDescent="0.3">
      <c r="A1179" s="150">
        <v>35962</v>
      </c>
      <c r="B1179" s="30">
        <v>2.1585589999999999</v>
      </c>
    </row>
    <row r="1180" spans="1:2" x14ac:dyDescent="0.3">
      <c r="A1180" s="150">
        <v>35963</v>
      </c>
      <c r="B1180" s="30">
        <v>2.159154</v>
      </c>
    </row>
    <row r="1181" spans="1:2" x14ac:dyDescent="0.3">
      <c r="A1181" s="150">
        <v>35964</v>
      </c>
      <c r="B1181" s="30">
        <v>2.1597490000000001</v>
      </c>
    </row>
    <row r="1182" spans="1:2" x14ac:dyDescent="0.3">
      <c r="A1182" s="150">
        <v>35965</v>
      </c>
      <c r="B1182" s="30">
        <v>2.1603430000000001</v>
      </c>
    </row>
    <row r="1183" spans="1:2" x14ac:dyDescent="0.3">
      <c r="A1183" s="150">
        <v>35966</v>
      </c>
      <c r="B1183" s="30">
        <v>2.1609379999999998</v>
      </c>
    </row>
    <row r="1184" spans="1:2" x14ac:dyDescent="0.3">
      <c r="A1184" s="150">
        <v>35967</v>
      </c>
      <c r="B1184" s="30">
        <v>2.1615340000000001</v>
      </c>
    </row>
    <row r="1185" spans="1:2" x14ac:dyDescent="0.3">
      <c r="A1185" s="150">
        <v>35968</v>
      </c>
      <c r="B1185" s="30">
        <v>2.1621290000000002</v>
      </c>
    </row>
    <row r="1186" spans="1:2" x14ac:dyDescent="0.3">
      <c r="A1186" s="150">
        <v>35969</v>
      </c>
      <c r="B1186" s="30">
        <v>2.1627239999999999</v>
      </c>
    </row>
    <row r="1187" spans="1:2" x14ac:dyDescent="0.3">
      <c r="A1187" s="150">
        <v>35970</v>
      </c>
      <c r="B1187" s="30">
        <v>2.1633200000000001</v>
      </c>
    </row>
    <row r="1188" spans="1:2" x14ac:dyDescent="0.3">
      <c r="A1188" s="150">
        <v>35971</v>
      </c>
      <c r="B1188" s="30">
        <v>2.163916</v>
      </c>
    </row>
    <row r="1189" spans="1:2" x14ac:dyDescent="0.3">
      <c r="A1189" s="150">
        <v>35972</v>
      </c>
      <c r="B1189" s="30">
        <v>2.1650079999999998</v>
      </c>
    </row>
    <row r="1190" spans="1:2" x14ac:dyDescent="0.3">
      <c r="A1190" s="150">
        <v>35973</v>
      </c>
      <c r="B1190" s="30">
        <v>2.1661009999999998</v>
      </c>
    </row>
    <row r="1191" spans="1:2" x14ac:dyDescent="0.3">
      <c r="A1191" s="150">
        <v>35974</v>
      </c>
      <c r="B1191" s="30">
        <v>2.1671939999999998</v>
      </c>
    </row>
    <row r="1192" spans="1:2" x14ac:dyDescent="0.3">
      <c r="A1192" s="150">
        <v>35975</v>
      </c>
      <c r="B1192" s="30">
        <v>2.1682869999999999</v>
      </c>
    </row>
    <row r="1193" spans="1:2" x14ac:dyDescent="0.3">
      <c r="A1193" s="150">
        <v>35976</v>
      </c>
      <c r="B1193" s="30">
        <v>2.1693820000000001</v>
      </c>
    </row>
    <row r="1194" spans="1:2" x14ac:dyDescent="0.3">
      <c r="A1194" s="150">
        <v>35977</v>
      </c>
      <c r="B1194" s="30">
        <v>2.1704759999999998</v>
      </c>
    </row>
    <row r="1195" spans="1:2" x14ac:dyDescent="0.3">
      <c r="A1195" s="150">
        <v>35978</v>
      </c>
      <c r="B1195" s="30">
        <v>2.1715719999999998</v>
      </c>
    </row>
    <row r="1196" spans="1:2" x14ac:dyDescent="0.3">
      <c r="A1196" s="150">
        <v>35979</v>
      </c>
      <c r="B1196" s="30">
        <v>2.1726679999999998</v>
      </c>
    </row>
    <row r="1197" spans="1:2" x14ac:dyDescent="0.3">
      <c r="A1197" s="150">
        <v>35980</v>
      </c>
      <c r="B1197" s="30">
        <v>2.1737639999999998</v>
      </c>
    </row>
    <row r="1198" spans="1:2" x14ac:dyDescent="0.3">
      <c r="A1198" s="150">
        <v>35981</v>
      </c>
      <c r="B1198" s="30">
        <v>2.1748609999999999</v>
      </c>
    </row>
    <row r="1199" spans="1:2" x14ac:dyDescent="0.3">
      <c r="A1199" s="150">
        <v>35982</v>
      </c>
      <c r="B1199" s="30">
        <v>2.1759590000000002</v>
      </c>
    </row>
    <row r="1200" spans="1:2" x14ac:dyDescent="0.3">
      <c r="A1200" s="150">
        <v>35983</v>
      </c>
      <c r="B1200" s="30">
        <v>2.177057</v>
      </c>
    </row>
    <row r="1201" spans="1:2" x14ac:dyDescent="0.3">
      <c r="A1201" s="150">
        <v>35984</v>
      </c>
      <c r="B1201" s="30">
        <v>2.178156</v>
      </c>
    </row>
    <row r="1202" spans="1:2" x14ac:dyDescent="0.3">
      <c r="A1202" s="150">
        <v>35985</v>
      </c>
      <c r="B1202" s="30">
        <v>2.1792549999999999</v>
      </c>
    </row>
    <row r="1203" spans="1:2" x14ac:dyDescent="0.3">
      <c r="A1203" s="150">
        <v>35986</v>
      </c>
      <c r="B1203" s="30">
        <v>2.180355</v>
      </c>
    </row>
    <row r="1204" spans="1:2" x14ac:dyDescent="0.3">
      <c r="A1204" s="150">
        <v>35987</v>
      </c>
      <c r="B1204" s="30">
        <v>2.180971</v>
      </c>
    </row>
    <row r="1205" spans="1:2" x14ac:dyDescent="0.3">
      <c r="A1205" s="150">
        <v>35988</v>
      </c>
      <c r="B1205" s="30">
        <v>2.1815869999999999</v>
      </c>
    </row>
    <row r="1206" spans="1:2" x14ac:dyDescent="0.3">
      <c r="A1206" s="150">
        <v>35989</v>
      </c>
      <c r="B1206" s="30">
        <v>2.1822029999999999</v>
      </c>
    </row>
    <row r="1207" spans="1:2" x14ac:dyDescent="0.3">
      <c r="A1207" s="150">
        <v>35990</v>
      </c>
      <c r="B1207" s="30">
        <v>2.18282</v>
      </c>
    </row>
    <row r="1208" spans="1:2" x14ac:dyDescent="0.3">
      <c r="A1208" s="150">
        <v>35991</v>
      </c>
      <c r="B1208" s="30">
        <v>2.1834370000000001</v>
      </c>
    </row>
    <row r="1209" spans="1:2" x14ac:dyDescent="0.3">
      <c r="A1209" s="150">
        <v>35992</v>
      </c>
      <c r="B1209" s="30">
        <v>2.1840540000000002</v>
      </c>
    </row>
    <row r="1210" spans="1:2" x14ac:dyDescent="0.3">
      <c r="A1210" s="150">
        <v>35993</v>
      </c>
      <c r="B1210" s="30">
        <v>2.1846709999999998</v>
      </c>
    </row>
    <row r="1211" spans="1:2" x14ac:dyDescent="0.3">
      <c r="A1211" s="150">
        <v>35994</v>
      </c>
      <c r="B1211" s="30">
        <v>2.1852879999999999</v>
      </c>
    </row>
    <row r="1212" spans="1:2" x14ac:dyDescent="0.3">
      <c r="A1212" s="150">
        <v>35995</v>
      </c>
      <c r="B1212" s="30">
        <v>2.1859060000000001</v>
      </c>
    </row>
    <row r="1213" spans="1:2" x14ac:dyDescent="0.3">
      <c r="A1213" s="150">
        <v>35996</v>
      </c>
      <c r="B1213" s="30">
        <v>2.1865230000000002</v>
      </c>
    </row>
    <row r="1214" spans="1:2" x14ac:dyDescent="0.3">
      <c r="A1214" s="150">
        <v>35997</v>
      </c>
      <c r="B1214" s="30">
        <v>2.187141</v>
      </c>
    </row>
    <row r="1215" spans="1:2" x14ac:dyDescent="0.3">
      <c r="A1215" s="150">
        <v>35998</v>
      </c>
      <c r="B1215" s="30">
        <v>2.1877589999999998</v>
      </c>
    </row>
    <row r="1216" spans="1:2" x14ac:dyDescent="0.3">
      <c r="A1216" s="150">
        <v>35999</v>
      </c>
      <c r="B1216" s="30">
        <v>2.188377</v>
      </c>
    </row>
    <row r="1217" spans="1:2" x14ac:dyDescent="0.3">
      <c r="A1217" s="150">
        <v>36000</v>
      </c>
      <c r="B1217" s="30">
        <v>2.1889949999999998</v>
      </c>
    </row>
    <row r="1218" spans="1:2" x14ac:dyDescent="0.3">
      <c r="A1218" s="150">
        <v>36001</v>
      </c>
      <c r="B1218" s="30">
        <v>2.1896140000000002</v>
      </c>
    </row>
    <row r="1219" spans="1:2" x14ac:dyDescent="0.3">
      <c r="A1219" s="150">
        <v>36002</v>
      </c>
      <c r="B1219" s="30">
        <v>2.1903589999999999</v>
      </c>
    </row>
    <row r="1220" spans="1:2" x14ac:dyDescent="0.3">
      <c r="A1220" s="150">
        <v>36003</v>
      </c>
      <c r="B1220" s="30">
        <v>2.1911040000000002</v>
      </c>
    </row>
    <row r="1221" spans="1:2" x14ac:dyDescent="0.3">
      <c r="A1221" s="150">
        <v>36004</v>
      </c>
      <c r="B1221" s="30">
        <v>2.1918489999999999</v>
      </c>
    </row>
    <row r="1222" spans="1:2" x14ac:dyDescent="0.3">
      <c r="A1222" s="150">
        <v>36005</v>
      </c>
      <c r="B1222" s="30">
        <v>2.1925949999999998</v>
      </c>
    </row>
    <row r="1223" spans="1:2" x14ac:dyDescent="0.3">
      <c r="A1223" s="150">
        <v>36006</v>
      </c>
      <c r="B1223" s="30">
        <v>2.1933410000000002</v>
      </c>
    </row>
    <row r="1224" spans="1:2" x14ac:dyDescent="0.3">
      <c r="A1224" s="150">
        <v>36007</v>
      </c>
      <c r="B1224" s="30">
        <v>2.1940870000000001</v>
      </c>
    </row>
    <row r="1225" spans="1:2" x14ac:dyDescent="0.3">
      <c r="A1225" s="150">
        <v>36008</v>
      </c>
      <c r="B1225" s="30">
        <v>2.194833</v>
      </c>
    </row>
    <row r="1226" spans="1:2" x14ac:dyDescent="0.3">
      <c r="A1226" s="150">
        <v>36009</v>
      </c>
      <c r="B1226" s="30">
        <v>2.1955800000000001</v>
      </c>
    </row>
    <row r="1227" spans="1:2" x14ac:dyDescent="0.3">
      <c r="A1227" s="150">
        <v>36010</v>
      </c>
      <c r="B1227" s="30">
        <v>2.1963270000000001</v>
      </c>
    </row>
    <row r="1228" spans="1:2" x14ac:dyDescent="0.3">
      <c r="A1228" s="150">
        <v>36011</v>
      </c>
      <c r="B1228" s="30">
        <v>2.1970740000000002</v>
      </c>
    </row>
    <row r="1229" spans="1:2" x14ac:dyDescent="0.3">
      <c r="A1229" s="150">
        <v>36012</v>
      </c>
      <c r="B1229" s="30">
        <v>2.1978209999999998</v>
      </c>
    </row>
    <row r="1230" spans="1:2" x14ac:dyDescent="0.3">
      <c r="A1230" s="150">
        <v>36013</v>
      </c>
      <c r="B1230" s="30">
        <v>2.198569</v>
      </c>
    </row>
    <row r="1231" spans="1:2" x14ac:dyDescent="0.3">
      <c r="A1231" s="150">
        <v>36014</v>
      </c>
      <c r="B1231" s="30">
        <v>2.1993170000000002</v>
      </c>
    </row>
    <row r="1232" spans="1:2" x14ac:dyDescent="0.3">
      <c r="A1232" s="150">
        <v>36015</v>
      </c>
      <c r="B1232" s="30">
        <v>2.2000649999999999</v>
      </c>
    </row>
    <row r="1233" spans="1:2" x14ac:dyDescent="0.3">
      <c r="A1233" s="150">
        <v>36016</v>
      </c>
      <c r="B1233" s="30">
        <v>2.2008139999999998</v>
      </c>
    </row>
    <row r="1234" spans="1:2" x14ac:dyDescent="0.3">
      <c r="A1234" s="150">
        <v>36017</v>
      </c>
      <c r="B1234" s="30">
        <v>2.201562</v>
      </c>
    </row>
    <row r="1235" spans="1:2" x14ac:dyDescent="0.3">
      <c r="A1235" s="150">
        <v>36018</v>
      </c>
      <c r="B1235" s="30">
        <v>2.2021600000000001</v>
      </c>
    </row>
    <row r="1236" spans="1:2" x14ac:dyDescent="0.3">
      <c r="A1236" s="150">
        <v>36019</v>
      </c>
      <c r="B1236" s="30">
        <v>2.2027580000000002</v>
      </c>
    </row>
    <row r="1237" spans="1:2" x14ac:dyDescent="0.3">
      <c r="A1237" s="150">
        <v>36020</v>
      </c>
      <c r="B1237" s="30">
        <v>2.2033559999999999</v>
      </c>
    </row>
    <row r="1238" spans="1:2" x14ac:dyDescent="0.3">
      <c r="A1238" s="150">
        <v>36021</v>
      </c>
      <c r="B1238" s="30">
        <v>2.203954</v>
      </c>
    </row>
    <row r="1239" spans="1:2" x14ac:dyDescent="0.3">
      <c r="A1239" s="150">
        <v>36022</v>
      </c>
      <c r="B1239" s="30">
        <v>2.2045520000000001</v>
      </c>
    </row>
    <row r="1240" spans="1:2" x14ac:dyDescent="0.3">
      <c r="A1240" s="150">
        <v>36023</v>
      </c>
      <c r="B1240" s="30">
        <v>2.2051500000000002</v>
      </c>
    </row>
    <row r="1241" spans="1:2" x14ac:dyDescent="0.3">
      <c r="A1241" s="150">
        <v>36024</v>
      </c>
      <c r="B1241" s="30">
        <v>2.205749</v>
      </c>
    </row>
    <row r="1242" spans="1:2" x14ac:dyDescent="0.3">
      <c r="A1242" s="150">
        <v>36025</v>
      </c>
      <c r="B1242" s="30">
        <v>2.2063480000000002</v>
      </c>
    </row>
    <row r="1243" spans="1:2" x14ac:dyDescent="0.3">
      <c r="A1243" s="150">
        <v>36026</v>
      </c>
      <c r="B1243" s="30">
        <v>2.2069459999999999</v>
      </c>
    </row>
    <row r="1244" spans="1:2" x14ac:dyDescent="0.3">
      <c r="A1244" s="150">
        <v>36027</v>
      </c>
      <c r="B1244" s="30">
        <v>2.2075459999999998</v>
      </c>
    </row>
    <row r="1245" spans="1:2" x14ac:dyDescent="0.3">
      <c r="A1245" s="150">
        <v>36028</v>
      </c>
      <c r="B1245" s="30">
        <v>2.208145</v>
      </c>
    </row>
    <row r="1246" spans="1:2" x14ac:dyDescent="0.3">
      <c r="A1246" s="150">
        <v>36029</v>
      </c>
      <c r="B1246" s="30">
        <v>2.2087439999999998</v>
      </c>
    </row>
    <row r="1247" spans="1:2" x14ac:dyDescent="0.3">
      <c r="A1247" s="150">
        <v>36030</v>
      </c>
      <c r="B1247" s="30">
        <v>2.2093440000000002</v>
      </c>
    </row>
    <row r="1248" spans="1:2" x14ac:dyDescent="0.3">
      <c r="A1248" s="150">
        <v>36031</v>
      </c>
      <c r="B1248" s="30">
        <v>2.209943</v>
      </c>
    </row>
    <row r="1249" spans="1:2" x14ac:dyDescent="0.3">
      <c r="A1249" s="150">
        <v>36032</v>
      </c>
      <c r="B1249" s="30">
        <v>2.2105429999999999</v>
      </c>
    </row>
    <row r="1250" spans="1:2" x14ac:dyDescent="0.3">
      <c r="A1250" s="150">
        <v>36033</v>
      </c>
      <c r="B1250" s="30">
        <v>2.2112569999999998</v>
      </c>
    </row>
    <row r="1251" spans="1:2" x14ac:dyDescent="0.3">
      <c r="A1251" s="150">
        <v>36034</v>
      </c>
      <c r="B1251" s="30">
        <v>2.21197</v>
      </c>
    </row>
    <row r="1252" spans="1:2" x14ac:dyDescent="0.3">
      <c r="A1252" s="150">
        <v>36035</v>
      </c>
      <c r="B1252" s="30">
        <v>2.2126839999999999</v>
      </c>
    </row>
    <row r="1253" spans="1:2" x14ac:dyDescent="0.3">
      <c r="A1253" s="150">
        <v>36036</v>
      </c>
      <c r="B1253" s="30">
        <v>2.2133989999999999</v>
      </c>
    </row>
    <row r="1254" spans="1:2" x14ac:dyDescent="0.3">
      <c r="A1254" s="150">
        <v>36037</v>
      </c>
      <c r="B1254" s="30">
        <v>2.2141130000000002</v>
      </c>
    </row>
    <row r="1255" spans="1:2" x14ac:dyDescent="0.3">
      <c r="A1255" s="150">
        <v>36038</v>
      </c>
      <c r="B1255" s="30">
        <v>2.2148279999999998</v>
      </c>
    </row>
    <row r="1256" spans="1:2" x14ac:dyDescent="0.3">
      <c r="A1256" s="150">
        <v>36039</v>
      </c>
      <c r="B1256" s="30">
        <v>2.2155429999999998</v>
      </c>
    </row>
    <row r="1257" spans="1:2" x14ac:dyDescent="0.3">
      <c r="A1257" s="150">
        <v>36040</v>
      </c>
      <c r="B1257" s="30">
        <v>2.2162579999999998</v>
      </c>
    </row>
    <row r="1258" spans="1:2" x14ac:dyDescent="0.3">
      <c r="A1258" s="150">
        <v>36041</v>
      </c>
      <c r="B1258" s="30">
        <v>2.2169729999999999</v>
      </c>
    </row>
    <row r="1259" spans="1:2" x14ac:dyDescent="0.3">
      <c r="A1259" s="150">
        <v>36042</v>
      </c>
      <c r="B1259" s="30">
        <v>2.217689</v>
      </c>
    </row>
    <row r="1260" spans="1:2" x14ac:dyDescent="0.3">
      <c r="A1260" s="150">
        <v>36043</v>
      </c>
      <c r="B1260" s="30">
        <v>2.218404</v>
      </c>
    </row>
    <row r="1261" spans="1:2" x14ac:dyDescent="0.3">
      <c r="A1261" s="150">
        <v>36044</v>
      </c>
      <c r="B1261" s="30">
        <v>2.2191200000000002</v>
      </c>
    </row>
    <row r="1262" spans="1:2" x14ac:dyDescent="0.3">
      <c r="A1262" s="150">
        <v>36045</v>
      </c>
      <c r="B1262" s="30">
        <v>2.2198370000000001</v>
      </c>
    </row>
    <row r="1263" spans="1:2" x14ac:dyDescent="0.3">
      <c r="A1263" s="150">
        <v>36046</v>
      </c>
      <c r="B1263" s="30">
        <v>2.2205530000000002</v>
      </c>
    </row>
    <row r="1264" spans="1:2" x14ac:dyDescent="0.3">
      <c r="A1264" s="150">
        <v>36047</v>
      </c>
      <c r="B1264" s="30">
        <v>2.2212700000000001</v>
      </c>
    </row>
    <row r="1265" spans="1:2" x14ac:dyDescent="0.3">
      <c r="A1265" s="150">
        <v>36048</v>
      </c>
      <c r="B1265" s="30">
        <v>2.2219869999999999</v>
      </c>
    </row>
    <row r="1266" spans="1:2" x14ac:dyDescent="0.3">
      <c r="A1266" s="150">
        <v>36049</v>
      </c>
      <c r="B1266" s="30">
        <v>2.2226880000000002</v>
      </c>
    </row>
    <row r="1267" spans="1:2" x14ac:dyDescent="0.3">
      <c r="A1267" s="150">
        <v>36050</v>
      </c>
      <c r="B1267" s="30">
        <v>2.2233890000000001</v>
      </c>
    </row>
    <row r="1268" spans="1:2" x14ac:dyDescent="0.3">
      <c r="A1268" s="150">
        <v>36051</v>
      </c>
      <c r="B1268" s="30">
        <v>2.224091</v>
      </c>
    </row>
    <row r="1269" spans="1:2" x14ac:dyDescent="0.3">
      <c r="A1269" s="150">
        <v>36052</v>
      </c>
      <c r="B1269" s="30">
        <v>2.2247919999999999</v>
      </c>
    </row>
    <row r="1270" spans="1:2" x14ac:dyDescent="0.3">
      <c r="A1270" s="150">
        <v>36053</v>
      </c>
      <c r="B1270" s="30">
        <v>2.2254939999999999</v>
      </c>
    </row>
    <row r="1271" spans="1:2" x14ac:dyDescent="0.3">
      <c r="A1271" s="150">
        <v>36054</v>
      </c>
      <c r="B1271" s="30">
        <v>2.2261959999999998</v>
      </c>
    </row>
    <row r="1272" spans="1:2" x14ac:dyDescent="0.3">
      <c r="A1272" s="150">
        <v>36055</v>
      </c>
      <c r="B1272" s="30">
        <v>2.226899</v>
      </c>
    </row>
    <row r="1273" spans="1:2" x14ac:dyDescent="0.3">
      <c r="A1273" s="150">
        <v>36056</v>
      </c>
      <c r="B1273" s="30">
        <v>2.2276009999999999</v>
      </c>
    </row>
    <row r="1274" spans="1:2" x14ac:dyDescent="0.3">
      <c r="A1274" s="150">
        <v>36057</v>
      </c>
      <c r="B1274" s="30">
        <v>2.2283040000000001</v>
      </c>
    </row>
    <row r="1275" spans="1:2" x14ac:dyDescent="0.3">
      <c r="A1275" s="150">
        <v>36058</v>
      </c>
      <c r="B1275" s="30">
        <v>2.2290070000000002</v>
      </c>
    </row>
    <row r="1276" spans="1:2" x14ac:dyDescent="0.3">
      <c r="A1276" s="150">
        <v>36059</v>
      </c>
      <c r="B1276" s="30">
        <v>2.2297099999999999</v>
      </c>
    </row>
    <row r="1277" spans="1:2" x14ac:dyDescent="0.3">
      <c r="A1277" s="150">
        <v>36060</v>
      </c>
      <c r="B1277" s="30">
        <v>2.2304140000000001</v>
      </c>
    </row>
    <row r="1278" spans="1:2" x14ac:dyDescent="0.3">
      <c r="A1278" s="150">
        <v>36061</v>
      </c>
      <c r="B1278" s="30">
        <v>2.2311169999999998</v>
      </c>
    </row>
    <row r="1279" spans="1:2" x14ac:dyDescent="0.3">
      <c r="A1279" s="150">
        <v>36062</v>
      </c>
      <c r="B1279" s="30">
        <v>2.2318210000000001</v>
      </c>
    </row>
    <row r="1280" spans="1:2" x14ac:dyDescent="0.3">
      <c r="A1280" s="150">
        <v>36063</v>
      </c>
      <c r="B1280" s="30">
        <v>2.2325249999999999</v>
      </c>
    </row>
    <row r="1281" spans="1:2" x14ac:dyDescent="0.3">
      <c r="A1281" s="150">
        <v>36064</v>
      </c>
      <c r="B1281" s="30">
        <v>2.2339319999999998</v>
      </c>
    </row>
    <row r="1282" spans="1:2" x14ac:dyDescent="0.3">
      <c r="A1282" s="150">
        <v>36065</v>
      </c>
      <c r="B1282" s="30">
        <v>2.2353399999999999</v>
      </c>
    </row>
    <row r="1283" spans="1:2" x14ac:dyDescent="0.3">
      <c r="A1283" s="150">
        <v>36066</v>
      </c>
      <c r="B1283" s="30">
        <v>2.2367490000000001</v>
      </c>
    </row>
    <row r="1284" spans="1:2" x14ac:dyDescent="0.3">
      <c r="A1284" s="150">
        <v>36067</v>
      </c>
      <c r="B1284" s="30">
        <v>2.238159</v>
      </c>
    </row>
    <row r="1285" spans="1:2" x14ac:dyDescent="0.3">
      <c r="A1285" s="150">
        <v>36068</v>
      </c>
      <c r="B1285" s="30">
        <v>2.2395689999999999</v>
      </c>
    </row>
    <row r="1286" spans="1:2" x14ac:dyDescent="0.3">
      <c r="A1286" s="150">
        <v>36069</v>
      </c>
      <c r="B1286" s="30">
        <v>2.2409810000000001</v>
      </c>
    </row>
    <row r="1287" spans="1:2" x14ac:dyDescent="0.3">
      <c r="A1287" s="150">
        <v>36070</v>
      </c>
      <c r="B1287" s="30">
        <v>2.2423929999999999</v>
      </c>
    </row>
    <row r="1288" spans="1:2" x14ac:dyDescent="0.3">
      <c r="A1288" s="150">
        <v>36071</v>
      </c>
      <c r="B1288" s="30">
        <v>2.2438069999999999</v>
      </c>
    </row>
    <row r="1289" spans="1:2" x14ac:dyDescent="0.3">
      <c r="A1289" s="150">
        <v>36072</v>
      </c>
      <c r="B1289" s="30">
        <v>2.2452209999999999</v>
      </c>
    </row>
    <row r="1290" spans="1:2" x14ac:dyDescent="0.3">
      <c r="A1290" s="150">
        <v>36073</v>
      </c>
      <c r="B1290" s="30">
        <v>2.2466360000000001</v>
      </c>
    </row>
    <row r="1291" spans="1:2" x14ac:dyDescent="0.3">
      <c r="A1291" s="150">
        <v>36074</v>
      </c>
      <c r="B1291" s="30">
        <v>2.2480519999999999</v>
      </c>
    </row>
    <row r="1292" spans="1:2" x14ac:dyDescent="0.3">
      <c r="A1292" s="150">
        <v>36075</v>
      </c>
      <c r="B1292" s="30">
        <v>2.2494689999999999</v>
      </c>
    </row>
    <row r="1293" spans="1:2" x14ac:dyDescent="0.3">
      <c r="A1293" s="150">
        <v>36076</v>
      </c>
      <c r="B1293" s="30">
        <v>2.2508859999999999</v>
      </c>
    </row>
    <row r="1294" spans="1:2" x14ac:dyDescent="0.3">
      <c r="A1294" s="150">
        <v>36077</v>
      </c>
      <c r="B1294" s="30">
        <v>2.2523049999999998</v>
      </c>
    </row>
    <row r="1295" spans="1:2" x14ac:dyDescent="0.3">
      <c r="A1295" s="150">
        <v>36078</v>
      </c>
      <c r="B1295" s="30">
        <v>2.2537240000000001</v>
      </c>
    </row>
    <row r="1296" spans="1:2" x14ac:dyDescent="0.3">
      <c r="A1296" s="150">
        <v>36079</v>
      </c>
      <c r="B1296" s="30">
        <v>2.255007</v>
      </c>
    </row>
    <row r="1297" spans="1:2" x14ac:dyDescent="0.3">
      <c r="A1297" s="150">
        <v>36080</v>
      </c>
      <c r="B1297" s="30">
        <v>2.256291</v>
      </c>
    </row>
    <row r="1298" spans="1:2" x14ac:dyDescent="0.3">
      <c r="A1298" s="150">
        <v>36081</v>
      </c>
      <c r="B1298" s="30">
        <v>2.2575750000000001</v>
      </c>
    </row>
    <row r="1299" spans="1:2" x14ac:dyDescent="0.3">
      <c r="A1299" s="150">
        <v>36082</v>
      </c>
      <c r="B1299" s="30">
        <v>2.2588599999999999</v>
      </c>
    </row>
    <row r="1300" spans="1:2" x14ac:dyDescent="0.3">
      <c r="A1300" s="150">
        <v>36083</v>
      </c>
      <c r="B1300" s="30">
        <v>2.2601460000000002</v>
      </c>
    </row>
    <row r="1301" spans="1:2" x14ac:dyDescent="0.3">
      <c r="A1301" s="150">
        <v>36084</v>
      </c>
      <c r="B1301" s="30">
        <v>2.2614320000000001</v>
      </c>
    </row>
    <row r="1302" spans="1:2" x14ac:dyDescent="0.3">
      <c r="A1302" s="150">
        <v>36085</v>
      </c>
      <c r="B1302" s="30">
        <v>2.2627199999999998</v>
      </c>
    </row>
    <row r="1303" spans="1:2" x14ac:dyDescent="0.3">
      <c r="A1303" s="150">
        <v>36086</v>
      </c>
      <c r="B1303" s="30">
        <v>2.2640069999999999</v>
      </c>
    </row>
    <row r="1304" spans="1:2" x14ac:dyDescent="0.3">
      <c r="A1304" s="150">
        <v>36087</v>
      </c>
      <c r="B1304" s="30">
        <v>2.2652960000000002</v>
      </c>
    </row>
    <row r="1305" spans="1:2" x14ac:dyDescent="0.3">
      <c r="A1305" s="150">
        <v>36088</v>
      </c>
      <c r="B1305" s="30">
        <v>2.2665860000000002</v>
      </c>
    </row>
    <row r="1306" spans="1:2" x14ac:dyDescent="0.3">
      <c r="A1306" s="150">
        <v>36089</v>
      </c>
      <c r="B1306" s="30">
        <v>2.2678759999999998</v>
      </c>
    </row>
    <row r="1307" spans="1:2" x14ac:dyDescent="0.3">
      <c r="A1307" s="150">
        <v>36090</v>
      </c>
      <c r="B1307" s="30">
        <v>2.2691669999999999</v>
      </c>
    </row>
    <row r="1308" spans="1:2" x14ac:dyDescent="0.3">
      <c r="A1308" s="150">
        <v>36091</v>
      </c>
      <c r="B1308" s="30">
        <v>2.2704580000000001</v>
      </c>
    </row>
    <row r="1309" spans="1:2" x14ac:dyDescent="0.3">
      <c r="A1309" s="150">
        <v>36092</v>
      </c>
      <c r="B1309" s="30">
        <v>2.2717510000000001</v>
      </c>
    </row>
    <row r="1310" spans="1:2" x14ac:dyDescent="0.3">
      <c r="A1310" s="150">
        <v>36093</v>
      </c>
      <c r="B1310" s="30">
        <v>2.2730440000000001</v>
      </c>
    </row>
    <row r="1311" spans="1:2" x14ac:dyDescent="0.3">
      <c r="A1311" s="150">
        <v>36094</v>
      </c>
      <c r="B1311" s="30">
        <v>2.2741479999999998</v>
      </c>
    </row>
    <row r="1312" spans="1:2" x14ac:dyDescent="0.3">
      <c r="A1312" s="150">
        <v>36095</v>
      </c>
      <c r="B1312" s="30">
        <v>2.2752520000000001</v>
      </c>
    </row>
    <row r="1313" spans="1:2" x14ac:dyDescent="0.3">
      <c r="A1313" s="150">
        <v>36096</v>
      </c>
      <c r="B1313" s="30">
        <v>2.276357</v>
      </c>
    </row>
    <row r="1314" spans="1:2" x14ac:dyDescent="0.3">
      <c r="A1314" s="150">
        <v>36097</v>
      </c>
      <c r="B1314" s="30">
        <v>2.2774619999999999</v>
      </c>
    </row>
    <row r="1315" spans="1:2" x14ac:dyDescent="0.3">
      <c r="A1315" s="150">
        <v>36098</v>
      </c>
      <c r="B1315" s="30">
        <v>2.2785690000000001</v>
      </c>
    </row>
    <row r="1316" spans="1:2" x14ac:dyDescent="0.3">
      <c r="A1316" s="150">
        <v>36099</v>
      </c>
      <c r="B1316" s="30">
        <v>2.2796750000000001</v>
      </c>
    </row>
    <row r="1317" spans="1:2" x14ac:dyDescent="0.3">
      <c r="A1317" s="150">
        <v>36100</v>
      </c>
      <c r="B1317" s="30">
        <v>2.2807819999999999</v>
      </c>
    </row>
    <row r="1318" spans="1:2" x14ac:dyDescent="0.3">
      <c r="A1318" s="150">
        <v>36101</v>
      </c>
      <c r="B1318" s="30">
        <v>2.2818900000000002</v>
      </c>
    </row>
    <row r="1319" spans="1:2" x14ac:dyDescent="0.3">
      <c r="A1319" s="150">
        <v>36102</v>
      </c>
      <c r="B1319" s="30">
        <v>2.2829980000000001</v>
      </c>
    </row>
    <row r="1320" spans="1:2" x14ac:dyDescent="0.3">
      <c r="A1320" s="150">
        <v>36103</v>
      </c>
      <c r="B1320" s="30">
        <v>2.2841070000000001</v>
      </c>
    </row>
    <row r="1321" spans="1:2" x14ac:dyDescent="0.3">
      <c r="A1321" s="150">
        <v>36104</v>
      </c>
      <c r="B1321" s="30">
        <v>2.2852160000000001</v>
      </c>
    </row>
    <row r="1322" spans="1:2" x14ac:dyDescent="0.3">
      <c r="A1322" s="150">
        <v>36105</v>
      </c>
      <c r="B1322" s="30">
        <v>2.2863259999999999</v>
      </c>
    </row>
    <row r="1323" spans="1:2" x14ac:dyDescent="0.3">
      <c r="A1323" s="150">
        <v>36106</v>
      </c>
      <c r="B1323" s="30">
        <v>2.287436</v>
      </c>
    </row>
    <row r="1324" spans="1:2" x14ac:dyDescent="0.3">
      <c r="A1324" s="150">
        <v>36107</v>
      </c>
      <c r="B1324" s="30">
        <v>2.2885469999999999</v>
      </c>
    </row>
    <row r="1325" spans="1:2" x14ac:dyDescent="0.3">
      <c r="A1325" s="150">
        <v>36108</v>
      </c>
      <c r="B1325" s="30">
        <v>2.2896580000000002</v>
      </c>
    </row>
    <row r="1326" spans="1:2" x14ac:dyDescent="0.3">
      <c r="A1326" s="150">
        <v>36109</v>
      </c>
      <c r="B1326" s="30">
        <v>2.2907700000000002</v>
      </c>
    </row>
    <row r="1327" spans="1:2" x14ac:dyDescent="0.3">
      <c r="A1327" s="150">
        <v>36110</v>
      </c>
      <c r="B1327" s="30">
        <v>2.291442</v>
      </c>
    </row>
    <row r="1328" spans="1:2" x14ac:dyDescent="0.3">
      <c r="A1328" s="150">
        <v>36111</v>
      </c>
      <c r="B1328" s="30">
        <v>2.2921140000000002</v>
      </c>
    </row>
    <row r="1329" spans="1:2" x14ac:dyDescent="0.3">
      <c r="A1329" s="150">
        <v>36112</v>
      </c>
      <c r="B1329" s="30">
        <v>2.292786</v>
      </c>
    </row>
    <row r="1330" spans="1:2" x14ac:dyDescent="0.3">
      <c r="A1330" s="150">
        <v>36113</v>
      </c>
      <c r="B1330" s="30">
        <v>2.2934580000000002</v>
      </c>
    </row>
    <row r="1331" spans="1:2" x14ac:dyDescent="0.3">
      <c r="A1331" s="150">
        <v>36114</v>
      </c>
      <c r="B1331" s="30">
        <v>2.29413</v>
      </c>
    </row>
    <row r="1332" spans="1:2" x14ac:dyDescent="0.3">
      <c r="A1332" s="150">
        <v>36115</v>
      </c>
      <c r="B1332" s="30">
        <v>2.2948029999999999</v>
      </c>
    </row>
    <row r="1333" spans="1:2" x14ac:dyDescent="0.3">
      <c r="A1333" s="150">
        <v>36116</v>
      </c>
      <c r="B1333" s="30">
        <v>2.2954759999999998</v>
      </c>
    </row>
    <row r="1334" spans="1:2" x14ac:dyDescent="0.3">
      <c r="A1334" s="150">
        <v>36117</v>
      </c>
      <c r="B1334" s="30">
        <v>2.2961490000000002</v>
      </c>
    </row>
    <row r="1335" spans="1:2" x14ac:dyDescent="0.3">
      <c r="A1335" s="150">
        <v>36118</v>
      </c>
      <c r="B1335" s="30">
        <v>2.2968220000000001</v>
      </c>
    </row>
    <row r="1336" spans="1:2" x14ac:dyDescent="0.3">
      <c r="A1336" s="150">
        <v>36119</v>
      </c>
      <c r="B1336" s="30">
        <v>2.2974950000000001</v>
      </c>
    </row>
    <row r="1337" spans="1:2" x14ac:dyDescent="0.3">
      <c r="A1337" s="150">
        <v>36120</v>
      </c>
      <c r="B1337" s="30">
        <v>2.2981690000000001</v>
      </c>
    </row>
    <row r="1338" spans="1:2" x14ac:dyDescent="0.3">
      <c r="A1338" s="150">
        <v>36121</v>
      </c>
      <c r="B1338" s="30">
        <v>2.2988430000000002</v>
      </c>
    </row>
    <row r="1339" spans="1:2" x14ac:dyDescent="0.3">
      <c r="A1339" s="150">
        <v>36122</v>
      </c>
      <c r="B1339" s="30">
        <v>2.2995169999999998</v>
      </c>
    </row>
    <row r="1340" spans="1:2" x14ac:dyDescent="0.3">
      <c r="A1340" s="150">
        <v>36123</v>
      </c>
      <c r="B1340" s="30">
        <v>2.3001909999999999</v>
      </c>
    </row>
    <row r="1341" spans="1:2" x14ac:dyDescent="0.3">
      <c r="A1341" s="150">
        <v>36124</v>
      </c>
      <c r="B1341" s="30">
        <v>2.3008649999999999</v>
      </c>
    </row>
    <row r="1342" spans="1:2" x14ac:dyDescent="0.3">
      <c r="A1342" s="150">
        <v>36125</v>
      </c>
      <c r="B1342" s="30">
        <v>2.3023509999999998</v>
      </c>
    </row>
    <row r="1343" spans="1:2" x14ac:dyDescent="0.3">
      <c r="A1343" s="150">
        <v>36126</v>
      </c>
      <c r="B1343" s="30">
        <v>2.3038370000000001</v>
      </c>
    </row>
    <row r="1344" spans="1:2" x14ac:dyDescent="0.3">
      <c r="A1344" s="150">
        <v>36127</v>
      </c>
      <c r="B1344" s="30">
        <v>2.3053240000000002</v>
      </c>
    </row>
    <row r="1345" spans="1:2" x14ac:dyDescent="0.3">
      <c r="A1345" s="150">
        <v>36128</v>
      </c>
      <c r="B1345" s="30">
        <v>2.306813</v>
      </c>
    </row>
    <row r="1346" spans="1:2" x14ac:dyDescent="0.3">
      <c r="A1346" s="150">
        <v>36129</v>
      </c>
      <c r="B1346" s="30">
        <v>2.3083019999999999</v>
      </c>
    </row>
    <row r="1347" spans="1:2" x14ac:dyDescent="0.3">
      <c r="A1347" s="150">
        <v>36130</v>
      </c>
      <c r="B1347" s="30">
        <v>2.3097919999999998</v>
      </c>
    </row>
    <row r="1348" spans="1:2" x14ac:dyDescent="0.3">
      <c r="A1348" s="150">
        <v>36131</v>
      </c>
      <c r="B1348" s="30">
        <v>2.311283</v>
      </c>
    </row>
    <row r="1349" spans="1:2" x14ac:dyDescent="0.3">
      <c r="A1349" s="150">
        <v>36132</v>
      </c>
      <c r="B1349" s="30">
        <v>2.3127759999999999</v>
      </c>
    </row>
    <row r="1350" spans="1:2" x14ac:dyDescent="0.3">
      <c r="A1350" s="150">
        <v>36133</v>
      </c>
      <c r="B1350" s="30">
        <v>2.3142689999999999</v>
      </c>
    </row>
    <row r="1351" spans="1:2" x14ac:dyDescent="0.3">
      <c r="A1351" s="150">
        <v>36134</v>
      </c>
      <c r="B1351" s="30">
        <v>2.315763</v>
      </c>
    </row>
    <row r="1352" spans="1:2" x14ac:dyDescent="0.3">
      <c r="A1352" s="150">
        <v>36135</v>
      </c>
      <c r="B1352" s="30">
        <v>2.3172579999999998</v>
      </c>
    </row>
    <row r="1353" spans="1:2" x14ac:dyDescent="0.3">
      <c r="A1353" s="150">
        <v>36136</v>
      </c>
      <c r="B1353" s="30">
        <v>2.3187540000000002</v>
      </c>
    </row>
    <row r="1354" spans="1:2" x14ac:dyDescent="0.3">
      <c r="A1354" s="150">
        <v>36137</v>
      </c>
      <c r="B1354" s="30">
        <v>2.3202509999999998</v>
      </c>
    </row>
    <row r="1355" spans="1:2" x14ac:dyDescent="0.3">
      <c r="A1355" s="150">
        <v>36138</v>
      </c>
      <c r="B1355" s="30">
        <v>2.3217490000000001</v>
      </c>
    </row>
    <row r="1356" spans="1:2" x14ac:dyDescent="0.3">
      <c r="A1356" s="150">
        <v>36139</v>
      </c>
      <c r="B1356" s="30">
        <v>2.323248</v>
      </c>
    </row>
    <row r="1357" spans="1:2" x14ac:dyDescent="0.3">
      <c r="A1357" s="150">
        <v>36140</v>
      </c>
      <c r="B1357" s="30">
        <v>2.3250030000000002</v>
      </c>
    </row>
    <row r="1358" spans="1:2" x14ac:dyDescent="0.3">
      <c r="A1358" s="150">
        <v>36141</v>
      </c>
      <c r="B1358" s="30">
        <v>2.326759</v>
      </c>
    </row>
    <row r="1359" spans="1:2" x14ac:dyDescent="0.3">
      <c r="A1359" s="150">
        <v>36142</v>
      </c>
      <c r="B1359" s="30">
        <v>2.328516</v>
      </c>
    </row>
    <row r="1360" spans="1:2" x14ac:dyDescent="0.3">
      <c r="A1360" s="150">
        <v>36143</v>
      </c>
      <c r="B1360" s="30">
        <v>2.3302749999999999</v>
      </c>
    </row>
    <row r="1361" spans="1:2" x14ac:dyDescent="0.3">
      <c r="A1361" s="150">
        <v>36144</v>
      </c>
      <c r="B1361" s="30">
        <v>2.3320349999999999</v>
      </c>
    </row>
    <row r="1362" spans="1:2" x14ac:dyDescent="0.3">
      <c r="A1362" s="150">
        <v>36145</v>
      </c>
      <c r="B1362" s="30">
        <v>2.333796</v>
      </c>
    </row>
    <row r="1363" spans="1:2" x14ac:dyDescent="0.3">
      <c r="A1363" s="150">
        <v>36146</v>
      </c>
      <c r="B1363" s="30">
        <v>2.3355589999999999</v>
      </c>
    </row>
    <row r="1364" spans="1:2" x14ac:dyDescent="0.3">
      <c r="A1364" s="150">
        <v>36147</v>
      </c>
      <c r="B1364" s="30">
        <v>2.337323</v>
      </c>
    </row>
    <row r="1365" spans="1:2" x14ac:dyDescent="0.3">
      <c r="A1365" s="150">
        <v>36148</v>
      </c>
      <c r="B1365" s="30">
        <v>2.339089</v>
      </c>
    </row>
    <row r="1366" spans="1:2" x14ac:dyDescent="0.3">
      <c r="A1366" s="150">
        <v>36149</v>
      </c>
      <c r="B1366" s="30">
        <v>2.340856</v>
      </c>
    </row>
    <row r="1367" spans="1:2" x14ac:dyDescent="0.3">
      <c r="A1367" s="150">
        <v>36150</v>
      </c>
      <c r="B1367" s="30">
        <v>2.3426239999999998</v>
      </c>
    </row>
    <row r="1368" spans="1:2" x14ac:dyDescent="0.3">
      <c r="A1368" s="150">
        <v>36151</v>
      </c>
      <c r="B1368" s="30">
        <v>2.3443930000000002</v>
      </c>
    </row>
    <row r="1369" spans="1:2" x14ac:dyDescent="0.3">
      <c r="A1369" s="150">
        <v>36152</v>
      </c>
      <c r="B1369" s="30">
        <v>2.3461639999999999</v>
      </c>
    </row>
    <row r="1370" spans="1:2" x14ac:dyDescent="0.3">
      <c r="A1370" s="150">
        <v>36153</v>
      </c>
      <c r="B1370" s="30">
        <v>2.3479359999999998</v>
      </c>
    </row>
    <row r="1371" spans="1:2" x14ac:dyDescent="0.3">
      <c r="A1371" s="150">
        <v>36154</v>
      </c>
      <c r="B1371" s="30">
        <v>2.3497089999999998</v>
      </c>
    </row>
    <row r="1372" spans="1:2" x14ac:dyDescent="0.3">
      <c r="A1372" s="150">
        <v>36155</v>
      </c>
      <c r="B1372" s="30">
        <v>2.3517540000000001</v>
      </c>
    </row>
    <row r="1373" spans="1:2" x14ac:dyDescent="0.3">
      <c r="A1373" s="150">
        <v>36156</v>
      </c>
      <c r="B1373" s="30">
        <v>2.3538009999999998</v>
      </c>
    </row>
    <row r="1374" spans="1:2" x14ac:dyDescent="0.3">
      <c r="A1374" s="150">
        <v>36157</v>
      </c>
      <c r="B1374" s="30">
        <v>2.3558490000000001</v>
      </c>
    </row>
    <row r="1375" spans="1:2" x14ac:dyDescent="0.3">
      <c r="A1375" s="150">
        <v>36158</v>
      </c>
      <c r="B1375" s="30">
        <v>2.3578999999999999</v>
      </c>
    </row>
    <row r="1376" spans="1:2" x14ac:dyDescent="0.3">
      <c r="A1376" s="150">
        <v>36159</v>
      </c>
      <c r="B1376" s="30">
        <v>2.3599519999999998</v>
      </c>
    </row>
    <row r="1377" spans="1:2" x14ac:dyDescent="0.3">
      <c r="A1377" s="150">
        <v>36160</v>
      </c>
      <c r="B1377" s="30">
        <v>2.3620049999999999</v>
      </c>
    </row>
    <row r="1378" spans="1:2" x14ac:dyDescent="0.3">
      <c r="A1378" s="150">
        <v>36161</v>
      </c>
      <c r="B1378" s="30">
        <v>2.364061</v>
      </c>
    </row>
    <row r="1379" spans="1:2" x14ac:dyDescent="0.3">
      <c r="A1379" s="150">
        <v>36162</v>
      </c>
      <c r="B1379" s="30">
        <v>2.3661180000000002</v>
      </c>
    </row>
    <row r="1380" spans="1:2" x14ac:dyDescent="0.3">
      <c r="A1380" s="150">
        <v>36163</v>
      </c>
      <c r="B1380" s="30">
        <v>2.3681770000000002</v>
      </c>
    </row>
    <row r="1381" spans="1:2" x14ac:dyDescent="0.3">
      <c r="A1381" s="150">
        <v>36164</v>
      </c>
      <c r="B1381" s="30">
        <v>2.3702380000000001</v>
      </c>
    </row>
    <row r="1382" spans="1:2" x14ac:dyDescent="0.3">
      <c r="A1382" s="150">
        <v>36165</v>
      </c>
      <c r="B1382" s="30">
        <v>2.3723010000000002</v>
      </c>
    </row>
    <row r="1383" spans="1:2" x14ac:dyDescent="0.3">
      <c r="A1383" s="150">
        <v>36166</v>
      </c>
      <c r="B1383" s="30">
        <v>2.3743650000000001</v>
      </c>
    </row>
    <row r="1384" spans="1:2" x14ac:dyDescent="0.3">
      <c r="A1384" s="150">
        <v>36167</v>
      </c>
      <c r="B1384" s="30">
        <v>2.3764319999999999</v>
      </c>
    </row>
    <row r="1385" spans="1:2" x14ac:dyDescent="0.3">
      <c r="A1385" s="150">
        <v>36168</v>
      </c>
      <c r="B1385" s="30">
        <v>2.3784999999999998</v>
      </c>
    </row>
    <row r="1386" spans="1:2" x14ac:dyDescent="0.3">
      <c r="A1386" s="150">
        <v>36169</v>
      </c>
      <c r="B1386" s="30">
        <v>2.3805700000000001</v>
      </c>
    </row>
    <row r="1387" spans="1:2" x14ac:dyDescent="0.3">
      <c r="A1387" s="150">
        <v>36170</v>
      </c>
      <c r="B1387" s="30">
        <v>2.382641</v>
      </c>
    </row>
    <row r="1388" spans="1:2" x14ac:dyDescent="0.3">
      <c r="A1388" s="150">
        <v>36171</v>
      </c>
      <c r="B1388" s="30">
        <v>2.3840810000000001</v>
      </c>
    </row>
    <row r="1389" spans="1:2" x14ac:dyDescent="0.3">
      <c r="A1389" s="150">
        <v>36172</v>
      </c>
      <c r="B1389" s="30">
        <v>2.3855200000000001</v>
      </c>
    </row>
    <row r="1390" spans="1:2" x14ac:dyDescent="0.3">
      <c r="A1390" s="150">
        <v>36173</v>
      </c>
      <c r="B1390" s="30">
        <v>2.3869609999999999</v>
      </c>
    </row>
    <row r="1391" spans="1:2" x14ac:dyDescent="0.3">
      <c r="A1391" s="150">
        <v>36174</v>
      </c>
      <c r="B1391" s="30">
        <v>2.3884029999999998</v>
      </c>
    </row>
    <row r="1392" spans="1:2" x14ac:dyDescent="0.3">
      <c r="A1392" s="150">
        <v>36175</v>
      </c>
      <c r="B1392" s="30">
        <v>2.3898450000000002</v>
      </c>
    </row>
    <row r="1393" spans="1:2" x14ac:dyDescent="0.3">
      <c r="A1393" s="150">
        <v>36176</v>
      </c>
      <c r="B1393" s="30">
        <v>2.391289</v>
      </c>
    </row>
    <row r="1394" spans="1:2" x14ac:dyDescent="0.3">
      <c r="A1394" s="150">
        <v>36177</v>
      </c>
      <c r="B1394" s="30">
        <v>2.3927330000000002</v>
      </c>
    </row>
    <row r="1395" spans="1:2" x14ac:dyDescent="0.3">
      <c r="A1395" s="150">
        <v>36178</v>
      </c>
      <c r="B1395" s="30">
        <v>2.3941780000000001</v>
      </c>
    </row>
    <row r="1396" spans="1:2" x14ac:dyDescent="0.3">
      <c r="A1396" s="150">
        <v>36179</v>
      </c>
      <c r="B1396" s="30">
        <v>2.3956240000000002</v>
      </c>
    </row>
    <row r="1397" spans="1:2" x14ac:dyDescent="0.3">
      <c r="A1397" s="150">
        <v>36180</v>
      </c>
      <c r="B1397" s="30">
        <v>2.397071</v>
      </c>
    </row>
    <row r="1398" spans="1:2" x14ac:dyDescent="0.3">
      <c r="A1398" s="150">
        <v>36181</v>
      </c>
      <c r="B1398" s="30">
        <v>2.3985189999999998</v>
      </c>
    </row>
    <row r="1399" spans="1:2" x14ac:dyDescent="0.3">
      <c r="A1399" s="150">
        <v>36182</v>
      </c>
      <c r="B1399" s="30">
        <v>2.3999679999999999</v>
      </c>
    </row>
    <row r="1400" spans="1:2" x14ac:dyDescent="0.3">
      <c r="A1400" s="150">
        <v>36183</v>
      </c>
      <c r="B1400" s="30">
        <v>2.4014169999999999</v>
      </c>
    </row>
    <row r="1401" spans="1:2" x14ac:dyDescent="0.3">
      <c r="A1401" s="150">
        <v>36184</v>
      </c>
      <c r="B1401" s="30">
        <v>2.4028679999999998</v>
      </c>
    </row>
    <row r="1402" spans="1:2" x14ac:dyDescent="0.3">
      <c r="A1402" s="150">
        <v>36185</v>
      </c>
      <c r="B1402" s="30">
        <v>2.4043190000000001</v>
      </c>
    </row>
    <row r="1403" spans="1:2" x14ac:dyDescent="0.3">
      <c r="A1403" s="150">
        <v>36186</v>
      </c>
      <c r="B1403" s="30">
        <v>2.4067349999999998</v>
      </c>
    </row>
    <row r="1404" spans="1:2" x14ac:dyDescent="0.3">
      <c r="A1404" s="150">
        <v>36187</v>
      </c>
      <c r="B1404" s="30">
        <v>2.409154</v>
      </c>
    </row>
    <row r="1405" spans="1:2" x14ac:dyDescent="0.3">
      <c r="A1405" s="150">
        <v>36188</v>
      </c>
      <c r="B1405" s="30">
        <v>2.411575</v>
      </c>
    </row>
    <row r="1406" spans="1:2" x14ac:dyDescent="0.3">
      <c r="A1406" s="150">
        <v>36189</v>
      </c>
      <c r="B1406" s="30">
        <v>2.4139979999999999</v>
      </c>
    </row>
    <row r="1407" spans="1:2" x14ac:dyDescent="0.3">
      <c r="A1407" s="150">
        <v>36190</v>
      </c>
      <c r="B1407" s="30">
        <v>2.4164240000000001</v>
      </c>
    </row>
    <row r="1408" spans="1:2" x14ac:dyDescent="0.3">
      <c r="A1408" s="150">
        <v>36191</v>
      </c>
      <c r="B1408" s="30">
        <v>2.4188529999999999</v>
      </c>
    </row>
    <row r="1409" spans="1:2" x14ac:dyDescent="0.3">
      <c r="A1409" s="150">
        <v>36192</v>
      </c>
      <c r="B1409" s="30">
        <v>2.4212829999999999</v>
      </c>
    </row>
    <row r="1410" spans="1:2" x14ac:dyDescent="0.3">
      <c r="A1410" s="150">
        <v>36193</v>
      </c>
      <c r="B1410" s="30">
        <v>2.4237169999999999</v>
      </c>
    </row>
    <row r="1411" spans="1:2" x14ac:dyDescent="0.3">
      <c r="A1411" s="150">
        <v>36194</v>
      </c>
      <c r="B1411" s="30">
        <v>2.4261520000000001</v>
      </c>
    </row>
    <row r="1412" spans="1:2" x14ac:dyDescent="0.3">
      <c r="A1412" s="150">
        <v>36195</v>
      </c>
      <c r="B1412" s="30">
        <v>2.4285909999999999</v>
      </c>
    </row>
    <row r="1413" spans="1:2" x14ac:dyDescent="0.3">
      <c r="A1413" s="150">
        <v>36196</v>
      </c>
      <c r="B1413" s="30">
        <v>2.4310309999999999</v>
      </c>
    </row>
    <row r="1414" spans="1:2" x14ac:dyDescent="0.3">
      <c r="A1414" s="150">
        <v>36197</v>
      </c>
      <c r="B1414" s="30">
        <v>2.4334739999999999</v>
      </c>
    </row>
    <row r="1415" spans="1:2" x14ac:dyDescent="0.3">
      <c r="A1415" s="150">
        <v>36198</v>
      </c>
      <c r="B1415" s="30">
        <v>2.4359199999999999</v>
      </c>
    </row>
    <row r="1416" spans="1:2" x14ac:dyDescent="0.3">
      <c r="A1416" s="150">
        <v>36199</v>
      </c>
      <c r="B1416" s="30">
        <v>2.4383680000000001</v>
      </c>
    </row>
    <row r="1417" spans="1:2" x14ac:dyDescent="0.3">
      <c r="A1417" s="150">
        <v>36200</v>
      </c>
      <c r="B1417" s="30">
        <v>2.4408180000000002</v>
      </c>
    </row>
    <row r="1418" spans="1:2" x14ac:dyDescent="0.3">
      <c r="A1418" s="150">
        <v>36201</v>
      </c>
      <c r="B1418" s="30">
        <v>2.4432710000000002</v>
      </c>
    </row>
    <row r="1419" spans="1:2" x14ac:dyDescent="0.3">
      <c r="A1419" s="150">
        <v>36202</v>
      </c>
      <c r="B1419" s="30">
        <v>2.4446859999999999</v>
      </c>
    </row>
    <row r="1420" spans="1:2" x14ac:dyDescent="0.3">
      <c r="A1420" s="150">
        <v>36203</v>
      </c>
      <c r="B1420" s="30">
        <v>2.4461020000000002</v>
      </c>
    </row>
    <row r="1421" spans="1:2" x14ac:dyDescent="0.3">
      <c r="A1421" s="150">
        <v>36204</v>
      </c>
      <c r="B1421" s="30">
        <v>2.4475189999999998</v>
      </c>
    </row>
    <row r="1422" spans="1:2" x14ac:dyDescent="0.3">
      <c r="A1422" s="150">
        <v>36205</v>
      </c>
      <c r="B1422" s="30">
        <v>2.4489359999999998</v>
      </c>
    </row>
    <row r="1423" spans="1:2" x14ac:dyDescent="0.3">
      <c r="A1423" s="150">
        <v>36206</v>
      </c>
      <c r="B1423" s="30">
        <v>2.4503539999999999</v>
      </c>
    </row>
    <row r="1424" spans="1:2" x14ac:dyDescent="0.3">
      <c r="A1424" s="150">
        <v>36207</v>
      </c>
      <c r="B1424" s="30">
        <v>2.4517739999999999</v>
      </c>
    </row>
    <row r="1425" spans="1:2" x14ac:dyDescent="0.3">
      <c r="A1425" s="150">
        <v>36208</v>
      </c>
      <c r="B1425" s="30">
        <v>2.4531939999999999</v>
      </c>
    </row>
    <row r="1426" spans="1:2" x14ac:dyDescent="0.3">
      <c r="A1426" s="150">
        <v>36209</v>
      </c>
      <c r="B1426" s="30">
        <v>2.4546139999999999</v>
      </c>
    </row>
    <row r="1427" spans="1:2" x14ac:dyDescent="0.3">
      <c r="A1427" s="150">
        <v>36210</v>
      </c>
      <c r="B1427" s="30">
        <v>2.4560360000000001</v>
      </c>
    </row>
    <row r="1428" spans="1:2" x14ac:dyDescent="0.3">
      <c r="A1428" s="150">
        <v>36211</v>
      </c>
      <c r="B1428" s="30">
        <v>2.4574579999999999</v>
      </c>
    </row>
    <row r="1429" spans="1:2" x14ac:dyDescent="0.3">
      <c r="A1429" s="150">
        <v>36212</v>
      </c>
      <c r="B1429" s="30">
        <v>2.458882</v>
      </c>
    </row>
    <row r="1430" spans="1:2" x14ac:dyDescent="0.3">
      <c r="A1430" s="150">
        <v>36213</v>
      </c>
      <c r="B1430" s="30">
        <v>2.4603060000000001</v>
      </c>
    </row>
    <row r="1431" spans="1:2" x14ac:dyDescent="0.3">
      <c r="A1431" s="150">
        <v>36214</v>
      </c>
      <c r="B1431" s="30">
        <v>2.4617309999999999</v>
      </c>
    </row>
    <row r="1432" spans="1:2" x14ac:dyDescent="0.3">
      <c r="A1432" s="150">
        <v>36215</v>
      </c>
      <c r="B1432" s="30">
        <v>2.4631560000000001</v>
      </c>
    </row>
    <row r="1433" spans="1:2" x14ac:dyDescent="0.3">
      <c r="A1433" s="150">
        <v>36216</v>
      </c>
      <c r="B1433" s="30">
        <v>2.4645830000000002</v>
      </c>
    </row>
    <row r="1434" spans="1:2" x14ac:dyDescent="0.3">
      <c r="A1434" s="150">
        <v>36217</v>
      </c>
      <c r="B1434" s="30">
        <v>2.4658950000000002</v>
      </c>
    </row>
    <row r="1435" spans="1:2" x14ac:dyDescent="0.3">
      <c r="A1435" s="150">
        <v>36218</v>
      </c>
      <c r="B1435" s="30">
        <v>2.4672070000000001</v>
      </c>
    </row>
    <row r="1436" spans="1:2" x14ac:dyDescent="0.3">
      <c r="A1436" s="150">
        <v>36219</v>
      </c>
      <c r="B1436" s="30">
        <v>2.468521</v>
      </c>
    </row>
    <row r="1437" spans="1:2" x14ac:dyDescent="0.3">
      <c r="A1437" s="150">
        <v>36220</v>
      </c>
      <c r="B1437" s="30">
        <v>2.4698349999999998</v>
      </c>
    </row>
    <row r="1438" spans="1:2" x14ac:dyDescent="0.3">
      <c r="A1438" s="150">
        <v>36221</v>
      </c>
      <c r="B1438" s="30">
        <v>2.471149</v>
      </c>
    </row>
    <row r="1439" spans="1:2" x14ac:dyDescent="0.3">
      <c r="A1439" s="150">
        <v>36222</v>
      </c>
      <c r="B1439" s="30">
        <v>2.4724650000000001</v>
      </c>
    </row>
    <row r="1440" spans="1:2" x14ac:dyDescent="0.3">
      <c r="A1440" s="150">
        <v>36223</v>
      </c>
      <c r="B1440" s="30">
        <v>2.4737809999999998</v>
      </c>
    </row>
    <row r="1441" spans="1:2" x14ac:dyDescent="0.3">
      <c r="A1441" s="150">
        <v>36224</v>
      </c>
      <c r="B1441" s="30">
        <v>2.475098</v>
      </c>
    </row>
    <row r="1442" spans="1:2" x14ac:dyDescent="0.3">
      <c r="A1442" s="150">
        <v>36225</v>
      </c>
      <c r="B1442" s="30">
        <v>2.4764149999999998</v>
      </c>
    </row>
    <row r="1443" spans="1:2" x14ac:dyDescent="0.3">
      <c r="A1443" s="150">
        <v>36226</v>
      </c>
      <c r="B1443" s="30">
        <v>2.4777330000000002</v>
      </c>
    </row>
    <row r="1444" spans="1:2" x14ac:dyDescent="0.3">
      <c r="A1444" s="150">
        <v>36227</v>
      </c>
      <c r="B1444" s="30">
        <v>2.4790519999999998</v>
      </c>
    </row>
    <row r="1445" spans="1:2" x14ac:dyDescent="0.3">
      <c r="A1445" s="150">
        <v>36228</v>
      </c>
      <c r="B1445" s="30">
        <v>2.480372</v>
      </c>
    </row>
    <row r="1446" spans="1:2" x14ac:dyDescent="0.3">
      <c r="A1446" s="150">
        <v>36229</v>
      </c>
      <c r="B1446" s="30">
        <v>2.4816919999999998</v>
      </c>
    </row>
    <row r="1447" spans="1:2" x14ac:dyDescent="0.3">
      <c r="A1447" s="150">
        <v>36230</v>
      </c>
      <c r="B1447" s="30">
        <v>2.482386</v>
      </c>
    </row>
    <row r="1448" spans="1:2" x14ac:dyDescent="0.3">
      <c r="A1448" s="150">
        <v>36231</v>
      </c>
      <c r="B1448" s="30">
        <v>2.483079</v>
      </c>
    </row>
    <row r="1449" spans="1:2" x14ac:dyDescent="0.3">
      <c r="A1449" s="150">
        <v>36232</v>
      </c>
      <c r="B1449" s="30">
        <v>2.4837729999999998</v>
      </c>
    </row>
    <row r="1450" spans="1:2" x14ac:dyDescent="0.3">
      <c r="A1450" s="150">
        <v>36233</v>
      </c>
      <c r="B1450" s="30">
        <v>2.4844680000000001</v>
      </c>
    </row>
    <row r="1451" spans="1:2" x14ac:dyDescent="0.3">
      <c r="A1451" s="150">
        <v>36234</v>
      </c>
      <c r="B1451" s="30">
        <v>2.4851619999999999</v>
      </c>
    </row>
    <row r="1452" spans="1:2" x14ac:dyDescent="0.3">
      <c r="A1452" s="150">
        <v>36235</v>
      </c>
      <c r="B1452" s="30">
        <v>2.4858570000000002</v>
      </c>
    </row>
    <row r="1453" spans="1:2" x14ac:dyDescent="0.3">
      <c r="A1453" s="150">
        <v>36236</v>
      </c>
      <c r="B1453" s="30">
        <v>2.4865520000000001</v>
      </c>
    </row>
    <row r="1454" spans="1:2" x14ac:dyDescent="0.3">
      <c r="A1454" s="150">
        <v>36237</v>
      </c>
      <c r="B1454" s="30">
        <v>2.487247</v>
      </c>
    </row>
    <row r="1455" spans="1:2" x14ac:dyDescent="0.3">
      <c r="A1455" s="150">
        <v>36238</v>
      </c>
      <c r="B1455" s="30">
        <v>2.4879419999999999</v>
      </c>
    </row>
    <row r="1456" spans="1:2" x14ac:dyDescent="0.3">
      <c r="A1456" s="150">
        <v>36239</v>
      </c>
      <c r="B1456" s="30">
        <v>2.4886370000000002</v>
      </c>
    </row>
    <row r="1457" spans="1:2" x14ac:dyDescent="0.3">
      <c r="A1457" s="150">
        <v>36240</v>
      </c>
      <c r="B1457" s="30">
        <v>2.4893329999999998</v>
      </c>
    </row>
    <row r="1458" spans="1:2" x14ac:dyDescent="0.3">
      <c r="A1458" s="150">
        <v>36241</v>
      </c>
      <c r="B1458" s="30">
        <v>2.4900289999999998</v>
      </c>
    </row>
    <row r="1459" spans="1:2" x14ac:dyDescent="0.3">
      <c r="A1459" s="150">
        <v>36242</v>
      </c>
      <c r="B1459" s="30">
        <v>2.4907249999999999</v>
      </c>
    </row>
    <row r="1460" spans="1:2" x14ac:dyDescent="0.3">
      <c r="A1460" s="150">
        <v>36243</v>
      </c>
      <c r="B1460" s="30">
        <v>2.4914209999999999</v>
      </c>
    </row>
    <row r="1461" spans="1:2" x14ac:dyDescent="0.3">
      <c r="A1461" s="150">
        <v>36244</v>
      </c>
      <c r="B1461" s="30">
        <v>2.4921169999999999</v>
      </c>
    </row>
    <row r="1462" spans="1:2" x14ac:dyDescent="0.3">
      <c r="A1462" s="150">
        <v>36245</v>
      </c>
      <c r="B1462" s="30">
        <v>2.4928599999999999</v>
      </c>
    </row>
    <row r="1463" spans="1:2" x14ac:dyDescent="0.3">
      <c r="A1463" s="150">
        <v>36246</v>
      </c>
      <c r="B1463" s="30">
        <v>2.4936020000000001</v>
      </c>
    </row>
    <row r="1464" spans="1:2" x14ac:dyDescent="0.3">
      <c r="A1464" s="150">
        <v>36247</v>
      </c>
      <c r="B1464" s="30">
        <v>2.494345</v>
      </c>
    </row>
    <row r="1465" spans="1:2" x14ac:dyDescent="0.3">
      <c r="A1465" s="150">
        <v>36248</v>
      </c>
      <c r="B1465" s="30">
        <v>2.495088</v>
      </c>
    </row>
    <row r="1466" spans="1:2" x14ac:dyDescent="0.3">
      <c r="A1466" s="150">
        <v>36249</v>
      </c>
      <c r="B1466" s="30">
        <v>2.4958320000000001</v>
      </c>
    </row>
    <row r="1467" spans="1:2" x14ac:dyDescent="0.3">
      <c r="A1467" s="150">
        <v>36250</v>
      </c>
      <c r="B1467" s="30">
        <v>2.496575</v>
      </c>
    </row>
    <row r="1468" spans="1:2" x14ac:dyDescent="0.3">
      <c r="A1468" s="150">
        <v>36251</v>
      </c>
      <c r="B1468" s="30">
        <v>2.4973190000000001</v>
      </c>
    </row>
    <row r="1469" spans="1:2" x14ac:dyDescent="0.3">
      <c r="A1469" s="150">
        <v>36252</v>
      </c>
      <c r="B1469" s="30">
        <v>2.4980630000000001</v>
      </c>
    </row>
    <row r="1470" spans="1:2" x14ac:dyDescent="0.3">
      <c r="A1470" s="150">
        <v>36253</v>
      </c>
      <c r="B1470" s="30">
        <v>2.4988069999999998</v>
      </c>
    </row>
    <row r="1471" spans="1:2" x14ac:dyDescent="0.3">
      <c r="A1471" s="150">
        <v>36254</v>
      </c>
      <c r="B1471" s="30">
        <v>2.4995509999999999</v>
      </c>
    </row>
    <row r="1472" spans="1:2" x14ac:dyDescent="0.3">
      <c r="A1472" s="150">
        <v>36255</v>
      </c>
      <c r="B1472" s="30">
        <v>2.5002960000000001</v>
      </c>
    </row>
    <row r="1473" spans="1:2" x14ac:dyDescent="0.3">
      <c r="A1473" s="150">
        <v>36256</v>
      </c>
      <c r="B1473" s="30">
        <v>2.5010409999999998</v>
      </c>
    </row>
    <row r="1474" spans="1:2" x14ac:dyDescent="0.3">
      <c r="A1474" s="150">
        <v>36257</v>
      </c>
      <c r="B1474" s="30">
        <v>2.5017860000000001</v>
      </c>
    </row>
    <row r="1475" spans="1:2" x14ac:dyDescent="0.3">
      <c r="A1475" s="150">
        <v>36258</v>
      </c>
      <c r="B1475" s="30">
        <v>2.5025309999999998</v>
      </c>
    </row>
    <row r="1476" spans="1:2" x14ac:dyDescent="0.3">
      <c r="A1476" s="150">
        <v>36259</v>
      </c>
      <c r="B1476" s="30">
        <v>2.5032760000000001</v>
      </c>
    </row>
    <row r="1477" spans="1:2" x14ac:dyDescent="0.3">
      <c r="A1477" s="150">
        <v>36260</v>
      </c>
      <c r="B1477" s="30">
        <v>2.504022</v>
      </c>
    </row>
    <row r="1478" spans="1:2" x14ac:dyDescent="0.3">
      <c r="A1478" s="150">
        <v>36261</v>
      </c>
      <c r="B1478" s="30">
        <v>2.5048189999999999</v>
      </c>
    </row>
    <row r="1479" spans="1:2" x14ac:dyDescent="0.3">
      <c r="A1479" s="150">
        <v>36262</v>
      </c>
      <c r="B1479" s="30">
        <v>2.5056150000000001</v>
      </c>
    </row>
    <row r="1480" spans="1:2" x14ac:dyDescent="0.3">
      <c r="A1480" s="150">
        <v>36263</v>
      </c>
      <c r="B1480" s="30">
        <v>2.5064129999999998</v>
      </c>
    </row>
    <row r="1481" spans="1:2" x14ac:dyDescent="0.3">
      <c r="A1481" s="150">
        <v>36264</v>
      </c>
      <c r="B1481" s="30">
        <v>2.5072100000000002</v>
      </c>
    </row>
    <row r="1482" spans="1:2" x14ac:dyDescent="0.3">
      <c r="A1482" s="150">
        <v>36265</v>
      </c>
      <c r="B1482" s="30">
        <v>2.5080070000000001</v>
      </c>
    </row>
    <row r="1483" spans="1:2" x14ac:dyDescent="0.3">
      <c r="A1483" s="150">
        <v>36266</v>
      </c>
      <c r="B1483" s="30">
        <v>2.5088050000000002</v>
      </c>
    </row>
    <row r="1484" spans="1:2" x14ac:dyDescent="0.3">
      <c r="A1484" s="150">
        <v>36267</v>
      </c>
      <c r="B1484" s="30">
        <v>2.5096029999999998</v>
      </c>
    </row>
    <row r="1485" spans="1:2" x14ac:dyDescent="0.3">
      <c r="A1485" s="150">
        <v>36268</v>
      </c>
      <c r="B1485" s="30">
        <v>2.5104009999999999</v>
      </c>
    </row>
    <row r="1486" spans="1:2" x14ac:dyDescent="0.3">
      <c r="A1486" s="150">
        <v>36269</v>
      </c>
      <c r="B1486" s="30">
        <v>2.5112000000000001</v>
      </c>
    </row>
    <row r="1487" spans="1:2" x14ac:dyDescent="0.3">
      <c r="A1487" s="150">
        <v>36270</v>
      </c>
      <c r="B1487" s="30">
        <v>2.5119989999999999</v>
      </c>
    </row>
    <row r="1488" spans="1:2" x14ac:dyDescent="0.3">
      <c r="A1488" s="150">
        <v>36271</v>
      </c>
      <c r="B1488" s="30">
        <v>2.5127980000000001</v>
      </c>
    </row>
    <row r="1489" spans="1:2" x14ac:dyDescent="0.3">
      <c r="A1489" s="150">
        <v>36272</v>
      </c>
      <c r="B1489" s="30">
        <v>2.5135969999999999</v>
      </c>
    </row>
    <row r="1490" spans="1:2" x14ac:dyDescent="0.3">
      <c r="A1490" s="150">
        <v>36273</v>
      </c>
      <c r="B1490" s="30">
        <v>2.5143970000000002</v>
      </c>
    </row>
    <row r="1491" spans="1:2" x14ac:dyDescent="0.3">
      <c r="A1491" s="150">
        <v>36274</v>
      </c>
      <c r="B1491" s="30">
        <v>2.5151970000000001</v>
      </c>
    </row>
    <row r="1492" spans="1:2" x14ac:dyDescent="0.3">
      <c r="A1492" s="150">
        <v>36275</v>
      </c>
      <c r="B1492" s="30">
        <v>2.515997</v>
      </c>
    </row>
    <row r="1493" spans="1:2" x14ac:dyDescent="0.3">
      <c r="A1493" s="150">
        <v>36276</v>
      </c>
      <c r="B1493" s="30">
        <v>2.516778</v>
      </c>
    </row>
    <row r="1494" spans="1:2" x14ac:dyDescent="0.3">
      <c r="A1494" s="150">
        <v>36277</v>
      </c>
      <c r="B1494" s="30">
        <v>2.5175589999999999</v>
      </c>
    </row>
    <row r="1495" spans="1:2" x14ac:dyDescent="0.3">
      <c r="A1495" s="150">
        <v>36278</v>
      </c>
      <c r="B1495" s="30">
        <v>2.5183399999999998</v>
      </c>
    </row>
    <row r="1496" spans="1:2" x14ac:dyDescent="0.3">
      <c r="A1496" s="150">
        <v>36279</v>
      </c>
      <c r="B1496" s="30">
        <v>2.5191219999999999</v>
      </c>
    </row>
    <row r="1497" spans="1:2" x14ac:dyDescent="0.3">
      <c r="A1497" s="150">
        <v>36280</v>
      </c>
      <c r="B1497" s="30">
        <v>2.5199039999999999</v>
      </c>
    </row>
    <row r="1498" spans="1:2" x14ac:dyDescent="0.3">
      <c r="A1498" s="150">
        <v>36281</v>
      </c>
      <c r="B1498" s="30">
        <v>2.520686</v>
      </c>
    </row>
    <row r="1499" spans="1:2" x14ac:dyDescent="0.3">
      <c r="A1499" s="150">
        <v>36282</v>
      </c>
      <c r="B1499" s="30">
        <v>2.521468</v>
      </c>
    </row>
    <row r="1500" spans="1:2" x14ac:dyDescent="0.3">
      <c r="A1500" s="150">
        <v>36283</v>
      </c>
      <c r="B1500" s="30">
        <v>2.5222509999999998</v>
      </c>
    </row>
    <row r="1501" spans="1:2" x14ac:dyDescent="0.3">
      <c r="A1501" s="150">
        <v>36284</v>
      </c>
      <c r="B1501" s="30">
        <v>2.523034</v>
      </c>
    </row>
    <row r="1502" spans="1:2" x14ac:dyDescent="0.3">
      <c r="A1502" s="150">
        <v>36285</v>
      </c>
      <c r="B1502" s="30">
        <v>2.5238170000000002</v>
      </c>
    </row>
    <row r="1503" spans="1:2" x14ac:dyDescent="0.3">
      <c r="A1503" s="150">
        <v>36286</v>
      </c>
      <c r="B1503" s="30">
        <v>2.5246</v>
      </c>
    </row>
    <row r="1504" spans="1:2" x14ac:dyDescent="0.3">
      <c r="A1504" s="150">
        <v>36287</v>
      </c>
      <c r="B1504" s="30">
        <v>2.5253839999999999</v>
      </c>
    </row>
    <row r="1505" spans="1:2" x14ac:dyDescent="0.3">
      <c r="A1505" s="150">
        <v>36288</v>
      </c>
      <c r="B1505" s="30">
        <v>2.5261680000000002</v>
      </c>
    </row>
    <row r="1506" spans="1:2" x14ac:dyDescent="0.3">
      <c r="A1506" s="150">
        <v>36289</v>
      </c>
      <c r="B1506" s="30">
        <v>2.5269520000000001</v>
      </c>
    </row>
    <row r="1507" spans="1:2" x14ac:dyDescent="0.3">
      <c r="A1507" s="150">
        <v>36290</v>
      </c>
      <c r="B1507" s="30">
        <v>2.527736</v>
      </c>
    </row>
    <row r="1508" spans="1:2" x14ac:dyDescent="0.3">
      <c r="A1508" s="150">
        <v>36291</v>
      </c>
      <c r="B1508" s="30">
        <v>2.5284420000000001</v>
      </c>
    </row>
    <row r="1509" spans="1:2" x14ac:dyDescent="0.3">
      <c r="A1509" s="150">
        <v>36292</v>
      </c>
      <c r="B1509" s="30">
        <v>2.5291480000000002</v>
      </c>
    </row>
    <row r="1510" spans="1:2" x14ac:dyDescent="0.3">
      <c r="A1510" s="150">
        <v>36293</v>
      </c>
      <c r="B1510" s="30">
        <v>2.5298539999999998</v>
      </c>
    </row>
    <row r="1511" spans="1:2" x14ac:dyDescent="0.3">
      <c r="A1511" s="150">
        <v>36294</v>
      </c>
      <c r="B1511" s="30">
        <v>2.5305610000000001</v>
      </c>
    </row>
    <row r="1512" spans="1:2" x14ac:dyDescent="0.3">
      <c r="A1512" s="150">
        <v>36295</v>
      </c>
      <c r="B1512" s="30">
        <v>2.5312670000000002</v>
      </c>
    </row>
    <row r="1513" spans="1:2" x14ac:dyDescent="0.3">
      <c r="A1513" s="150">
        <v>36296</v>
      </c>
      <c r="B1513" s="30">
        <v>2.5319739999999999</v>
      </c>
    </row>
    <row r="1514" spans="1:2" x14ac:dyDescent="0.3">
      <c r="A1514" s="150">
        <v>36297</v>
      </c>
      <c r="B1514" s="30">
        <v>2.5326810000000002</v>
      </c>
    </row>
    <row r="1515" spans="1:2" x14ac:dyDescent="0.3">
      <c r="A1515" s="150">
        <v>36298</v>
      </c>
      <c r="B1515" s="30">
        <v>2.533388</v>
      </c>
    </row>
    <row r="1516" spans="1:2" x14ac:dyDescent="0.3">
      <c r="A1516" s="150">
        <v>36299</v>
      </c>
      <c r="B1516" s="30">
        <v>2.5340959999999999</v>
      </c>
    </row>
    <row r="1517" spans="1:2" x14ac:dyDescent="0.3">
      <c r="A1517" s="150">
        <v>36300</v>
      </c>
      <c r="B1517" s="30">
        <v>2.5348030000000001</v>
      </c>
    </row>
    <row r="1518" spans="1:2" x14ac:dyDescent="0.3">
      <c r="A1518" s="150">
        <v>36301</v>
      </c>
      <c r="B1518" s="30">
        <v>2.5355110000000001</v>
      </c>
    </row>
    <row r="1519" spans="1:2" x14ac:dyDescent="0.3">
      <c r="A1519" s="150">
        <v>36302</v>
      </c>
      <c r="B1519" s="30">
        <v>2.536219</v>
      </c>
    </row>
    <row r="1520" spans="1:2" x14ac:dyDescent="0.3">
      <c r="A1520" s="150">
        <v>36303</v>
      </c>
      <c r="B1520" s="30">
        <v>2.5369269999999999</v>
      </c>
    </row>
    <row r="1521" spans="1:2" x14ac:dyDescent="0.3">
      <c r="A1521" s="150">
        <v>36304</v>
      </c>
      <c r="B1521" s="30">
        <v>2.537636</v>
      </c>
    </row>
    <row r="1522" spans="1:2" x14ac:dyDescent="0.3">
      <c r="A1522" s="150">
        <v>36305</v>
      </c>
      <c r="B1522" s="30">
        <v>2.5383439999999999</v>
      </c>
    </row>
    <row r="1523" spans="1:2" x14ac:dyDescent="0.3">
      <c r="A1523" s="150">
        <v>36306</v>
      </c>
      <c r="B1523" s="30">
        <v>2.538732</v>
      </c>
    </row>
    <row r="1524" spans="1:2" x14ac:dyDescent="0.3">
      <c r="A1524" s="150">
        <v>36307</v>
      </c>
      <c r="B1524" s="30">
        <v>2.5391189999999999</v>
      </c>
    </row>
    <row r="1525" spans="1:2" x14ac:dyDescent="0.3">
      <c r="A1525" s="150">
        <v>36308</v>
      </c>
      <c r="B1525" s="30">
        <v>2.539507</v>
      </c>
    </row>
    <row r="1526" spans="1:2" x14ac:dyDescent="0.3">
      <c r="A1526" s="150">
        <v>36309</v>
      </c>
      <c r="B1526" s="30">
        <v>2.5398939999999999</v>
      </c>
    </row>
    <row r="1527" spans="1:2" x14ac:dyDescent="0.3">
      <c r="A1527" s="150">
        <v>36310</v>
      </c>
      <c r="B1527" s="30">
        <v>2.5402819999999999</v>
      </c>
    </row>
    <row r="1528" spans="1:2" x14ac:dyDescent="0.3">
      <c r="A1528" s="150">
        <v>36311</v>
      </c>
      <c r="B1528" s="30">
        <v>2.5406689999999998</v>
      </c>
    </row>
    <row r="1529" spans="1:2" x14ac:dyDescent="0.3">
      <c r="A1529" s="150">
        <v>36312</v>
      </c>
      <c r="B1529" s="30">
        <v>2.5410569999999999</v>
      </c>
    </row>
    <row r="1530" spans="1:2" x14ac:dyDescent="0.3">
      <c r="A1530" s="150">
        <v>36313</v>
      </c>
      <c r="B1530" s="30">
        <v>2.541445</v>
      </c>
    </row>
    <row r="1531" spans="1:2" x14ac:dyDescent="0.3">
      <c r="A1531" s="150">
        <v>36314</v>
      </c>
      <c r="B1531" s="30">
        <v>2.541833</v>
      </c>
    </row>
    <row r="1532" spans="1:2" x14ac:dyDescent="0.3">
      <c r="A1532" s="150">
        <v>36315</v>
      </c>
      <c r="B1532" s="30">
        <v>2.5422210000000001</v>
      </c>
    </row>
    <row r="1533" spans="1:2" x14ac:dyDescent="0.3">
      <c r="A1533" s="150">
        <v>36316</v>
      </c>
      <c r="B1533" s="30">
        <v>2.5426090000000001</v>
      </c>
    </row>
    <row r="1534" spans="1:2" x14ac:dyDescent="0.3">
      <c r="A1534" s="150">
        <v>36317</v>
      </c>
      <c r="B1534" s="30">
        <v>2.5429970000000002</v>
      </c>
    </row>
    <row r="1535" spans="1:2" x14ac:dyDescent="0.3">
      <c r="A1535" s="150">
        <v>36318</v>
      </c>
      <c r="B1535" s="30">
        <v>2.5433849999999998</v>
      </c>
    </row>
    <row r="1536" spans="1:2" x14ac:dyDescent="0.3">
      <c r="A1536" s="150">
        <v>36319</v>
      </c>
      <c r="B1536" s="30">
        <v>2.5437729999999998</v>
      </c>
    </row>
    <row r="1537" spans="1:2" x14ac:dyDescent="0.3">
      <c r="A1537" s="150">
        <v>36320</v>
      </c>
      <c r="B1537" s="30">
        <v>2.5441609999999999</v>
      </c>
    </row>
    <row r="1538" spans="1:2" x14ac:dyDescent="0.3">
      <c r="A1538" s="150">
        <v>36321</v>
      </c>
      <c r="B1538" s="30">
        <v>2.5445489999999999</v>
      </c>
    </row>
    <row r="1539" spans="1:2" x14ac:dyDescent="0.3">
      <c r="A1539" s="150">
        <v>36322</v>
      </c>
      <c r="B1539" s="30">
        <v>2.5450460000000001</v>
      </c>
    </row>
    <row r="1540" spans="1:2" x14ac:dyDescent="0.3">
      <c r="A1540" s="150">
        <v>36323</v>
      </c>
      <c r="B1540" s="30">
        <v>2.5455420000000002</v>
      </c>
    </row>
    <row r="1541" spans="1:2" x14ac:dyDescent="0.3">
      <c r="A1541" s="150">
        <v>36324</v>
      </c>
      <c r="B1541" s="30">
        <v>2.5460389999999999</v>
      </c>
    </row>
    <row r="1542" spans="1:2" x14ac:dyDescent="0.3">
      <c r="A1542" s="150">
        <v>36325</v>
      </c>
      <c r="B1542" s="30">
        <v>2.5465360000000001</v>
      </c>
    </row>
    <row r="1543" spans="1:2" x14ac:dyDescent="0.3">
      <c r="A1543" s="150">
        <v>36326</v>
      </c>
      <c r="B1543" s="30">
        <v>2.5470329999999999</v>
      </c>
    </row>
    <row r="1544" spans="1:2" x14ac:dyDescent="0.3">
      <c r="A1544" s="150">
        <v>36327</v>
      </c>
      <c r="B1544" s="30">
        <v>2.5475300000000001</v>
      </c>
    </row>
    <row r="1545" spans="1:2" x14ac:dyDescent="0.3">
      <c r="A1545" s="150">
        <v>36328</v>
      </c>
      <c r="B1545" s="30">
        <v>2.5480269999999998</v>
      </c>
    </row>
    <row r="1546" spans="1:2" x14ac:dyDescent="0.3">
      <c r="A1546" s="150">
        <v>36329</v>
      </c>
      <c r="B1546" s="30">
        <v>2.548524</v>
      </c>
    </row>
    <row r="1547" spans="1:2" x14ac:dyDescent="0.3">
      <c r="A1547" s="150">
        <v>36330</v>
      </c>
      <c r="B1547" s="30">
        <v>2.5490210000000002</v>
      </c>
    </row>
    <row r="1548" spans="1:2" x14ac:dyDescent="0.3">
      <c r="A1548" s="150">
        <v>36331</v>
      </c>
      <c r="B1548" s="30">
        <v>2.5495190000000001</v>
      </c>
    </row>
    <row r="1549" spans="1:2" x14ac:dyDescent="0.3">
      <c r="A1549" s="150">
        <v>36332</v>
      </c>
      <c r="B1549" s="30">
        <v>2.5500159999999998</v>
      </c>
    </row>
    <row r="1550" spans="1:2" x14ac:dyDescent="0.3">
      <c r="A1550" s="150">
        <v>36333</v>
      </c>
      <c r="B1550" s="30">
        <v>2.5505140000000002</v>
      </c>
    </row>
    <row r="1551" spans="1:2" x14ac:dyDescent="0.3">
      <c r="A1551" s="150">
        <v>36334</v>
      </c>
      <c r="B1551" s="30">
        <v>2.5510109999999999</v>
      </c>
    </row>
    <row r="1552" spans="1:2" x14ac:dyDescent="0.3">
      <c r="A1552" s="150">
        <v>36335</v>
      </c>
      <c r="B1552" s="30">
        <v>2.5515089999999998</v>
      </c>
    </row>
    <row r="1553" spans="1:2" x14ac:dyDescent="0.3">
      <c r="A1553" s="150">
        <v>36336</v>
      </c>
      <c r="B1553" s="30">
        <v>2.5520070000000001</v>
      </c>
    </row>
    <row r="1554" spans="1:2" x14ac:dyDescent="0.3">
      <c r="A1554" s="150">
        <v>36337</v>
      </c>
      <c r="B1554" s="30">
        <v>2.5526399999999998</v>
      </c>
    </row>
    <row r="1555" spans="1:2" x14ac:dyDescent="0.3">
      <c r="A1555" s="150">
        <v>36338</v>
      </c>
      <c r="B1555" s="30">
        <v>2.5532729999999999</v>
      </c>
    </row>
    <row r="1556" spans="1:2" x14ac:dyDescent="0.3">
      <c r="A1556" s="150">
        <v>36339</v>
      </c>
      <c r="B1556" s="30">
        <v>2.5539070000000001</v>
      </c>
    </row>
    <row r="1557" spans="1:2" x14ac:dyDescent="0.3">
      <c r="A1557" s="150">
        <v>36340</v>
      </c>
      <c r="B1557" s="30">
        <v>2.5545399999999998</v>
      </c>
    </row>
    <row r="1558" spans="1:2" x14ac:dyDescent="0.3">
      <c r="A1558" s="150">
        <v>36341</v>
      </c>
      <c r="B1558" s="30">
        <v>2.5551740000000001</v>
      </c>
    </row>
    <row r="1559" spans="1:2" x14ac:dyDescent="0.3">
      <c r="A1559" s="150">
        <v>36342</v>
      </c>
      <c r="B1559" s="30">
        <v>2.5558079999999999</v>
      </c>
    </row>
    <row r="1560" spans="1:2" x14ac:dyDescent="0.3">
      <c r="A1560" s="150">
        <v>36343</v>
      </c>
      <c r="B1560" s="30">
        <v>2.556441</v>
      </c>
    </row>
    <row r="1561" spans="1:2" x14ac:dyDescent="0.3">
      <c r="A1561" s="150">
        <v>36344</v>
      </c>
      <c r="B1561" s="30">
        <v>2.5570759999999999</v>
      </c>
    </row>
    <row r="1562" spans="1:2" x14ac:dyDescent="0.3">
      <c r="A1562" s="150">
        <v>36345</v>
      </c>
      <c r="B1562" s="30">
        <v>2.5577100000000002</v>
      </c>
    </row>
    <row r="1563" spans="1:2" x14ac:dyDescent="0.3">
      <c r="A1563" s="150">
        <v>36346</v>
      </c>
      <c r="B1563" s="30">
        <v>2.558344</v>
      </c>
    </row>
    <row r="1564" spans="1:2" x14ac:dyDescent="0.3">
      <c r="A1564" s="150">
        <v>36347</v>
      </c>
      <c r="B1564" s="30">
        <v>2.5589789999999999</v>
      </c>
    </row>
    <row r="1565" spans="1:2" x14ac:dyDescent="0.3">
      <c r="A1565" s="150">
        <v>36348</v>
      </c>
      <c r="B1565" s="30">
        <v>2.5596139999999998</v>
      </c>
    </row>
    <row r="1566" spans="1:2" x14ac:dyDescent="0.3">
      <c r="A1566" s="150">
        <v>36349</v>
      </c>
      <c r="B1566" s="30">
        <v>2.5602490000000002</v>
      </c>
    </row>
    <row r="1567" spans="1:2" x14ac:dyDescent="0.3">
      <c r="A1567" s="150">
        <v>36350</v>
      </c>
      <c r="B1567" s="30">
        <v>2.5608840000000002</v>
      </c>
    </row>
    <row r="1568" spans="1:2" x14ac:dyDescent="0.3">
      <c r="A1568" s="150">
        <v>36351</v>
      </c>
      <c r="B1568" s="30">
        <v>2.5615190000000001</v>
      </c>
    </row>
    <row r="1569" spans="1:2" x14ac:dyDescent="0.3">
      <c r="A1569" s="150">
        <v>36352</v>
      </c>
      <c r="B1569" s="30">
        <v>2.5619860000000001</v>
      </c>
    </row>
    <row r="1570" spans="1:2" x14ac:dyDescent="0.3">
      <c r="A1570" s="150">
        <v>36353</v>
      </c>
      <c r="B1570" s="30">
        <v>2.5624539999999998</v>
      </c>
    </row>
    <row r="1571" spans="1:2" x14ac:dyDescent="0.3">
      <c r="A1571" s="150">
        <v>36354</v>
      </c>
      <c r="B1571" s="30">
        <v>2.5629219999999999</v>
      </c>
    </row>
    <row r="1572" spans="1:2" x14ac:dyDescent="0.3">
      <c r="A1572" s="150">
        <v>36355</v>
      </c>
      <c r="B1572" s="30">
        <v>2.5633900000000001</v>
      </c>
    </row>
    <row r="1573" spans="1:2" x14ac:dyDescent="0.3">
      <c r="A1573" s="150">
        <v>36356</v>
      </c>
      <c r="B1573" s="30">
        <v>2.5638580000000002</v>
      </c>
    </row>
    <row r="1574" spans="1:2" x14ac:dyDescent="0.3">
      <c r="A1574" s="150">
        <v>36357</v>
      </c>
      <c r="B1574" s="30">
        <v>2.5643259999999999</v>
      </c>
    </row>
    <row r="1575" spans="1:2" x14ac:dyDescent="0.3">
      <c r="A1575" s="150">
        <v>36358</v>
      </c>
      <c r="B1575" s="30">
        <v>2.564794</v>
      </c>
    </row>
    <row r="1576" spans="1:2" x14ac:dyDescent="0.3">
      <c r="A1576" s="150">
        <v>36359</v>
      </c>
      <c r="B1576" s="30">
        <v>2.5652620000000002</v>
      </c>
    </row>
    <row r="1577" spans="1:2" x14ac:dyDescent="0.3">
      <c r="A1577" s="150">
        <v>36360</v>
      </c>
      <c r="B1577" s="30">
        <v>2.5657299999999998</v>
      </c>
    </row>
    <row r="1578" spans="1:2" x14ac:dyDescent="0.3">
      <c r="A1578" s="150">
        <v>36361</v>
      </c>
      <c r="B1578" s="30">
        <v>2.5661990000000001</v>
      </c>
    </row>
    <row r="1579" spans="1:2" x14ac:dyDescent="0.3">
      <c r="A1579" s="150">
        <v>36362</v>
      </c>
      <c r="B1579" s="30">
        <v>2.5666669999999998</v>
      </c>
    </row>
    <row r="1580" spans="1:2" x14ac:dyDescent="0.3">
      <c r="A1580" s="150">
        <v>36363</v>
      </c>
      <c r="B1580" s="30">
        <v>2.5671360000000001</v>
      </c>
    </row>
    <row r="1581" spans="1:2" x14ac:dyDescent="0.3">
      <c r="A1581" s="150">
        <v>36364</v>
      </c>
      <c r="B1581" s="30">
        <v>2.5676040000000002</v>
      </c>
    </row>
    <row r="1582" spans="1:2" x14ac:dyDescent="0.3">
      <c r="A1582" s="150">
        <v>36365</v>
      </c>
      <c r="B1582" s="30">
        <v>2.5680730000000001</v>
      </c>
    </row>
    <row r="1583" spans="1:2" x14ac:dyDescent="0.3">
      <c r="A1583" s="150">
        <v>36366</v>
      </c>
      <c r="B1583" s="30">
        <v>2.5685419999999999</v>
      </c>
    </row>
    <row r="1584" spans="1:2" x14ac:dyDescent="0.3">
      <c r="A1584" s="150">
        <v>36367</v>
      </c>
      <c r="B1584" s="30">
        <v>2.5691649999999999</v>
      </c>
    </row>
    <row r="1585" spans="1:2" x14ac:dyDescent="0.3">
      <c r="A1585" s="150">
        <v>36368</v>
      </c>
      <c r="B1585" s="30">
        <v>2.569788</v>
      </c>
    </row>
    <row r="1586" spans="1:2" x14ac:dyDescent="0.3">
      <c r="A1586" s="150">
        <v>36369</v>
      </c>
      <c r="B1586" s="30">
        <v>2.5704120000000001</v>
      </c>
    </row>
    <row r="1587" spans="1:2" x14ac:dyDescent="0.3">
      <c r="A1587" s="150">
        <v>36370</v>
      </c>
      <c r="B1587" s="30">
        <v>2.5710359999999999</v>
      </c>
    </row>
    <row r="1588" spans="1:2" x14ac:dyDescent="0.3">
      <c r="A1588" s="150">
        <v>36371</v>
      </c>
      <c r="B1588" s="30">
        <v>2.5716589999999999</v>
      </c>
    </row>
    <row r="1589" spans="1:2" x14ac:dyDescent="0.3">
      <c r="A1589" s="150">
        <v>36372</v>
      </c>
      <c r="B1589" s="30">
        <v>2.5722830000000001</v>
      </c>
    </row>
    <row r="1590" spans="1:2" x14ac:dyDescent="0.3">
      <c r="A1590" s="150">
        <v>36373</v>
      </c>
      <c r="B1590" s="30">
        <v>2.572908</v>
      </c>
    </row>
    <row r="1591" spans="1:2" x14ac:dyDescent="0.3">
      <c r="A1591" s="150">
        <v>36374</v>
      </c>
      <c r="B1591" s="30">
        <v>2.5735320000000002</v>
      </c>
    </row>
    <row r="1592" spans="1:2" x14ac:dyDescent="0.3">
      <c r="A1592" s="150">
        <v>36375</v>
      </c>
      <c r="B1592" s="30">
        <v>2.5741559999999999</v>
      </c>
    </row>
    <row r="1593" spans="1:2" x14ac:dyDescent="0.3">
      <c r="A1593" s="150">
        <v>36376</v>
      </c>
      <c r="B1593" s="30">
        <v>2.5747810000000002</v>
      </c>
    </row>
    <row r="1594" spans="1:2" x14ac:dyDescent="0.3">
      <c r="A1594" s="150">
        <v>36377</v>
      </c>
      <c r="B1594" s="30">
        <v>2.5754060000000001</v>
      </c>
    </row>
    <row r="1595" spans="1:2" x14ac:dyDescent="0.3">
      <c r="A1595" s="150">
        <v>36378</v>
      </c>
      <c r="B1595" s="30">
        <v>2.576031</v>
      </c>
    </row>
    <row r="1596" spans="1:2" x14ac:dyDescent="0.3">
      <c r="A1596" s="150">
        <v>36379</v>
      </c>
      <c r="B1596" s="30">
        <v>2.5766559999999998</v>
      </c>
    </row>
    <row r="1597" spans="1:2" x14ac:dyDescent="0.3">
      <c r="A1597" s="150">
        <v>36380</v>
      </c>
      <c r="B1597" s="30">
        <v>2.5772810000000002</v>
      </c>
    </row>
    <row r="1598" spans="1:2" x14ac:dyDescent="0.3">
      <c r="A1598" s="150">
        <v>36381</v>
      </c>
      <c r="B1598" s="30">
        <v>2.577906</v>
      </c>
    </row>
    <row r="1599" spans="1:2" x14ac:dyDescent="0.3">
      <c r="A1599" s="150">
        <v>36382</v>
      </c>
      <c r="B1599" s="30">
        <v>2.578532</v>
      </c>
    </row>
    <row r="1600" spans="1:2" x14ac:dyDescent="0.3">
      <c r="A1600" s="150">
        <v>36383</v>
      </c>
      <c r="B1600" s="30">
        <v>2.5789909999999998</v>
      </c>
    </row>
    <row r="1601" spans="1:2" x14ac:dyDescent="0.3">
      <c r="A1601" s="150">
        <v>36384</v>
      </c>
      <c r="B1601" s="30">
        <v>2.57945</v>
      </c>
    </row>
    <row r="1602" spans="1:2" x14ac:dyDescent="0.3">
      <c r="A1602" s="150">
        <v>36385</v>
      </c>
      <c r="B1602" s="30">
        <v>2.5799089999999998</v>
      </c>
    </row>
    <row r="1603" spans="1:2" x14ac:dyDescent="0.3">
      <c r="A1603" s="150">
        <v>36386</v>
      </c>
      <c r="B1603" s="30">
        <v>2.580368</v>
      </c>
    </row>
    <row r="1604" spans="1:2" x14ac:dyDescent="0.3">
      <c r="A1604" s="150">
        <v>36387</v>
      </c>
      <c r="B1604" s="30">
        <v>2.5808270000000002</v>
      </c>
    </row>
    <row r="1605" spans="1:2" x14ac:dyDescent="0.3">
      <c r="A1605" s="150">
        <v>36388</v>
      </c>
      <c r="B1605" s="30">
        <v>2.5812870000000001</v>
      </c>
    </row>
    <row r="1606" spans="1:2" x14ac:dyDescent="0.3">
      <c r="A1606" s="150">
        <v>36389</v>
      </c>
      <c r="B1606" s="30">
        <v>2.5817459999999999</v>
      </c>
    </row>
    <row r="1607" spans="1:2" x14ac:dyDescent="0.3">
      <c r="A1607" s="150">
        <v>36390</v>
      </c>
      <c r="B1607" s="30">
        <v>2.5822059999999998</v>
      </c>
    </row>
    <row r="1608" spans="1:2" x14ac:dyDescent="0.3">
      <c r="A1608" s="150">
        <v>36391</v>
      </c>
      <c r="B1608" s="30">
        <v>2.582665</v>
      </c>
    </row>
    <row r="1609" spans="1:2" x14ac:dyDescent="0.3">
      <c r="A1609" s="150">
        <v>36392</v>
      </c>
      <c r="B1609" s="30">
        <v>2.5831249999999999</v>
      </c>
    </row>
    <row r="1610" spans="1:2" x14ac:dyDescent="0.3">
      <c r="A1610" s="150">
        <v>36393</v>
      </c>
      <c r="B1610" s="30">
        <v>2.5835840000000001</v>
      </c>
    </row>
    <row r="1611" spans="1:2" x14ac:dyDescent="0.3">
      <c r="A1611" s="150">
        <v>36394</v>
      </c>
      <c r="B1611" s="30">
        <v>2.584044</v>
      </c>
    </row>
    <row r="1612" spans="1:2" x14ac:dyDescent="0.3">
      <c r="A1612" s="150">
        <v>36395</v>
      </c>
      <c r="B1612" s="30">
        <v>2.5845039999999999</v>
      </c>
    </row>
    <row r="1613" spans="1:2" x14ac:dyDescent="0.3">
      <c r="A1613" s="150">
        <v>36396</v>
      </c>
      <c r="B1613" s="30">
        <v>2.5849639999999998</v>
      </c>
    </row>
    <row r="1614" spans="1:2" x14ac:dyDescent="0.3">
      <c r="A1614" s="150">
        <v>36397</v>
      </c>
      <c r="B1614" s="30">
        <v>2.5854240000000002</v>
      </c>
    </row>
    <row r="1615" spans="1:2" x14ac:dyDescent="0.3">
      <c r="A1615" s="150">
        <v>36398</v>
      </c>
      <c r="B1615" s="30">
        <v>2.585925</v>
      </c>
    </row>
    <row r="1616" spans="1:2" x14ac:dyDescent="0.3">
      <c r="A1616" s="150">
        <v>36399</v>
      </c>
      <c r="B1616" s="30">
        <v>2.5864259999999999</v>
      </c>
    </row>
    <row r="1617" spans="1:2" x14ac:dyDescent="0.3">
      <c r="A1617" s="150">
        <v>36400</v>
      </c>
      <c r="B1617" s="30">
        <v>2.5869270000000002</v>
      </c>
    </row>
    <row r="1618" spans="1:2" x14ac:dyDescent="0.3">
      <c r="A1618" s="150">
        <v>36401</v>
      </c>
      <c r="B1618" s="30">
        <v>2.5874280000000001</v>
      </c>
    </row>
    <row r="1619" spans="1:2" x14ac:dyDescent="0.3">
      <c r="A1619" s="150">
        <v>36402</v>
      </c>
      <c r="B1619" s="30">
        <v>2.5879289999999999</v>
      </c>
    </row>
    <row r="1620" spans="1:2" x14ac:dyDescent="0.3">
      <c r="A1620" s="150">
        <v>36403</v>
      </c>
      <c r="B1620" s="30">
        <v>2.5884299999999998</v>
      </c>
    </row>
    <row r="1621" spans="1:2" x14ac:dyDescent="0.3">
      <c r="A1621" s="150">
        <v>36404</v>
      </c>
      <c r="B1621" s="30">
        <v>2.5889310000000001</v>
      </c>
    </row>
    <row r="1622" spans="1:2" x14ac:dyDescent="0.3">
      <c r="A1622" s="150">
        <v>36405</v>
      </c>
      <c r="B1622" s="30">
        <v>2.5894330000000001</v>
      </c>
    </row>
    <row r="1623" spans="1:2" x14ac:dyDescent="0.3">
      <c r="A1623" s="150">
        <v>36406</v>
      </c>
      <c r="B1623" s="30">
        <v>2.589934</v>
      </c>
    </row>
    <row r="1624" spans="1:2" x14ac:dyDescent="0.3">
      <c r="A1624" s="150">
        <v>36407</v>
      </c>
      <c r="B1624" s="30">
        <v>2.590436</v>
      </c>
    </row>
    <row r="1625" spans="1:2" x14ac:dyDescent="0.3">
      <c r="A1625" s="150">
        <v>36408</v>
      </c>
      <c r="B1625" s="30">
        <v>2.590938</v>
      </c>
    </row>
    <row r="1626" spans="1:2" x14ac:dyDescent="0.3">
      <c r="A1626" s="150">
        <v>36409</v>
      </c>
      <c r="B1626" s="30">
        <v>2.59144</v>
      </c>
    </row>
    <row r="1627" spans="1:2" x14ac:dyDescent="0.3">
      <c r="A1627" s="150">
        <v>36410</v>
      </c>
      <c r="B1627" s="30">
        <v>2.591942</v>
      </c>
    </row>
    <row r="1628" spans="1:2" x14ac:dyDescent="0.3">
      <c r="A1628" s="150">
        <v>36411</v>
      </c>
      <c r="B1628" s="30">
        <v>2.592444</v>
      </c>
    </row>
    <row r="1629" spans="1:2" x14ac:dyDescent="0.3">
      <c r="A1629" s="150">
        <v>36412</v>
      </c>
      <c r="B1629" s="30">
        <v>2.592946</v>
      </c>
    </row>
    <row r="1630" spans="1:2" x14ac:dyDescent="0.3">
      <c r="A1630" s="150">
        <v>36413</v>
      </c>
      <c r="B1630" s="30">
        <v>2.593448</v>
      </c>
    </row>
    <row r="1631" spans="1:2" x14ac:dyDescent="0.3">
      <c r="A1631" s="150">
        <v>36414</v>
      </c>
      <c r="B1631" s="30">
        <v>2.5938560000000002</v>
      </c>
    </row>
    <row r="1632" spans="1:2" x14ac:dyDescent="0.3">
      <c r="A1632" s="150">
        <v>36415</v>
      </c>
      <c r="B1632" s="30">
        <v>2.594265</v>
      </c>
    </row>
    <row r="1633" spans="1:2" x14ac:dyDescent="0.3">
      <c r="A1633" s="150">
        <v>36416</v>
      </c>
      <c r="B1633" s="30">
        <v>2.5946739999999999</v>
      </c>
    </row>
    <row r="1634" spans="1:2" x14ac:dyDescent="0.3">
      <c r="A1634" s="150">
        <v>36417</v>
      </c>
      <c r="B1634" s="30">
        <v>2.5950820000000001</v>
      </c>
    </row>
    <row r="1635" spans="1:2" x14ac:dyDescent="0.3">
      <c r="A1635" s="150">
        <v>36418</v>
      </c>
      <c r="B1635" s="30">
        <v>2.595491</v>
      </c>
    </row>
    <row r="1636" spans="1:2" x14ac:dyDescent="0.3">
      <c r="A1636" s="150">
        <v>36419</v>
      </c>
      <c r="B1636" s="30">
        <v>2.5958999999999999</v>
      </c>
    </row>
    <row r="1637" spans="1:2" x14ac:dyDescent="0.3">
      <c r="A1637" s="150">
        <v>36420</v>
      </c>
      <c r="B1637" s="30">
        <v>2.5963090000000002</v>
      </c>
    </row>
    <row r="1638" spans="1:2" x14ac:dyDescent="0.3">
      <c r="A1638" s="150">
        <v>36421</v>
      </c>
      <c r="B1638" s="30">
        <v>2.5967180000000001</v>
      </c>
    </row>
    <row r="1639" spans="1:2" x14ac:dyDescent="0.3">
      <c r="A1639" s="150">
        <v>36422</v>
      </c>
      <c r="B1639" s="30">
        <v>2.597127</v>
      </c>
    </row>
    <row r="1640" spans="1:2" x14ac:dyDescent="0.3">
      <c r="A1640" s="150">
        <v>36423</v>
      </c>
      <c r="B1640" s="30">
        <v>2.5975359999999998</v>
      </c>
    </row>
    <row r="1641" spans="1:2" x14ac:dyDescent="0.3">
      <c r="A1641" s="150">
        <v>36424</v>
      </c>
      <c r="B1641" s="30">
        <v>2.5979459999999999</v>
      </c>
    </row>
    <row r="1642" spans="1:2" x14ac:dyDescent="0.3">
      <c r="A1642" s="150">
        <v>36425</v>
      </c>
      <c r="B1642" s="30">
        <v>2.5983550000000002</v>
      </c>
    </row>
    <row r="1643" spans="1:2" x14ac:dyDescent="0.3">
      <c r="A1643" s="150">
        <v>36426</v>
      </c>
      <c r="B1643" s="30">
        <v>2.5987640000000001</v>
      </c>
    </row>
    <row r="1644" spans="1:2" x14ac:dyDescent="0.3">
      <c r="A1644" s="150">
        <v>36427</v>
      </c>
      <c r="B1644" s="30">
        <v>2.5991740000000001</v>
      </c>
    </row>
    <row r="1645" spans="1:2" x14ac:dyDescent="0.3">
      <c r="A1645" s="150">
        <v>36428</v>
      </c>
      <c r="B1645" s="30">
        <v>2.599583</v>
      </c>
    </row>
    <row r="1646" spans="1:2" x14ac:dyDescent="0.3">
      <c r="A1646" s="150">
        <v>36429</v>
      </c>
      <c r="B1646" s="30">
        <v>2.6007850000000001</v>
      </c>
    </row>
    <row r="1647" spans="1:2" x14ac:dyDescent="0.3">
      <c r="A1647" s="150">
        <v>36430</v>
      </c>
      <c r="B1647" s="30">
        <v>2.601988</v>
      </c>
    </row>
    <row r="1648" spans="1:2" x14ac:dyDescent="0.3">
      <c r="A1648" s="150">
        <v>36431</v>
      </c>
      <c r="B1648" s="30">
        <v>2.6031909999999998</v>
      </c>
    </row>
    <row r="1649" spans="1:2" x14ac:dyDescent="0.3">
      <c r="A1649" s="150">
        <v>36432</v>
      </c>
      <c r="B1649" s="30">
        <v>2.6043949999999998</v>
      </c>
    </row>
    <row r="1650" spans="1:2" x14ac:dyDescent="0.3">
      <c r="A1650" s="150">
        <v>36433</v>
      </c>
      <c r="B1650" s="30">
        <v>2.6055999999999999</v>
      </c>
    </row>
    <row r="1651" spans="1:2" x14ac:dyDescent="0.3">
      <c r="A1651" s="150">
        <v>36434</v>
      </c>
      <c r="B1651" s="30">
        <v>2.606805</v>
      </c>
    </row>
    <row r="1652" spans="1:2" x14ac:dyDescent="0.3">
      <c r="A1652" s="150">
        <v>36435</v>
      </c>
      <c r="B1652" s="30">
        <v>2.6080100000000002</v>
      </c>
    </row>
    <row r="1653" spans="1:2" x14ac:dyDescent="0.3">
      <c r="A1653" s="150">
        <v>36436</v>
      </c>
      <c r="B1653" s="30">
        <v>2.6092170000000001</v>
      </c>
    </row>
    <row r="1654" spans="1:2" x14ac:dyDescent="0.3">
      <c r="A1654" s="150">
        <v>36437</v>
      </c>
      <c r="B1654" s="30">
        <v>2.6104229999999999</v>
      </c>
    </row>
    <row r="1655" spans="1:2" x14ac:dyDescent="0.3">
      <c r="A1655" s="150">
        <v>36438</v>
      </c>
      <c r="B1655" s="30">
        <v>2.611631</v>
      </c>
    </row>
    <row r="1656" spans="1:2" x14ac:dyDescent="0.3">
      <c r="A1656" s="150">
        <v>36439</v>
      </c>
      <c r="B1656" s="30">
        <v>2.612838</v>
      </c>
    </row>
    <row r="1657" spans="1:2" x14ac:dyDescent="0.3">
      <c r="A1657" s="150">
        <v>36440</v>
      </c>
      <c r="B1657" s="30">
        <v>2.6140469999999998</v>
      </c>
    </row>
    <row r="1658" spans="1:2" x14ac:dyDescent="0.3">
      <c r="A1658" s="150">
        <v>36441</v>
      </c>
      <c r="B1658" s="30">
        <v>2.615256</v>
      </c>
    </row>
    <row r="1659" spans="1:2" x14ac:dyDescent="0.3">
      <c r="A1659" s="150">
        <v>36442</v>
      </c>
      <c r="B1659" s="30">
        <v>2.6164649999999998</v>
      </c>
    </row>
    <row r="1660" spans="1:2" x14ac:dyDescent="0.3">
      <c r="A1660" s="150">
        <v>36443</v>
      </c>
      <c r="B1660" s="30">
        <v>2.6176750000000002</v>
      </c>
    </row>
    <row r="1661" spans="1:2" x14ac:dyDescent="0.3">
      <c r="A1661" s="150">
        <v>36444</v>
      </c>
      <c r="B1661" s="30">
        <v>2.618198</v>
      </c>
    </row>
    <row r="1662" spans="1:2" x14ac:dyDescent="0.3">
      <c r="A1662" s="150">
        <v>36445</v>
      </c>
      <c r="B1662" s="30">
        <v>2.618722</v>
      </c>
    </row>
    <row r="1663" spans="1:2" x14ac:dyDescent="0.3">
      <c r="A1663" s="150">
        <v>36446</v>
      </c>
      <c r="B1663" s="30">
        <v>2.6192449999999998</v>
      </c>
    </row>
    <row r="1664" spans="1:2" x14ac:dyDescent="0.3">
      <c r="A1664" s="150">
        <v>36447</v>
      </c>
      <c r="B1664" s="30">
        <v>2.6197680000000001</v>
      </c>
    </row>
    <row r="1665" spans="1:2" x14ac:dyDescent="0.3">
      <c r="A1665" s="150">
        <v>36448</v>
      </c>
      <c r="B1665" s="30">
        <v>2.6202920000000001</v>
      </c>
    </row>
    <row r="1666" spans="1:2" x14ac:dyDescent="0.3">
      <c r="A1666" s="150">
        <v>36449</v>
      </c>
      <c r="B1666" s="30">
        <v>2.620816</v>
      </c>
    </row>
    <row r="1667" spans="1:2" x14ac:dyDescent="0.3">
      <c r="A1667" s="150">
        <v>36450</v>
      </c>
      <c r="B1667" s="30">
        <v>2.6213389999999999</v>
      </c>
    </row>
    <row r="1668" spans="1:2" x14ac:dyDescent="0.3">
      <c r="A1668" s="150">
        <v>36451</v>
      </c>
      <c r="B1668" s="30">
        <v>2.6218629999999998</v>
      </c>
    </row>
    <row r="1669" spans="1:2" x14ac:dyDescent="0.3">
      <c r="A1669" s="150">
        <v>36452</v>
      </c>
      <c r="B1669" s="30">
        <v>2.6223869999999998</v>
      </c>
    </row>
    <row r="1670" spans="1:2" x14ac:dyDescent="0.3">
      <c r="A1670" s="150">
        <v>36453</v>
      </c>
      <c r="B1670" s="30">
        <v>2.6229110000000002</v>
      </c>
    </row>
    <row r="1671" spans="1:2" x14ac:dyDescent="0.3">
      <c r="A1671" s="150">
        <v>36454</v>
      </c>
      <c r="B1671" s="30">
        <v>2.6234359999999999</v>
      </c>
    </row>
    <row r="1672" spans="1:2" x14ac:dyDescent="0.3">
      <c r="A1672" s="150">
        <v>36455</v>
      </c>
      <c r="B1672" s="30">
        <v>2.6239599999999998</v>
      </c>
    </row>
    <row r="1673" spans="1:2" x14ac:dyDescent="0.3">
      <c r="A1673" s="150">
        <v>36456</v>
      </c>
      <c r="B1673" s="30">
        <v>2.6244839999999998</v>
      </c>
    </row>
    <row r="1674" spans="1:2" x14ac:dyDescent="0.3">
      <c r="A1674" s="150">
        <v>36457</v>
      </c>
      <c r="B1674" s="30">
        <v>2.6250089999999999</v>
      </c>
    </row>
    <row r="1675" spans="1:2" x14ac:dyDescent="0.3">
      <c r="A1675" s="150">
        <v>36458</v>
      </c>
      <c r="B1675" s="30">
        <v>2.6255329999999999</v>
      </c>
    </row>
    <row r="1676" spans="1:2" x14ac:dyDescent="0.3">
      <c r="A1676" s="150">
        <v>36459</v>
      </c>
      <c r="B1676" s="30">
        <v>2.6261420000000002</v>
      </c>
    </row>
    <row r="1677" spans="1:2" x14ac:dyDescent="0.3">
      <c r="A1677" s="150">
        <v>36460</v>
      </c>
      <c r="B1677" s="30">
        <v>2.6267510000000001</v>
      </c>
    </row>
    <row r="1678" spans="1:2" x14ac:dyDescent="0.3">
      <c r="A1678" s="150">
        <v>36461</v>
      </c>
      <c r="B1678" s="30">
        <v>2.6273599999999999</v>
      </c>
    </row>
    <row r="1679" spans="1:2" x14ac:dyDescent="0.3">
      <c r="A1679" s="150">
        <v>36462</v>
      </c>
      <c r="B1679" s="30">
        <v>2.6279690000000002</v>
      </c>
    </row>
    <row r="1680" spans="1:2" x14ac:dyDescent="0.3">
      <c r="A1680" s="150">
        <v>36463</v>
      </c>
      <c r="B1680" s="30">
        <v>2.6285780000000001</v>
      </c>
    </row>
    <row r="1681" spans="1:2" x14ac:dyDescent="0.3">
      <c r="A1681" s="150">
        <v>36464</v>
      </c>
      <c r="B1681" s="30">
        <v>2.6291880000000001</v>
      </c>
    </row>
    <row r="1682" spans="1:2" x14ac:dyDescent="0.3">
      <c r="A1682" s="150">
        <v>36465</v>
      </c>
      <c r="B1682" s="30">
        <v>2.6297969999999999</v>
      </c>
    </row>
    <row r="1683" spans="1:2" x14ac:dyDescent="0.3">
      <c r="A1683" s="150">
        <v>36466</v>
      </c>
      <c r="B1683" s="30">
        <v>2.6304069999999999</v>
      </c>
    </row>
    <row r="1684" spans="1:2" x14ac:dyDescent="0.3">
      <c r="A1684" s="150">
        <v>36467</v>
      </c>
      <c r="B1684" s="30">
        <v>2.6310159999999998</v>
      </c>
    </row>
    <row r="1685" spans="1:2" x14ac:dyDescent="0.3">
      <c r="A1685" s="150">
        <v>36468</v>
      </c>
      <c r="B1685" s="30">
        <v>2.6316259999999998</v>
      </c>
    </row>
    <row r="1686" spans="1:2" x14ac:dyDescent="0.3">
      <c r="A1686" s="150">
        <v>36469</v>
      </c>
      <c r="B1686" s="30">
        <v>2.6322359999999998</v>
      </c>
    </row>
    <row r="1687" spans="1:2" x14ac:dyDescent="0.3">
      <c r="A1687" s="150">
        <v>36470</v>
      </c>
      <c r="B1687" s="30">
        <v>2.6328469999999999</v>
      </c>
    </row>
    <row r="1688" spans="1:2" x14ac:dyDescent="0.3">
      <c r="A1688" s="150">
        <v>36471</v>
      </c>
      <c r="B1688" s="30">
        <v>2.6334569999999999</v>
      </c>
    </row>
    <row r="1689" spans="1:2" x14ac:dyDescent="0.3">
      <c r="A1689" s="150">
        <v>36472</v>
      </c>
      <c r="B1689" s="30">
        <v>2.6340669999999999</v>
      </c>
    </row>
    <row r="1690" spans="1:2" x14ac:dyDescent="0.3">
      <c r="A1690" s="150">
        <v>36473</v>
      </c>
      <c r="B1690" s="30">
        <v>2.6346780000000001</v>
      </c>
    </row>
    <row r="1691" spans="1:2" x14ac:dyDescent="0.3">
      <c r="A1691" s="150">
        <v>36474</v>
      </c>
      <c r="B1691" s="30">
        <v>2.6352890000000002</v>
      </c>
    </row>
    <row r="1692" spans="1:2" x14ac:dyDescent="0.3">
      <c r="A1692" s="150">
        <v>36475</v>
      </c>
      <c r="B1692" s="30">
        <v>2.6356769999999998</v>
      </c>
    </row>
    <row r="1693" spans="1:2" x14ac:dyDescent="0.3">
      <c r="A1693" s="150">
        <v>36476</v>
      </c>
      <c r="B1693" s="30">
        <v>2.636066</v>
      </c>
    </row>
    <row r="1694" spans="1:2" x14ac:dyDescent="0.3">
      <c r="A1694" s="150">
        <v>36477</v>
      </c>
      <c r="B1694" s="30">
        <v>2.6364540000000001</v>
      </c>
    </row>
    <row r="1695" spans="1:2" x14ac:dyDescent="0.3">
      <c r="A1695" s="150">
        <v>36478</v>
      </c>
      <c r="B1695" s="30">
        <v>2.6368420000000001</v>
      </c>
    </row>
    <row r="1696" spans="1:2" x14ac:dyDescent="0.3">
      <c r="A1696" s="150">
        <v>36479</v>
      </c>
      <c r="B1696" s="30">
        <v>2.6372309999999999</v>
      </c>
    </row>
    <row r="1697" spans="1:2" x14ac:dyDescent="0.3">
      <c r="A1697" s="150">
        <v>36480</v>
      </c>
      <c r="B1697" s="30">
        <v>2.6376200000000001</v>
      </c>
    </row>
    <row r="1698" spans="1:2" x14ac:dyDescent="0.3">
      <c r="A1698" s="150">
        <v>36481</v>
      </c>
      <c r="B1698" s="30">
        <v>2.6380080000000001</v>
      </c>
    </row>
    <row r="1699" spans="1:2" x14ac:dyDescent="0.3">
      <c r="A1699" s="150">
        <v>36482</v>
      </c>
      <c r="B1699" s="30">
        <v>2.6383969999999999</v>
      </c>
    </row>
    <row r="1700" spans="1:2" x14ac:dyDescent="0.3">
      <c r="A1700" s="150">
        <v>36483</v>
      </c>
      <c r="B1700" s="30">
        <v>2.6387860000000001</v>
      </c>
    </row>
    <row r="1701" spans="1:2" x14ac:dyDescent="0.3">
      <c r="A1701" s="150">
        <v>36484</v>
      </c>
      <c r="B1701" s="30">
        <v>2.6391740000000001</v>
      </c>
    </row>
    <row r="1702" spans="1:2" x14ac:dyDescent="0.3">
      <c r="A1702" s="150">
        <v>36485</v>
      </c>
      <c r="B1702" s="30">
        <v>2.6395629999999999</v>
      </c>
    </row>
    <row r="1703" spans="1:2" x14ac:dyDescent="0.3">
      <c r="A1703" s="150">
        <v>36486</v>
      </c>
      <c r="B1703" s="30">
        <v>2.6399520000000001</v>
      </c>
    </row>
    <row r="1704" spans="1:2" x14ac:dyDescent="0.3">
      <c r="A1704" s="150">
        <v>36487</v>
      </c>
      <c r="B1704" s="30">
        <v>2.6403409999999998</v>
      </c>
    </row>
    <row r="1705" spans="1:2" x14ac:dyDescent="0.3">
      <c r="A1705" s="150">
        <v>36488</v>
      </c>
      <c r="B1705" s="30">
        <v>2.64073</v>
      </c>
    </row>
    <row r="1706" spans="1:2" x14ac:dyDescent="0.3">
      <c r="A1706" s="150">
        <v>36489</v>
      </c>
      <c r="B1706" s="30">
        <v>2.6411190000000002</v>
      </c>
    </row>
    <row r="1707" spans="1:2" x14ac:dyDescent="0.3">
      <c r="A1707" s="150">
        <v>36490</v>
      </c>
      <c r="B1707" s="30">
        <v>2.642185</v>
      </c>
    </row>
    <row r="1708" spans="1:2" x14ac:dyDescent="0.3">
      <c r="A1708" s="150">
        <v>36491</v>
      </c>
      <c r="B1708" s="30">
        <v>2.6432500000000001</v>
      </c>
    </row>
    <row r="1709" spans="1:2" x14ac:dyDescent="0.3">
      <c r="A1709" s="150">
        <v>36492</v>
      </c>
      <c r="B1709" s="30">
        <v>2.6443159999999999</v>
      </c>
    </row>
    <row r="1710" spans="1:2" x14ac:dyDescent="0.3">
      <c r="A1710" s="150">
        <v>36493</v>
      </c>
      <c r="B1710" s="30">
        <v>2.6453820000000001</v>
      </c>
    </row>
    <row r="1711" spans="1:2" x14ac:dyDescent="0.3">
      <c r="A1711" s="150">
        <v>36494</v>
      </c>
      <c r="B1711" s="30">
        <v>2.6464490000000001</v>
      </c>
    </row>
    <row r="1712" spans="1:2" x14ac:dyDescent="0.3">
      <c r="A1712" s="150">
        <v>36495</v>
      </c>
      <c r="B1712" s="30">
        <v>2.647516</v>
      </c>
    </row>
    <row r="1713" spans="1:2" x14ac:dyDescent="0.3">
      <c r="A1713" s="150">
        <v>36496</v>
      </c>
      <c r="B1713" s="30">
        <v>2.648584</v>
      </c>
    </row>
    <row r="1714" spans="1:2" x14ac:dyDescent="0.3">
      <c r="A1714" s="150">
        <v>36497</v>
      </c>
      <c r="B1714" s="30">
        <v>2.6496520000000001</v>
      </c>
    </row>
    <row r="1715" spans="1:2" x14ac:dyDescent="0.3">
      <c r="A1715" s="150">
        <v>36498</v>
      </c>
      <c r="B1715" s="30">
        <v>2.6507200000000002</v>
      </c>
    </row>
    <row r="1716" spans="1:2" x14ac:dyDescent="0.3">
      <c r="A1716" s="150">
        <v>36499</v>
      </c>
      <c r="B1716" s="30">
        <v>2.651789</v>
      </c>
    </row>
    <row r="1717" spans="1:2" x14ac:dyDescent="0.3">
      <c r="A1717" s="150">
        <v>36500</v>
      </c>
      <c r="B1717" s="30">
        <v>2.6528589999999999</v>
      </c>
    </row>
    <row r="1718" spans="1:2" x14ac:dyDescent="0.3">
      <c r="A1718" s="150">
        <v>36501</v>
      </c>
      <c r="B1718" s="30">
        <v>2.6539290000000002</v>
      </c>
    </row>
    <row r="1719" spans="1:2" x14ac:dyDescent="0.3">
      <c r="A1719" s="150">
        <v>36502</v>
      </c>
      <c r="B1719" s="30">
        <v>2.6549990000000001</v>
      </c>
    </row>
    <row r="1720" spans="1:2" x14ac:dyDescent="0.3">
      <c r="A1720" s="150">
        <v>36503</v>
      </c>
      <c r="B1720" s="30">
        <v>2.656069</v>
      </c>
    </row>
    <row r="1721" spans="1:2" x14ac:dyDescent="0.3">
      <c r="A1721" s="150">
        <v>36504</v>
      </c>
      <c r="B1721" s="30">
        <v>2.6571410000000002</v>
      </c>
    </row>
    <row r="1722" spans="1:2" x14ac:dyDescent="0.3">
      <c r="A1722" s="150">
        <v>36505</v>
      </c>
      <c r="B1722" s="30">
        <v>2.657743</v>
      </c>
    </row>
    <row r="1723" spans="1:2" x14ac:dyDescent="0.3">
      <c r="A1723" s="150">
        <v>36506</v>
      </c>
      <c r="B1723" s="30">
        <v>2.6583450000000002</v>
      </c>
    </row>
    <row r="1724" spans="1:2" x14ac:dyDescent="0.3">
      <c r="A1724" s="150">
        <v>36507</v>
      </c>
      <c r="B1724" s="30">
        <v>2.6589480000000001</v>
      </c>
    </row>
    <row r="1725" spans="1:2" x14ac:dyDescent="0.3">
      <c r="A1725" s="150">
        <v>36508</v>
      </c>
      <c r="B1725" s="30">
        <v>2.659551</v>
      </c>
    </row>
    <row r="1726" spans="1:2" x14ac:dyDescent="0.3">
      <c r="A1726" s="150">
        <v>36509</v>
      </c>
      <c r="B1726" s="30">
        <v>2.6601539999999999</v>
      </c>
    </row>
    <row r="1727" spans="1:2" x14ac:dyDescent="0.3">
      <c r="A1727" s="150">
        <v>36510</v>
      </c>
      <c r="B1727" s="30">
        <v>2.6607569999999998</v>
      </c>
    </row>
    <row r="1728" spans="1:2" x14ac:dyDescent="0.3">
      <c r="A1728" s="150">
        <v>36511</v>
      </c>
      <c r="B1728" s="30">
        <v>2.6613600000000002</v>
      </c>
    </row>
    <row r="1729" spans="1:2" x14ac:dyDescent="0.3">
      <c r="A1729" s="150">
        <v>36512</v>
      </c>
      <c r="B1729" s="30">
        <v>2.6619640000000002</v>
      </c>
    </row>
    <row r="1730" spans="1:2" x14ac:dyDescent="0.3">
      <c r="A1730" s="150">
        <v>36513</v>
      </c>
      <c r="B1730" s="30">
        <v>2.6625670000000001</v>
      </c>
    </row>
    <row r="1731" spans="1:2" x14ac:dyDescent="0.3">
      <c r="A1731" s="150">
        <v>36514</v>
      </c>
      <c r="B1731" s="30">
        <v>2.6631710000000002</v>
      </c>
    </row>
    <row r="1732" spans="1:2" x14ac:dyDescent="0.3">
      <c r="A1732" s="150">
        <v>36515</v>
      </c>
      <c r="B1732" s="30">
        <v>2.6637749999999998</v>
      </c>
    </row>
    <row r="1733" spans="1:2" x14ac:dyDescent="0.3">
      <c r="A1733" s="150">
        <v>36516</v>
      </c>
      <c r="B1733" s="30">
        <v>2.6643780000000001</v>
      </c>
    </row>
    <row r="1734" spans="1:2" x14ac:dyDescent="0.3">
      <c r="A1734" s="150">
        <v>36517</v>
      </c>
      <c r="B1734" s="30">
        <v>2.6649820000000002</v>
      </c>
    </row>
    <row r="1735" spans="1:2" x14ac:dyDescent="0.3">
      <c r="A1735" s="150">
        <v>36518</v>
      </c>
      <c r="B1735" s="30">
        <v>2.6655869999999999</v>
      </c>
    </row>
    <row r="1736" spans="1:2" x14ac:dyDescent="0.3">
      <c r="A1736" s="150">
        <v>36519</v>
      </c>
      <c r="B1736" s="30">
        <v>2.666191</v>
      </c>
    </row>
    <row r="1737" spans="1:2" x14ac:dyDescent="0.3">
      <c r="A1737" s="150">
        <v>36520</v>
      </c>
      <c r="B1737" s="30">
        <v>2.667036</v>
      </c>
    </row>
    <row r="1738" spans="1:2" x14ac:dyDescent="0.3">
      <c r="A1738" s="150">
        <v>36521</v>
      </c>
      <c r="B1738" s="30">
        <v>2.6678820000000001</v>
      </c>
    </row>
    <row r="1739" spans="1:2" x14ac:dyDescent="0.3">
      <c r="A1739" s="150">
        <v>36522</v>
      </c>
      <c r="B1739" s="30">
        <v>2.6687280000000002</v>
      </c>
    </row>
    <row r="1740" spans="1:2" x14ac:dyDescent="0.3">
      <c r="A1740" s="150">
        <v>36523</v>
      </c>
      <c r="B1740" s="30">
        <v>2.6695739999999999</v>
      </c>
    </row>
    <row r="1741" spans="1:2" x14ac:dyDescent="0.3">
      <c r="A1741" s="150">
        <v>36524</v>
      </c>
      <c r="B1741" s="30">
        <v>2.6704210000000002</v>
      </c>
    </row>
    <row r="1742" spans="1:2" x14ac:dyDescent="0.3">
      <c r="A1742" s="150">
        <v>36525</v>
      </c>
      <c r="B1742" s="30">
        <v>2.6712669999999998</v>
      </c>
    </row>
    <row r="1743" spans="1:2" x14ac:dyDescent="0.3">
      <c r="A1743" s="150">
        <v>36526</v>
      </c>
      <c r="B1743" s="30">
        <v>2.6721140000000001</v>
      </c>
    </row>
    <row r="1744" spans="1:2" x14ac:dyDescent="0.3">
      <c r="A1744" s="150">
        <v>36527</v>
      </c>
      <c r="B1744" s="30">
        <v>2.6729620000000001</v>
      </c>
    </row>
    <row r="1745" spans="1:2" x14ac:dyDescent="0.3">
      <c r="A1745" s="150">
        <v>36528</v>
      </c>
      <c r="B1745" s="30">
        <v>2.6738089999999999</v>
      </c>
    </row>
    <row r="1746" spans="1:2" x14ac:dyDescent="0.3">
      <c r="A1746" s="150">
        <v>36529</v>
      </c>
      <c r="B1746" s="30">
        <v>2.6746569999999998</v>
      </c>
    </row>
    <row r="1747" spans="1:2" x14ac:dyDescent="0.3">
      <c r="A1747" s="150">
        <v>36530</v>
      </c>
      <c r="B1747" s="30">
        <v>2.6755049999999998</v>
      </c>
    </row>
    <row r="1748" spans="1:2" x14ac:dyDescent="0.3">
      <c r="A1748" s="150">
        <v>36531</v>
      </c>
      <c r="B1748" s="30">
        <v>2.6763530000000002</v>
      </c>
    </row>
    <row r="1749" spans="1:2" x14ac:dyDescent="0.3">
      <c r="A1749" s="150">
        <v>36532</v>
      </c>
      <c r="B1749" s="30">
        <v>2.6772019999999999</v>
      </c>
    </row>
    <row r="1750" spans="1:2" x14ac:dyDescent="0.3">
      <c r="A1750" s="150">
        <v>36533</v>
      </c>
      <c r="B1750" s="30">
        <v>2.678051</v>
      </c>
    </row>
    <row r="1751" spans="1:2" x14ac:dyDescent="0.3">
      <c r="A1751" s="150">
        <v>36534</v>
      </c>
      <c r="B1751" s="30">
        <v>2.6789000000000001</v>
      </c>
    </row>
    <row r="1752" spans="1:2" x14ac:dyDescent="0.3">
      <c r="A1752" s="150">
        <v>36535</v>
      </c>
      <c r="B1752" s="30">
        <v>2.6797490000000002</v>
      </c>
    </row>
    <row r="1753" spans="1:2" x14ac:dyDescent="0.3">
      <c r="A1753" s="150">
        <v>36536</v>
      </c>
      <c r="B1753" s="30">
        <v>2.6808900000000002</v>
      </c>
    </row>
    <row r="1754" spans="1:2" x14ac:dyDescent="0.3">
      <c r="A1754" s="150">
        <v>36537</v>
      </c>
      <c r="B1754" s="30">
        <v>2.6820309999999998</v>
      </c>
    </row>
    <row r="1755" spans="1:2" x14ac:dyDescent="0.3">
      <c r="A1755" s="150">
        <v>36538</v>
      </c>
      <c r="B1755" s="30">
        <v>2.683173</v>
      </c>
    </row>
    <row r="1756" spans="1:2" x14ac:dyDescent="0.3">
      <c r="A1756" s="150">
        <v>36539</v>
      </c>
      <c r="B1756" s="30">
        <v>2.6843149999999998</v>
      </c>
    </row>
    <row r="1757" spans="1:2" x14ac:dyDescent="0.3">
      <c r="A1757" s="150">
        <v>36540</v>
      </c>
      <c r="B1757" s="30">
        <v>2.6854580000000001</v>
      </c>
    </row>
    <row r="1758" spans="1:2" x14ac:dyDescent="0.3">
      <c r="A1758" s="150">
        <v>36541</v>
      </c>
      <c r="B1758" s="30">
        <v>2.686601</v>
      </c>
    </row>
    <row r="1759" spans="1:2" x14ac:dyDescent="0.3">
      <c r="A1759" s="150">
        <v>36542</v>
      </c>
      <c r="B1759" s="30">
        <v>2.6877439999999999</v>
      </c>
    </row>
    <row r="1760" spans="1:2" x14ac:dyDescent="0.3">
      <c r="A1760" s="150">
        <v>36543</v>
      </c>
      <c r="B1760" s="30">
        <v>2.6888879999999999</v>
      </c>
    </row>
    <row r="1761" spans="1:2" x14ac:dyDescent="0.3">
      <c r="A1761" s="150">
        <v>36544</v>
      </c>
      <c r="B1761" s="30">
        <v>2.6900330000000001</v>
      </c>
    </row>
    <row r="1762" spans="1:2" x14ac:dyDescent="0.3">
      <c r="A1762" s="150">
        <v>36545</v>
      </c>
      <c r="B1762" s="30">
        <v>2.6911779999999998</v>
      </c>
    </row>
    <row r="1763" spans="1:2" x14ac:dyDescent="0.3">
      <c r="A1763" s="150">
        <v>36546</v>
      </c>
      <c r="B1763" s="30">
        <v>2.692323</v>
      </c>
    </row>
    <row r="1764" spans="1:2" x14ac:dyDescent="0.3">
      <c r="A1764" s="150">
        <v>36547</v>
      </c>
      <c r="B1764" s="30">
        <v>2.6934689999999999</v>
      </c>
    </row>
    <row r="1765" spans="1:2" x14ac:dyDescent="0.3">
      <c r="A1765" s="150">
        <v>36548</v>
      </c>
      <c r="B1765" s="30">
        <v>2.6946159999999999</v>
      </c>
    </row>
    <row r="1766" spans="1:2" x14ac:dyDescent="0.3">
      <c r="A1766" s="150">
        <v>36549</v>
      </c>
      <c r="B1766" s="30">
        <v>2.6957629999999999</v>
      </c>
    </row>
    <row r="1767" spans="1:2" x14ac:dyDescent="0.3">
      <c r="A1767" s="150">
        <v>36550</v>
      </c>
      <c r="B1767" s="30">
        <v>2.6969099999999999</v>
      </c>
    </row>
    <row r="1768" spans="1:2" x14ac:dyDescent="0.3">
      <c r="A1768" s="150">
        <v>36551</v>
      </c>
      <c r="B1768" s="30">
        <v>2.6981649999999999</v>
      </c>
    </row>
    <row r="1769" spans="1:2" x14ac:dyDescent="0.3">
      <c r="A1769" s="150">
        <v>36552</v>
      </c>
      <c r="B1769" s="30">
        <v>2.6994199999999999</v>
      </c>
    </row>
    <row r="1770" spans="1:2" x14ac:dyDescent="0.3">
      <c r="A1770" s="150">
        <v>36553</v>
      </c>
      <c r="B1770" s="30">
        <v>2.7006760000000001</v>
      </c>
    </row>
    <row r="1771" spans="1:2" x14ac:dyDescent="0.3">
      <c r="A1771" s="150">
        <v>36554</v>
      </c>
      <c r="B1771" s="30">
        <v>2.7019329999999999</v>
      </c>
    </row>
    <row r="1772" spans="1:2" x14ac:dyDescent="0.3">
      <c r="A1772" s="150">
        <v>36555</v>
      </c>
      <c r="B1772" s="30">
        <v>2.7031900000000002</v>
      </c>
    </row>
    <row r="1773" spans="1:2" x14ac:dyDescent="0.3">
      <c r="A1773" s="150">
        <v>36556</v>
      </c>
      <c r="B1773" s="30">
        <v>2.7044480000000002</v>
      </c>
    </row>
    <row r="1774" spans="1:2" x14ac:dyDescent="0.3">
      <c r="A1774" s="150">
        <v>36557</v>
      </c>
      <c r="B1774" s="30">
        <v>2.7057060000000002</v>
      </c>
    </row>
    <row r="1775" spans="1:2" x14ac:dyDescent="0.3">
      <c r="A1775" s="150">
        <v>36558</v>
      </c>
      <c r="B1775" s="30">
        <v>2.7069649999999998</v>
      </c>
    </row>
    <row r="1776" spans="1:2" x14ac:dyDescent="0.3">
      <c r="A1776" s="150">
        <v>36559</v>
      </c>
      <c r="B1776" s="30">
        <v>2.708224</v>
      </c>
    </row>
    <row r="1777" spans="1:2" x14ac:dyDescent="0.3">
      <c r="A1777" s="150">
        <v>36560</v>
      </c>
      <c r="B1777" s="30">
        <v>2.7094839999999998</v>
      </c>
    </row>
    <row r="1778" spans="1:2" x14ac:dyDescent="0.3">
      <c r="A1778" s="150">
        <v>36561</v>
      </c>
      <c r="B1778" s="30">
        <v>2.7107450000000002</v>
      </c>
    </row>
    <row r="1779" spans="1:2" x14ac:dyDescent="0.3">
      <c r="A1779" s="150">
        <v>36562</v>
      </c>
      <c r="B1779" s="30">
        <v>2.7120060000000001</v>
      </c>
    </row>
    <row r="1780" spans="1:2" x14ac:dyDescent="0.3">
      <c r="A1780" s="150">
        <v>36563</v>
      </c>
      <c r="B1780" s="30">
        <v>2.7132679999999998</v>
      </c>
    </row>
    <row r="1781" spans="1:2" x14ac:dyDescent="0.3">
      <c r="A1781" s="150">
        <v>36564</v>
      </c>
      <c r="B1781" s="30">
        <v>2.7145299999999999</v>
      </c>
    </row>
    <row r="1782" spans="1:2" x14ac:dyDescent="0.3">
      <c r="A1782" s="150">
        <v>36565</v>
      </c>
      <c r="B1782" s="30">
        <v>2.7157930000000001</v>
      </c>
    </row>
    <row r="1783" spans="1:2" x14ac:dyDescent="0.3">
      <c r="A1783" s="150">
        <v>36566</v>
      </c>
      <c r="B1783" s="30">
        <v>2.7170559999999999</v>
      </c>
    </row>
    <row r="1784" spans="1:2" x14ac:dyDescent="0.3">
      <c r="A1784" s="150">
        <v>36567</v>
      </c>
      <c r="B1784" s="30">
        <v>2.7180360000000001</v>
      </c>
    </row>
    <row r="1785" spans="1:2" x14ac:dyDescent="0.3">
      <c r="A1785" s="150">
        <v>36568</v>
      </c>
      <c r="B1785" s="30">
        <v>2.7190159999999999</v>
      </c>
    </row>
    <row r="1786" spans="1:2" x14ac:dyDescent="0.3">
      <c r="A1786" s="150">
        <v>36569</v>
      </c>
      <c r="B1786" s="30">
        <v>2.7199970000000002</v>
      </c>
    </row>
    <row r="1787" spans="1:2" x14ac:dyDescent="0.3">
      <c r="A1787" s="150">
        <v>36570</v>
      </c>
      <c r="B1787" s="30">
        <v>2.720977</v>
      </c>
    </row>
    <row r="1788" spans="1:2" x14ac:dyDescent="0.3">
      <c r="A1788" s="150">
        <v>36571</v>
      </c>
      <c r="B1788" s="30">
        <v>2.721959</v>
      </c>
    </row>
    <row r="1789" spans="1:2" x14ac:dyDescent="0.3">
      <c r="A1789" s="150">
        <v>36572</v>
      </c>
      <c r="B1789" s="30">
        <v>2.7229399999999999</v>
      </c>
    </row>
    <row r="1790" spans="1:2" x14ac:dyDescent="0.3">
      <c r="A1790" s="150">
        <v>36573</v>
      </c>
      <c r="B1790" s="30">
        <v>2.723922</v>
      </c>
    </row>
    <row r="1791" spans="1:2" x14ac:dyDescent="0.3">
      <c r="A1791" s="150">
        <v>36574</v>
      </c>
      <c r="B1791" s="30">
        <v>2.724904</v>
      </c>
    </row>
    <row r="1792" spans="1:2" x14ac:dyDescent="0.3">
      <c r="A1792" s="150">
        <v>36575</v>
      </c>
      <c r="B1792" s="30">
        <v>2.7258870000000002</v>
      </c>
    </row>
    <row r="1793" spans="1:2" x14ac:dyDescent="0.3">
      <c r="A1793" s="150">
        <v>36576</v>
      </c>
      <c r="B1793" s="30">
        <v>2.7268699999999999</v>
      </c>
    </row>
    <row r="1794" spans="1:2" x14ac:dyDescent="0.3">
      <c r="A1794" s="150">
        <v>36577</v>
      </c>
      <c r="B1794" s="30">
        <v>2.7278530000000001</v>
      </c>
    </row>
    <row r="1795" spans="1:2" x14ac:dyDescent="0.3">
      <c r="A1795" s="150">
        <v>36578</v>
      </c>
      <c r="B1795" s="30">
        <v>2.728837</v>
      </c>
    </row>
    <row r="1796" spans="1:2" x14ac:dyDescent="0.3">
      <c r="A1796" s="150">
        <v>36579</v>
      </c>
      <c r="B1796" s="30">
        <v>2.7298209999999998</v>
      </c>
    </row>
    <row r="1797" spans="1:2" x14ac:dyDescent="0.3">
      <c r="A1797" s="150">
        <v>36580</v>
      </c>
      <c r="B1797" s="30">
        <v>2.7308050000000001</v>
      </c>
    </row>
    <row r="1798" spans="1:2" x14ac:dyDescent="0.3">
      <c r="A1798" s="150">
        <v>36581</v>
      </c>
      <c r="B1798" s="30">
        <v>2.7317900000000002</v>
      </c>
    </row>
    <row r="1799" spans="1:2" x14ac:dyDescent="0.3">
      <c r="A1799" s="150">
        <v>36582</v>
      </c>
      <c r="B1799" s="30">
        <v>2.732742</v>
      </c>
    </row>
    <row r="1800" spans="1:2" x14ac:dyDescent="0.3">
      <c r="A1800" s="150">
        <v>36583</v>
      </c>
      <c r="B1800" s="30">
        <v>2.7336939999999998</v>
      </c>
    </row>
    <row r="1801" spans="1:2" x14ac:dyDescent="0.3">
      <c r="A1801" s="150">
        <v>36584</v>
      </c>
      <c r="B1801" s="30">
        <v>2.7346469999999998</v>
      </c>
    </row>
    <row r="1802" spans="1:2" x14ac:dyDescent="0.3">
      <c r="A1802" s="150">
        <v>36585</v>
      </c>
      <c r="B1802" s="30">
        <v>2.7355990000000001</v>
      </c>
    </row>
    <row r="1803" spans="1:2" x14ac:dyDescent="0.3">
      <c r="A1803" s="150">
        <v>36586</v>
      </c>
      <c r="B1803" s="30">
        <v>2.7365529999999998</v>
      </c>
    </row>
    <row r="1804" spans="1:2" x14ac:dyDescent="0.3">
      <c r="A1804" s="150">
        <v>36587</v>
      </c>
      <c r="B1804" s="30">
        <v>2.7375060000000002</v>
      </c>
    </row>
    <row r="1805" spans="1:2" x14ac:dyDescent="0.3">
      <c r="A1805" s="150">
        <v>36588</v>
      </c>
      <c r="B1805" s="30">
        <v>2.7384599999999999</v>
      </c>
    </row>
    <row r="1806" spans="1:2" x14ac:dyDescent="0.3">
      <c r="A1806" s="150">
        <v>36589</v>
      </c>
      <c r="B1806" s="30">
        <v>2.7394150000000002</v>
      </c>
    </row>
    <row r="1807" spans="1:2" x14ac:dyDescent="0.3">
      <c r="A1807" s="150">
        <v>36590</v>
      </c>
      <c r="B1807" s="30">
        <v>2.7403689999999998</v>
      </c>
    </row>
    <row r="1808" spans="1:2" x14ac:dyDescent="0.3">
      <c r="A1808" s="150">
        <v>36591</v>
      </c>
      <c r="B1808" s="30">
        <v>2.7413240000000001</v>
      </c>
    </row>
    <row r="1809" spans="1:2" x14ac:dyDescent="0.3">
      <c r="A1809" s="150">
        <v>36592</v>
      </c>
      <c r="B1809" s="30">
        <v>2.7422800000000001</v>
      </c>
    </row>
    <row r="1810" spans="1:2" x14ac:dyDescent="0.3">
      <c r="A1810" s="150">
        <v>36593</v>
      </c>
      <c r="B1810" s="30">
        <v>2.7432349999999999</v>
      </c>
    </row>
    <row r="1811" spans="1:2" x14ac:dyDescent="0.3">
      <c r="A1811" s="150">
        <v>36594</v>
      </c>
      <c r="B1811" s="30">
        <v>2.7441909999999998</v>
      </c>
    </row>
    <row r="1812" spans="1:2" x14ac:dyDescent="0.3">
      <c r="A1812" s="150">
        <v>36595</v>
      </c>
      <c r="B1812" s="30">
        <v>2.7451479999999999</v>
      </c>
    </row>
    <row r="1813" spans="1:2" x14ac:dyDescent="0.3">
      <c r="A1813" s="150">
        <v>36596</v>
      </c>
      <c r="B1813" s="30">
        <v>2.745606</v>
      </c>
    </row>
    <row r="1814" spans="1:2" x14ac:dyDescent="0.3">
      <c r="A1814" s="150">
        <v>36597</v>
      </c>
      <c r="B1814" s="30">
        <v>2.7460640000000001</v>
      </c>
    </row>
    <row r="1815" spans="1:2" x14ac:dyDescent="0.3">
      <c r="A1815" s="150">
        <v>36598</v>
      </c>
      <c r="B1815" s="30">
        <v>2.7465229999999998</v>
      </c>
    </row>
    <row r="1816" spans="1:2" x14ac:dyDescent="0.3">
      <c r="A1816" s="150">
        <v>36599</v>
      </c>
      <c r="B1816" s="30">
        <v>2.746982</v>
      </c>
    </row>
    <row r="1817" spans="1:2" x14ac:dyDescent="0.3">
      <c r="A1817" s="150">
        <v>36600</v>
      </c>
      <c r="B1817" s="30">
        <v>2.7474400000000001</v>
      </c>
    </row>
    <row r="1818" spans="1:2" x14ac:dyDescent="0.3">
      <c r="A1818" s="150">
        <v>36601</v>
      </c>
      <c r="B1818" s="30">
        <v>2.7478989999999999</v>
      </c>
    </row>
    <row r="1819" spans="1:2" x14ac:dyDescent="0.3">
      <c r="A1819" s="150">
        <v>36602</v>
      </c>
      <c r="B1819" s="30">
        <v>2.7483580000000001</v>
      </c>
    </row>
    <row r="1820" spans="1:2" x14ac:dyDescent="0.3">
      <c r="A1820" s="150">
        <v>36603</v>
      </c>
      <c r="B1820" s="30">
        <v>2.7488169999999998</v>
      </c>
    </row>
    <row r="1821" spans="1:2" x14ac:dyDescent="0.3">
      <c r="A1821" s="150">
        <v>36604</v>
      </c>
      <c r="B1821" s="30">
        <v>2.7492760000000001</v>
      </c>
    </row>
    <row r="1822" spans="1:2" x14ac:dyDescent="0.3">
      <c r="A1822" s="150">
        <v>36605</v>
      </c>
      <c r="B1822" s="30">
        <v>2.7497349999999998</v>
      </c>
    </row>
    <row r="1823" spans="1:2" x14ac:dyDescent="0.3">
      <c r="A1823" s="150">
        <v>36606</v>
      </c>
      <c r="B1823" s="30">
        <v>2.750194</v>
      </c>
    </row>
    <row r="1824" spans="1:2" x14ac:dyDescent="0.3">
      <c r="A1824" s="150">
        <v>36607</v>
      </c>
      <c r="B1824" s="30">
        <v>2.7506529999999998</v>
      </c>
    </row>
    <row r="1825" spans="1:2" x14ac:dyDescent="0.3">
      <c r="A1825" s="150">
        <v>36608</v>
      </c>
      <c r="B1825" s="30">
        <v>2.751112</v>
      </c>
    </row>
    <row r="1826" spans="1:2" x14ac:dyDescent="0.3">
      <c r="A1826" s="150">
        <v>36609</v>
      </c>
      <c r="B1826" s="30">
        <v>2.7515719999999999</v>
      </c>
    </row>
    <row r="1827" spans="1:2" x14ac:dyDescent="0.3">
      <c r="A1827" s="150">
        <v>36610</v>
      </c>
      <c r="B1827" s="30">
        <v>2.7520310000000001</v>
      </c>
    </row>
    <row r="1828" spans="1:2" x14ac:dyDescent="0.3">
      <c r="A1828" s="150">
        <v>36611</v>
      </c>
      <c r="B1828" s="30">
        <v>2.7525780000000002</v>
      </c>
    </row>
    <row r="1829" spans="1:2" x14ac:dyDescent="0.3">
      <c r="A1829" s="150">
        <v>36612</v>
      </c>
      <c r="B1829" s="30">
        <v>2.7531240000000001</v>
      </c>
    </row>
    <row r="1830" spans="1:2" x14ac:dyDescent="0.3">
      <c r="A1830" s="150">
        <v>36613</v>
      </c>
      <c r="B1830" s="30">
        <v>2.7536710000000002</v>
      </c>
    </row>
    <row r="1831" spans="1:2" x14ac:dyDescent="0.3">
      <c r="A1831" s="150">
        <v>36614</v>
      </c>
      <c r="B1831" s="30">
        <v>2.7542170000000001</v>
      </c>
    </row>
    <row r="1832" spans="1:2" x14ac:dyDescent="0.3">
      <c r="A1832" s="150">
        <v>36615</v>
      </c>
      <c r="B1832" s="30">
        <v>2.7547640000000002</v>
      </c>
    </row>
    <row r="1833" spans="1:2" x14ac:dyDescent="0.3">
      <c r="A1833" s="150">
        <v>36616</v>
      </c>
      <c r="B1833" s="30">
        <v>2.7553109999999998</v>
      </c>
    </row>
    <row r="1834" spans="1:2" x14ac:dyDescent="0.3">
      <c r="A1834" s="150">
        <v>36617</v>
      </c>
      <c r="B1834" s="30">
        <v>2.7558579999999999</v>
      </c>
    </row>
    <row r="1835" spans="1:2" x14ac:dyDescent="0.3">
      <c r="A1835" s="150">
        <v>36618</v>
      </c>
      <c r="B1835" s="30">
        <v>2.756405</v>
      </c>
    </row>
    <row r="1836" spans="1:2" x14ac:dyDescent="0.3">
      <c r="A1836" s="150">
        <v>36619</v>
      </c>
      <c r="B1836" s="30">
        <v>2.7569520000000001</v>
      </c>
    </row>
    <row r="1837" spans="1:2" x14ac:dyDescent="0.3">
      <c r="A1837" s="150">
        <v>36620</v>
      </c>
      <c r="B1837" s="30">
        <v>2.7574999999999998</v>
      </c>
    </row>
    <row r="1838" spans="1:2" x14ac:dyDescent="0.3">
      <c r="A1838" s="150">
        <v>36621</v>
      </c>
      <c r="B1838" s="30">
        <v>2.7580469999999999</v>
      </c>
    </row>
    <row r="1839" spans="1:2" x14ac:dyDescent="0.3">
      <c r="A1839" s="150">
        <v>36622</v>
      </c>
      <c r="B1839" s="30">
        <v>2.7585950000000001</v>
      </c>
    </row>
    <row r="1840" spans="1:2" x14ac:dyDescent="0.3">
      <c r="A1840" s="150">
        <v>36623</v>
      </c>
      <c r="B1840" s="30">
        <v>2.7591420000000002</v>
      </c>
    </row>
    <row r="1841" spans="1:2" x14ac:dyDescent="0.3">
      <c r="A1841" s="150">
        <v>36624</v>
      </c>
      <c r="B1841" s="30">
        <v>2.75969</v>
      </c>
    </row>
    <row r="1842" spans="1:2" x14ac:dyDescent="0.3">
      <c r="A1842" s="150">
        <v>36625</v>
      </c>
      <c r="B1842" s="30">
        <v>2.7602380000000002</v>
      </c>
    </row>
    <row r="1843" spans="1:2" x14ac:dyDescent="0.3">
      <c r="A1843" s="150">
        <v>36626</v>
      </c>
      <c r="B1843" s="30">
        <v>2.760786</v>
      </c>
    </row>
    <row r="1844" spans="1:2" x14ac:dyDescent="0.3">
      <c r="A1844" s="150">
        <v>36627</v>
      </c>
      <c r="B1844" s="30">
        <v>2.7611919999999999</v>
      </c>
    </row>
    <row r="1845" spans="1:2" x14ac:dyDescent="0.3">
      <c r="A1845" s="150">
        <v>36628</v>
      </c>
      <c r="B1845" s="30">
        <v>2.7615980000000002</v>
      </c>
    </row>
    <row r="1846" spans="1:2" x14ac:dyDescent="0.3">
      <c r="A1846" s="150">
        <v>36629</v>
      </c>
      <c r="B1846" s="30">
        <v>2.7620049999999998</v>
      </c>
    </row>
    <row r="1847" spans="1:2" x14ac:dyDescent="0.3">
      <c r="A1847" s="150">
        <v>36630</v>
      </c>
      <c r="B1847" s="30">
        <v>2.7624110000000002</v>
      </c>
    </row>
    <row r="1848" spans="1:2" x14ac:dyDescent="0.3">
      <c r="A1848" s="150">
        <v>36631</v>
      </c>
      <c r="B1848" s="30">
        <v>2.7628180000000002</v>
      </c>
    </row>
    <row r="1849" spans="1:2" x14ac:dyDescent="0.3">
      <c r="A1849" s="150">
        <v>36632</v>
      </c>
      <c r="B1849" s="30">
        <v>2.7632240000000001</v>
      </c>
    </row>
    <row r="1850" spans="1:2" x14ac:dyDescent="0.3">
      <c r="A1850" s="150">
        <v>36633</v>
      </c>
      <c r="B1850" s="30">
        <v>2.7636310000000002</v>
      </c>
    </row>
    <row r="1851" spans="1:2" x14ac:dyDescent="0.3">
      <c r="A1851" s="150">
        <v>36634</v>
      </c>
      <c r="B1851" s="30">
        <v>2.7640380000000002</v>
      </c>
    </row>
    <row r="1852" spans="1:2" x14ac:dyDescent="0.3">
      <c r="A1852" s="150">
        <v>36635</v>
      </c>
      <c r="B1852" s="30">
        <v>2.7644440000000001</v>
      </c>
    </row>
    <row r="1853" spans="1:2" x14ac:dyDescent="0.3">
      <c r="A1853" s="150">
        <v>36636</v>
      </c>
      <c r="B1853" s="30">
        <v>2.7648510000000002</v>
      </c>
    </row>
    <row r="1854" spans="1:2" x14ac:dyDescent="0.3">
      <c r="A1854" s="150">
        <v>36637</v>
      </c>
      <c r="B1854" s="30">
        <v>2.7652580000000002</v>
      </c>
    </row>
    <row r="1855" spans="1:2" x14ac:dyDescent="0.3">
      <c r="A1855" s="150">
        <v>36638</v>
      </c>
      <c r="B1855" s="30">
        <v>2.7656649999999998</v>
      </c>
    </row>
    <row r="1856" spans="1:2" x14ac:dyDescent="0.3">
      <c r="A1856" s="150">
        <v>36639</v>
      </c>
      <c r="B1856" s="30">
        <v>2.7660719999999999</v>
      </c>
    </row>
    <row r="1857" spans="1:2" x14ac:dyDescent="0.3">
      <c r="A1857" s="150">
        <v>36640</v>
      </c>
      <c r="B1857" s="30">
        <v>2.7664789999999999</v>
      </c>
    </row>
    <row r="1858" spans="1:2" x14ac:dyDescent="0.3">
      <c r="A1858" s="150">
        <v>36641</v>
      </c>
      <c r="B1858" s="30">
        <v>2.766886</v>
      </c>
    </row>
    <row r="1859" spans="1:2" x14ac:dyDescent="0.3">
      <c r="A1859" s="150">
        <v>36642</v>
      </c>
      <c r="B1859" s="30">
        <v>2.7675130000000001</v>
      </c>
    </row>
    <row r="1860" spans="1:2" x14ac:dyDescent="0.3">
      <c r="A1860" s="150">
        <v>36643</v>
      </c>
      <c r="B1860" s="30">
        <v>2.7681399999999998</v>
      </c>
    </row>
    <row r="1861" spans="1:2" x14ac:dyDescent="0.3">
      <c r="A1861" s="150">
        <v>36644</v>
      </c>
      <c r="B1861" s="30">
        <v>2.768767</v>
      </c>
    </row>
    <row r="1862" spans="1:2" x14ac:dyDescent="0.3">
      <c r="A1862" s="150">
        <v>36645</v>
      </c>
      <c r="B1862" s="30">
        <v>2.7693940000000001</v>
      </c>
    </row>
    <row r="1863" spans="1:2" x14ac:dyDescent="0.3">
      <c r="A1863" s="150">
        <v>36646</v>
      </c>
      <c r="B1863" s="30">
        <v>2.7700209999999998</v>
      </c>
    </row>
    <row r="1864" spans="1:2" x14ac:dyDescent="0.3">
      <c r="A1864" s="150">
        <v>36647</v>
      </c>
      <c r="B1864" s="30">
        <v>2.7706490000000001</v>
      </c>
    </row>
    <row r="1865" spans="1:2" x14ac:dyDescent="0.3">
      <c r="A1865" s="150">
        <v>36648</v>
      </c>
      <c r="B1865" s="30">
        <v>2.7712759999999999</v>
      </c>
    </row>
    <row r="1866" spans="1:2" x14ac:dyDescent="0.3">
      <c r="A1866" s="150">
        <v>36649</v>
      </c>
      <c r="B1866" s="30">
        <v>2.7719040000000001</v>
      </c>
    </row>
    <row r="1867" spans="1:2" x14ac:dyDescent="0.3">
      <c r="A1867" s="150">
        <v>36650</v>
      </c>
      <c r="B1867" s="30">
        <v>2.772532</v>
      </c>
    </row>
    <row r="1868" spans="1:2" x14ac:dyDescent="0.3">
      <c r="A1868" s="150">
        <v>36651</v>
      </c>
      <c r="B1868" s="30">
        <v>2.7731599999999998</v>
      </c>
    </row>
    <row r="1869" spans="1:2" x14ac:dyDescent="0.3">
      <c r="A1869" s="150">
        <v>36652</v>
      </c>
      <c r="B1869" s="30">
        <v>2.7737880000000001</v>
      </c>
    </row>
    <row r="1870" spans="1:2" x14ac:dyDescent="0.3">
      <c r="A1870" s="150">
        <v>36653</v>
      </c>
      <c r="B1870" s="30">
        <v>2.774416</v>
      </c>
    </row>
    <row r="1871" spans="1:2" x14ac:dyDescent="0.3">
      <c r="A1871" s="150">
        <v>36654</v>
      </c>
      <c r="B1871" s="30">
        <v>2.775045</v>
      </c>
    </row>
    <row r="1872" spans="1:2" x14ac:dyDescent="0.3">
      <c r="A1872" s="150">
        <v>36655</v>
      </c>
      <c r="B1872" s="30">
        <v>2.7756729999999998</v>
      </c>
    </row>
    <row r="1873" spans="1:2" x14ac:dyDescent="0.3">
      <c r="A1873" s="150">
        <v>36656</v>
      </c>
      <c r="B1873" s="30">
        <v>2.7763019999999998</v>
      </c>
    </row>
    <row r="1874" spans="1:2" x14ac:dyDescent="0.3">
      <c r="A1874" s="150">
        <v>36657</v>
      </c>
      <c r="B1874" s="30">
        <v>2.7767360000000001</v>
      </c>
    </row>
    <row r="1875" spans="1:2" x14ac:dyDescent="0.3">
      <c r="A1875" s="150">
        <v>36658</v>
      </c>
      <c r="B1875" s="30">
        <v>2.7771690000000002</v>
      </c>
    </row>
    <row r="1876" spans="1:2" x14ac:dyDescent="0.3">
      <c r="A1876" s="150">
        <v>36659</v>
      </c>
      <c r="B1876" s="30">
        <v>2.777603</v>
      </c>
    </row>
    <row r="1877" spans="1:2" x14ac:dyDescent="0.3">
      <c r="A1877" s="150">
        <v>36660</v>
      </c>
      <c r="B1877" s="30">
        <v>2.7780369999999999</v>
      </c>
    </row>
    <row r="1878" spans="1:2" x14ac:dyDescent="0.3">
      <c r="A1878" s="150">
        <v>36661</v>
      </c>
      <c r="B1878" s="30">
        <v>2.77847</v>
      </c>
    </row>
    <row r="1879" spans="1:2" x14ac:dyDescent="0.3">
      <c r="A1879" s="150">
        <v>36662</v>
      </c>
      <c r="B1879" s="30">
        <v>2.7789039999999998</v>
      </c>
    </row>
    <row r="1880" spans="1:2" x14ac:dyDescent="0.3">
      <c r="A1880" s="150">
        <v>36663</v>
      </c>
      <c r="B1880" s="30">
        <v>2.7793380000000001</v>
      </c>
    </row>
    <row r="1881" spans="1:2" x14ac:dyDescent="0.3">
      <c r="A1881" s="150">
        <v>36664</v>
      </c>
      <c r="B1881" s="30">
        <v>2.7797719999999999</v>
      </c>
    </row>
    <row r="1882" spans="1:2" x14ac:dyDescent="0.3">
      <c r="A1882" s="150">
        <v>36665</v>
      </c>
      <c r="B1882" s="30">
        <v>2.7802060000000002</v>
      </c>
    </row>
    <row r="1883" spans="1:2" x14ac:dyDescent="0.3">
      <c r="A1883" s="150">
        <v>36666</v>
      </c>
      <c r="B1883" s="30">
        <v>2.78064</v>
      </c>
    </row>
    <row r="1884" spans="1:2" x14ac:dyDescent="0.3">
      <c r="A1884" s="150">
        <v>36667</v>
      </c>
      <c r="B1884" s="30">
        <v>2.7810739999999998</v>
      </c>
    </row>
    <row r="1885" spans="1:2" x14ac:dyDescent="0.3">
      <c r="A1885" s="150">
        <v>36668</v>
      </c>
      <c r="B1885" s="30">
        <v>2.7815080000000001</v>
      </c>
    </row>
    <row r="1886" spans="1:2" x14ac:dyDescent="0.3">
      <c r="A1886" s="150">
        <v>36669</v>
      </c>
      <c r="B1886" s="30">
        <v>2.7819430000000001</v>
      </c>
    </row>
    <row r="1887" spans="1:2" x14ac:dyDescent="0.3">
      <c r="A1887" s="150">
        <v>36670</v>
      </c>
      <c r="B1887" s="30">
        <v>2.7823769999999999</v>
      </c>
    </row>
    <row r="1888" spans="1:2" x14ac:dyDescent="0.3">
      <c r="A1888" s="150">
        <v>36671</v>
      </c>
      <c r="B1888" s="30">
        <v>2.7828119999999998</v>
      </c>
    </row>
    <row r="1889" spans="1:2" x14ac:dyDescent="0.3">
      <c r="A1889" s="150">
        <v>36672</v>
      </c>
      <c r="B1889" s="30">
        <v>2.7830870000000001</v>
      </c>
    </row>
    <row r="1890" spans="1:2" x14ac:dyDescent="0.3">
      <c r="A1890" s="150">
        <v>36673</v>
      </c>
      <c r="B1890" s="30">
        <v>2.7833619999999999</v>
      </c>
    </row>
    <row r="1891" spans="1:2" x14ac:dyDescent="0.3">
      <c r="A1891" s="150">
        <v>36674</v>
      </c>
      <c r="B1891" s="30">
        <v>2.7836370000000001</v>
      </c>
    </row>
    <row r="1892" spans="1:2" x14ac:dyDescent="0.3">
      <c r="A1892" s="150">
        <v>36675</v>
      </c>
      <c r="B1892" s="30">
        <v>2.7839119999999999</v>
      </c>
    </row>
    <row r="1893" spans="1:2" x14ac:dyDescent="0.3">
      <c r="A1893" s="150">
        <v>36676</v>
      </c>
      <c r="B1893" s="30">
        <v>2.7841870000000002</v>
      </c>
    </row>
    <row r="1894" spans="1:2" x14ac:dyDescent="0.3">
      <c r="A1894" s="150">
        <v>36677</v>
      </c>
      <c r="B1894" s="30">
        <v>2.784462</v>
      </c>
    </row>
    <row r="1895" spans="1:2" x14ac:dyDescent="0.3">
      <c r="A1895" s="150">
        <v>36678</v>
      </c>
      <c r="B1895" s="30">
        <v>2.7847369999999998</v>
      </c>
    </row>
    <row r="1896" spans="1:2" x14ac:dyDescent="0.3">
      <c r="A1896" s="150">
        <v>36679</v>
      </c>
      <c r="B1896" s="30">
        <v>2.785012</v>
      </c>
    </row>
    <row r="1897" spans="1:2" x14ac:dyDescent="0.3">
      <c r="A1897" s="150">
        <v>36680</v>
      </c>
      <c r="B1897" s="30">
        <v>2.785288</v>
      </c>
    </row>
    <row r="1898" spans="1:2" x14ac:dyDescent="0.3">
      <c r="A1898" s="150">
        <v>36681</v>
      </c>
      <c r="B1898" s="30">
        <v>2.7855629999999998</v>
      </c>
    </row>
    <row r="1899" spans="1:2" x14ac:dyDescent="0.3">
      <c r="A1899" s="150">
        <v>36682</v>
      </c>
      <c r="B1899" s="30">
        <v>2.785838</v>
      </c>
    </row>
    <row r="1900" spans="1:2" x14ac:dyDescent="0.3">
      <c r="A1900" s="150">
        <v>36683</v>
      </c>
      <c r="B1900" s="30">
        <v>2.7861129999999998</v>
      </c>
    </row>
    <row r="1901" spans="1:2" x14ac:dyDescent="0.3">
      <c r="A1901" s="150">
        <v>36684</v>
      </c>
      <c r="B1901" s="30">
        <v>2.7863889999999998</v>
      </c>
    </row>
    <row r="1902" spans="1:2" x14ac:dyDescent="0.3">
      <c r="A1902" s="150">
        <v>36685</v>
      </c>
      <c r="B1902" s="30">
        <v>2.786664</v>
      </c>
    </row>
    <row r="1903" spans="1:2" x14ac:dyDescent="0.3">
      <c r="A1903" s="150">
        <v>36686</v>
      </c>
      <c r="B1903" s="30">
        <v>2.78694</v>
      </c>
    </row>
    <row r="1904" spans="1:2" x14ac:dyDescent="0.3">
      <c r="A1904" s="150">
        <v>36687</v>
      </c>
      <c r="B1904" s="30">
        <v>2.7872150000000002</v>
      </c>
    </row>
    <row r="1905" spans="1:2" x14ac:dyDescent="0.3">
      <c r="A1905" s="150">
        <v>36688</v>
      </c>
      <c r="B1905" s="30">
        <v>2.787579</v>
      </c>
    </row>
    <row r="1906" spans="1:2" x14ac:dyDescent="0.3">
      <c r="A1906" s="150">
        <v>36689</v>
      </c>
      <c r="B1906" s="30">
        <v>2.7879429999999998</v>
      </c>
    </row>
    <row r="1907" spans="1:2" x14ac:dyDescent="0.3">
      <c r="A1907" s="150">
        <v>36690</v>
      </c>
      <c r="B1907" s="30">
        <v>2.7883070000000001</v>
      </c>
    </row>
    <row r="1908" spans="1:2" x14ac:dyDescent="0.3">
      <c r="A1908" s="150">
        <v>36691</v>
      </c>
      <c r="B1908" s="30">
        <v>2.7886709999999999</v>
      </c>
    </row>
    <row r="1909" spans="1:2" x14ac:dyDescent="0.3">
      <c r="A1909" s="150">
        <v>36692</v>
      </c>
      <c r="B1909" s="30">
        <v>2.7890350000000002</v>
      </c>
    </row>
    <row r="1910" spans="1:2" x14ac:dyDescent="0.3">
      <c r="A1910" s="150">
        <v>36693</v>
      </c>
      <c r="B1910" s="30">
        <v>2.7894000000000001</v>
      </c>
    </row>
    <row r="1911" spans="1:2" x14ac:dyDescent="0.3">
      <c r="A1911" s="150">
        <v>36694</v>
      </c>
      <c r="B1911" s="30">
        <v>2.7897639999999999</v>
      </c>
    </row>
    <row r="1912" spans="1:2" x14ac:dyDescent="0.3">
      <c r="A1912" s="150">
        <v>36695</v>
      </c>
      <c r="B1912" s="30">
        <v>2.7901280000000002</v>
      </c>
    </row>
    <row r="1913" spans="1:2" x14ac:dyDescent="0.3">
      <c r="A1913" s="150">
        <v>36696</v>
      </c>
      <c r="B1913" s="30">
        <v>2.7904930000000001</v>
      </c>
    </row>
    <row r="1914" spans="1:2" x14ac:dyDescent="0.3">
      <c r="A1914" s="150">
        <v>36697</v>
      </c>
      <c r="B1914" s="30">
        <v>2.7908569999999999</v>
      </c>
    </row>
    <row r="1915" spans="1:2" x14ac:dyDescent="0.3">
      <c r="A1915" s="150">
        <v>36698</v>
      </c>
      <c r="B1915" s="30">
        <v>2.7912219999999999</v>
      </c>
    </row>
    <row r="1916" spans="1:2" x14ac:dyDescent="0.3">
      <c r="A1916" s="150">
        <v>36699</v>
      </c>
      <c r="B1916" s="30">
        <v>2.7915860000000001</v>
      </c>
    </row>
    <row r="1917" spans="1:2" x14ac:dyDescent="0.3">
      <c r="A1917" s="150">
        <v>36700</v>
      </c>
      <c r="B1917" s="30">
        <v>2.7919510000000001</v>
      </c>
    </row>
    <row r="1918" spans="1:2" x14ac:dyDescent="0.3">
      <c r="A1918" s="150">
        <v>36701</v>
      </c>
      <c r="B1918" s="30">
        <v>2.7923149999999999</v>
      </c>
    </row>
    <row r="1919" spans="1:2" x14ac:dyDescent="0.3">
      <c r="A1919" s="150">
        <v>36702</v>
      </c>
      <c r="B1919" s="30">
        <v>2.7926799999999998</v>
      </c>
    </row>
    <row r="1920" spans="1:2" x14ac:dyDescent="0.3">
      <c r="A1920" s="150">
        <v>36703</v>
      </c>
      <c r="B1920" s="30">
        <v>2.79338</v>
      </c>
    </row>
    <row r="1921" spans="1:2" x14ac:dyDescent="0.3">
      <c r="A1921" s="150">
        <v>36704</v>
      </c>
      <c r="B1921" s="30">
        <v>2.7940809999999998</v>
      </c>
    </row>
    <row r="1922" spans="1:2" x14ac:dyDescent="0.3">
      <c r="A1922" s="150">
        <v>36705</v>
      </c>
      <c r="B1922" s="30">
        <v>2.794781</v>
      </c>
    </row>
    <row r="1923" spans="1:2" x14ac:dyDescent="0.3">
      <c r="A1923" s="150">
        <v>36706</v>
      </c>
      <c r="B1923" s="30">
        <v>2.7954819999999998</v>
      </c>
    </row>
    <row r="1924" spans="1:2" x14ac:dyDescent="0.3">
      <c r="A1924" s="150">
        <v>36707</v>
      </c>
      <c r="B1924" s="30">
        <v>2.7961830000000001</v>
      </c>
    </row>
    <row r="1925" spans="1:2" x14ac:dyDescent="0.3">
      <c r="A1925" s="150">
        <v>36708</v>
      </c>
      <c r="B1925" s="30">
        <v>2.7968839999999999</v>
      </c>
    </row>
    <row r="1926" spans="1:2" x14ac:dyDescent="0.3">
      <c r="A1926" s="150">
        <v>36709</v>
      </c>
      <c r="B1926" s="30">
        <v>2.7975850000000002</v>
      </c>
    </row>
    <row r="1927" spans="1:2" x14ac:dyDescent="0.3">
      <c r="A1927" s="150">
        <v>36710</v>
      </c>
      <c r="B1927" s="30">
        <v>2.7982860000000001</v>
      </c>
    </row>
    <row r="1928" spans="1:2" x14ac:dyDescent="0.3">
      <c r="A1928" s="150">
        <v>36711</v>
      </c>
      <c r="B1928" s="30">
        <v>2.798988</v>
      </c>
    </row>
    <row r="1929" spans="1:2" x14ac:dyDescent="0.3">
      <c r="A1929" s="150">
        <v>36712</v>
      </c>
      <c r="B1929" s="30">
        <v>2.79969</v>
      </c>
    </row>
    <row r="1930" spans="1:2" x14ac:dyDescent="0.3">
      <c r="A1930" s="150">
        <v>36713</v>
      </c>
      <c r="B1930" s="30">
        <v>2.800392</v>
      </c>
    </row>
    <row r="1931" spans="1:2" x14ac:dyDescent="0.3">
      <c r="A1931" s="150">
        <v>36714</v>
      </c>
      <c r="B1931" s="30">
        <v>2.801094</v>
      </c>
    </row>
    <row r="1932" spans="1:2" x14ac:dyDescent="0.3">
      <c r="A1932" s="150">
        <v>36715</v>
      </c>
      <c r="B1932" s="30">
        <v>2.801796</v>
      </c>
    </row>
    <row r="1933" spans="1:2" x14ac:dyDescent="0.3">
      <c r="A1933" s="150">
        <v>36716</v>
      </c>
      <c r="B1933" s="30">
        <v>2.8024990000000001</v>
      </c>
    </row>
    <row r="1934" spans="1:2" x14ac:dyDescent="0.3">
      <c r="A1934" s="150">
        <v>36717</v>
      </c>
      <c r="B1934" s="30">
        <v>2.8032010000000001</v>
      </c>
    </row>
    <row r="1935" spans="1:2" x14ac:dyDescent="0.3">
      <c r="A1935" s="150">
        <v>36718</v>
      </c>
      <c r="B1935" s="30">
        <v>2.8036370000000002</v>
      </c>
    </row>
    <row r="1936" spans="1:2" x14ac:dyDescent="0.3">
      <c r="A1936" s="150">
        <v>36719</v>
      </c>
      <c r="B1936" s="30">
        <v>2.8040729999999998</v>
      </c>
    </row>
    <row r="1937" spans="1:2" x14ac:dyDescent="0.3">
      <c r="A1937" s="150">
        <v>36720</v>
      </c>
      <c r="B1937" s="30">
        <v>2.8045089999999999</v>
      </c>
    </row>
    <row r="1938" spans="1:2" x14ac:dyDescent="0.3">
      <c r="A1938" s="150">
        <v>36721</v>
      </c>
      <c r="B1938" s="30">
        <v>2.804945</v>
      </c>
    </row>
    <row r="1939" spans="1:2" x14ac:dyDescent="0.3">
      <c r="A1939" s="150">
        <v>36722</v>
      </c>
      <c r="B1939" s="30">
        <v>2.8053810000000001</v>
      </c>
    </row>
    <row r="1940" spans="1:2" x14ac:dyDescent="0.3">
      <c r="A1940" s="150">
        <v>36723</v>
      </c>
      <c r="B1940" s="30">
        <v>2.8058169999999998</v>
      </c>
    </row>
    <row r="1941" spans="1:2" x14ac:dyDescent="0.3">
      <c r="A1941" s="150">
        <v>36724</v>
      </c>
      <c r="B1941" s="30">
        <v>2.8062529999999999</v>
      </c>
    </row>
    <row r="1942" spans="1:2" x14ac:dyDescent="0.3">
      <c r="A1942" s="150">
        <v>36725</v>
      </c>
      <c r="B1942" s="30">
        <v>2.8066900000000001</v>
      </c>
    </row>
    <row r="1943" spans="1:2" x14ac:dyDescent="0.3">
      <c r="A1943" s="150">
        <v>36726</v>
      </c>
      <c r="B1943" s="30">
        <v>2.8071259999999998</v>
      </c>
    </row>
    <row r="1944" spans="1:2" x14ac:dyDescent="0.3">
      <c r="A1944" s="150">
        <v>36727</v>
      </c>
      <c r="B1944" s="30">
        <v>2.8075619999999999</v>
      </c>
    </row>
    <row r="1945" spans="1:2" x14ac:dyDescent="0.3">
      <c r="A1945" s="150">
        <v>36728</v>
      </c>
      <c r="B1945" s="30">
        <v>2.8079990000000001</v>
      </c>
    </row>
    <row r="1946" spans="1:2" x14ac:dyDescent="0.3">
      <c r="A1946" s="150">
        <v>36729</v>
      </c>
      <c r="B1946" s="30">
        <v>2.8084349999999998</v>
      </c>
    </row>
    <row r="1947" spans="1:2" x14ac:dyDescent="0.3">
      <c r="A1947" s="150">
        <v>36730</v>
      </c>
      <c r="B1947" s="30">
        <v>2.808872</v>
      </c>
    </row>
    <row r="1948" spans="1:2" x14ac:dyDescent="0.3">
      <c r="A1948" s="150">
        <v>36731</v>
      </c>
      <c r="B1948" s="30">
        <v>2.8093089999999998</v>
      </c>
    </row>
    <row r="1949" spans="1:2" x14ac:dyDescent="0.3">
      <c r="A1949" s="150">
        <v>36732</v>
      </c>
      <c r="B1949" s="30">
        <v>2.8097449999999999</v>
      </c>
    </row>
    <row r="1950" spans="1:2" x14ac:dyDescent="0.3">
      <c r="A1950" s="150">
        <v>36733</v>
      </c>
      <c r="B1950" s="30">
        <v>2.8101080000000001</v>
      </c>
    </row>
    <row r="1951" spans="1:2" x14ac:dyDescent="0.3">
      <c r="A1951" s="150">
        <v>36734</v>
      </c>
      <c r="B1951" s="30">
        <v>2.8104710000000002</v>
      </c>
    </row>
    <row r="1952" spans="1:2" x14ac:dyDescent="0.3">
      <c r="A1952" s="150">
        <v>36735</v>
      </c>
      <c r="B1952" s="30">
        <v>2.8108339999999998</v>
      </c>
    </row>
    <row r="1953" spans="1:2" x14ac:dyDescent="0.3">
      <c r="A1953" s="150">
        <v>36736</v>
      </c>
      <c r="B1953" s="30">
        <v>2.8111980000000001</v>
      </c>
    </row>
    <row r="1954" spans="1:2" x14ac:dyDescent="0.3">
      <c r="A1954" s="150">
        <v>36737</v>
      </c>
      <c r="B1954" s="30">
        <v>2.8115610000000002</v>
      </c>
    </row>
    <row r="1955" spans="1:2" x14ac:dyDescent="0.3">
      <c r="A1955" s="150">
        <v>36738</v>
      </c>
      <c r="B1955" s="30">
        <v>2.8119239999999999</v>
      </c>
    </row>
    <row r="1956" spans="1:2" x14ac:dyDescent="0.3">
      <c r="A1956" s="150">
        <v>36739</v>
      </c>
      <c r="B1956" s="30">
        <v>2.812287</v>
      </c>
    </row>
    <row r="1957" spans="1:2" x14ac:dyDescent="0.3">
      <c r="A1957" s="150">
        <v>36740</v>
      </c>
      <c r="B1957" s="30">
        <v>2.8126509999999998</v>
      </c>
    </row>
    <row r="1958" spans="1:2" x14ac:dyDescent="0.3">
      <c r="A1958" s="150">
        <v>36741</v>
      </c>
      <c r="B1958" s="30">
        <v>2.8130139999999999</v>
      </c>
    </row>
    <row r="1959" spans="1:2" x14ac:dyDescent="0.3">
      <c r="A1959" s="150">
        <v>36742</v>
      </c>
      <c r="B1959" s="30">
        <v>2.813377</v>
      </c>
    </row>
    <row r="1960" spans="1:2" x14ac:dyDescent="0.3">
      <c r="A1960" s="150">
        <v>36743</v>
      </c>
      <c r="B1960" s="30">
        <v>2.8137409999999998</v>
      </c>
    </row>
    <row r="1961" spans="1:2" x14ac:dyDescent="0.3">
      <c r="A1961" s="150">
        <v>36744</v>
      </c>
      <c r="B1961" s="30">
        <v>2.8141039999999999</v>
      </c>
    </row>
    <row r="1962" spans="1:2" x14ac:dyDescent="0.3">
      <c r="A1962" s="150">
        <v>36745</v>
      </c>
      <c r="B1962" s="30">
        <v>2.8144680000000002</v>
      </c>
    </row>
    <row r="1963" spans="1:2" x14ac:dyDescent="0.3">
      <c r="A1963" s="150">
        <v>36746</v>
      </c>
      <c r="B1963" s="30">
        <v>2.8148309999999999</v>
      </c>
    </row>
    <row r="1964" spans="1:2" x14ac:dyDescent="0.3">
      <c r="A1964" s="150">
        <v>36747</v>
      </c>
      <c r="B1964" s="30">
        <v>2.8151950000000001</v>
      </c>
    </row>
    <row r="1965" spans="1:2" x14ac:dyDescent="0.3">
      <c r="A1965" s="150">
        <v>36748</v>
      </c>
      <c r="B1965" s="30">
        <v>2.8155589999999999</v>
      </c>
    </row>
    <row r="1966" spans="1:2" x14ac:dyDescent="0.3">
      <c r="A1966" s="150">
        <v>36749</v>
      </c>
      <c r="B1966" s="30">
        <v>2.8158059999999998</v>
      </c>
    </row>
    <row r="1967" spans="1:2" x14ac:dyDescent="0.3">
      <c r="A1967" s="150">
        <v>36750</v>
      </c>
      <c r="B1967" s="30">
        <v>2.8160539999999998</v>
      </c>
    </row>
    <row r="1968" spans="1:2" x14ac:dyDescent="0.3">
      <c r="A1968" s="150">
        <v>36751</v>
      </c>
      <c r="B1968" s="30">
        <v>2.8163010000000002</v>
      </c>
    </row>
    <row r="1969" spans="1:2" x14ac:dyDescent="0.3">
      <c r="A1969" s="150">
        <v>36752</v>
      </c>
      <c r="B1969" s="30">
        <v>2.8165490000000002</v>
      </c>
    </row>
    <row r="1970" spans="1:2" x14ac:dyDescent="0.3">
      <c r="A1970" s="150">
        <v>36753</v>
      </c>
      <c r="B1970" s="30">
        <v>2.8167970000000002</v>
      </c>
    </row>
    <row r="1971" spans="1:2" x14ac:dyDescent="0.3">
      <c r="A1971" s="150">
        <v>36754</v>
      </c>
      <c r="B1971" s="30">
        <v>2.8170440000000001</v>
      </c>
    </row>
    <row r="1972" spans="1:2" x14ac:dyDescent="0.3">
      <c r="A1972" s="150">
        <v>36755</v>
      </c>
      <c r="B1972" s="30">
        <v>2.8172920000000001</v>
      </c>
    </row>
    <row r="1973" spans="1:2" x14ac:dyDescent="0.3">
      <c r="A1973" s="150">
        <v>36756</v>
      </c>
      <c r="B1973" s="30">
        <v>2.8175400000000002</v>
      </c>
    </row>
    <row r="1974" spans="1:2" x14ac:dyDescent="0.3">
      <c r="A1974" s="150">
        <v>36757</v>
      </c>
      <c r="B1974" s="30">
        <v>2.8177880000000002</v>
      </c>
    </row>
    <row r="1975" spans="1:2" x14ac:dyDescent="0.3">
      <c r="A1975" s="150">
        <v>36758</v>
      </c>
      <c r="B1975" s="30">
        <v>2.8180350000000001</v>
      </c>
    </row>
    <row r="1976" spans="1:2" x14ac:dyDescent="0.3">
      <c r="A1976" s="150">
        <v>36759</v>
      </c>
      <c r="B1976" s="30">
        <v>2.8182830000000001</v>
      </c>
    </row>
    <row r="1977" spans="1:2" x14ac:dyDescent="0.3">
      <c r="A1977" s="150">
        <v>36760</v>
      </c>
      <c r="B1977" s="30">
        <v>2.8185310000000001</v>
      </c>
    </row>
    <row r="1978" spans="1:2" x14ac:dyDescent="0.3">
      <c r="A1978" s="150">
        <v>36761</v>
      </c>
      <c r="B1978" s="30">
        <v>2.8187790000000001</v>
      </c>
    </row>
    <row r="1979" spans="1:2" x14ac:dyDescent="0.3">
      <c r="A1979" s="150">
        <v>36762</v>
      </c>
      <c r="B1979" s="30">
        <v>2.8190270000000002</v>
      </c>
    </row>
    <row r="1980" spans="1:2" x14ac:dyDescent="0.3">
      <c r="A1980" s="150">
        <v>36763</v>
      </c>
      <c r="B1980" s="30">
        <v>2.8192750000000002</v>
      </c>
    </row>
    <row r="1981" spans="1:2" x14ac:dyDescent="0.3">
      <c r="A1981" s="150">
        <v>36764</v>
      </c>
      <c r="B1981" s="30">
        <v>2.8197320000000001</v>
      </c>
    </row>
    <row r="1982" spans="1:2" x14ac:dyDescent="0.3">
      <c r="A1982" s="150">
        <v>36765</v>
      </c>
      <c r="B1982" s="30">
        <v>2.8201890000000001</v>
      </c>
    </row>
    <row r="1983" spans="1:2" x14ac:dyDescent="0.3">
      <c r="A1983" s="150">
        <v>36766</v>
      </c>
      <c r="B1983" s="30">
        <v>2.8206470000000001</v>
      </c>
    </row>
    <row r="1984" spans="1:2" x14ac:dyDescent="0.3">
      <c r="A1984" s="150">
        <v>36767</v>
      </c>
      <c r="B1984" s="30">
        <v>2.8211050000000002</v>
      </c>
    </row>
    <row r="1985" spans="1:2" x14ac:dyDescent="0.3">
      <c r="A1985" s="150">
        <v>36768</v>
      </c>
      <c r="B1985" s="30">
        <v>2.8215620000000001</v>
      </c>
    </row>
    <row r="1986" spans="1:2" x14ac:dyDescent="0.3">
      <c r="A1986" s="150">
        <v>36769</v>
      </c>
      <c r="B1986" s="30">
        <v>2.8220200000000002</v>
      </c>
    </row>
    <row r="1987" spans="1:2" x14ac:dyDescent="0.3">
      <c r="A1987" s="150">
        <v>36770</v>
      </c>
      <c r="B1987" s="30">
        <v>2.8224779999999998</v>
      </c>
    </row>
    <row r="1988" spans="1:2" x14ac:dyDescent="0.3">
      <c r="A1988" s="150">
        <v>36771</v>
      </c>
      <c r="B1988" s="30">
        <v>2.8229359999999999</v>
      </c>
    </row>
    <row r="1989" spans="1:2" x14ac:dyDescent="0.3">
      <c r="A1989" s="150">
        <v>36772</v>
      </c>
      <c r="B1989" s="30">
        <v>2.823394</v>
      </c>
    </row>
    <row r="1990" spans="1:2" x14ac:dyDescent="0.3">
      <c r="A1990" s="150">
        <v>36773</v>
      </c>
      <c r="B1990" s="30">
        <v>2.823852</v>
      </c>
    </row>
    <row r="1991" spans="1:2" x14ac:dyDescent="0.3">
      <c r="A1991" s="150">
        <v>36774</v>
      </c>
      <c r="B1991" s="30">
        <v>2.8243100000000001</v>
      </c>
    </row>
    <row r="1992" spans="1:2" x14ac:dyDescent="0.3">
      <c r="A1992" s="150">
        <v>36775</v>
      </c>
      <c r="B1992" s="30">
        <v>2.8247680000000002</v>
      </c>
    </row>
    <row r="1993" spans="1:2" x14ac:dyDescent="0.3">
      <c r="A1993" s="150">
        <v>36776</v>
      </c>
      <c r="B1993" s="30">
        <v>2.8252269999999999</v>
      </c>
    </row>
    <row r="1994" spans="1:2" x14ac:dyDescent="0.3">
      <c r="A1994" s="150">
        <v>36777</v>
      </c>
      <c r="B1994" s="30">
        <v>2.825685</v>
      </c>
    </row>
    <row r="1995" spans="1:2" x14ac:dyDescent="0.3">
      <c r="A1995" s="150">
        <v>36778</v>
      </c>
      <c r="B1995" s="30">
        <v>2.8261430000000001</v>
      </c>
    </row>
    <row r="1996" spans="1:2" x14ac:dyDescent="0.3">
      <c r="A1996" s="150">
        <v>36779</v>
      </c>
      <c r="B1996" s="30">
        <v>2.8266019999999998</v>
      </c>
    </row>
    <row r="1997" spans="1:2" x14ac:dyDescent="0.3">
      <c r="A1997" s="150">
        <v>36780</v>
      </c>
      <c r="B1997" s="30">
        <v>2.8274400000000002</v>
      </c>
    </row>
    <row r="1998" spans="1:2" x14ac:dyDescent="0.3">
      <c r="A1998" s="150">
        <v>36781</v>
      </c>
      <c r="B1998" s="30">
        <v>2.8282790000000002</v>
      </c>
    </row>
    <row r="1999" spans="1:2" x14ac:dyDescent="0.3">
      <c r="A1999" s="150">
        <v>36782</v>
      </c>
      <c r="B1999" s="30">
        <v>2.8291179999999998</v>
      </c>
    </row>
    <row r="2000" spans="1:2" x14ac:dyDescent="0.3">
      <c r="A2000" s="150">
        <v>36783</v>
      </c>
      <c r="B2000" s="30">
        <v>2.8299569999999998</v>
      </c>
    </row>
    <row r="2001" spans="1:2" x14ac:dyDescent="0.3">
      <c r="A2001" s="150">
        <v>36784</v>
      </c>
      <c r="B2001" s="30">
        <v>2.8307959999999999</v>
      </c>
    </row>
    <row r="2002" spans="1:2" x14ac:dyDescent="0.3">
      <c r="A2002" s="150">
        <v>36785</v>
      </c>
      <c r="B2002" s="30">
        <v>2.831636</v>
      </c>
    </row>
    <row r="2003" spans="1:2" x14ac:dyDescent="0.3">
      <c r="A2003" s="150">
        <v>36786</v>
      </c>
      <c r="B2003" s="30">
        <v>2.8324750000000001</v>
      </c>
    </row>
    <row r="2004" spans="1:2" x14ac:dyDescent="0.3">
      <c r="A2004" s="150">
        <v>36787</v>
      </c>
      <c r="B2004" s="30">
        <v>2.8333159999999999</v>
      </c>
    </row>
    <row r="2005" spans="1:2" x14ac:dyDescent="0.3">
      <c r="A2005" s="150">
        <v>36788</v>
      </c>
      <c r="B2005" s="30">
        <v>2.8341560000000001</v>
      </c>
    </row>
    <row r="2006" spans="1:2" x14ac:dyDescent="0.3">
      <c r="A2006" s="150">
        <v>36789</v>
      </c>
      <c r="B2006" s="30">
        <v>2.8349959999999998</v>
      </c>
    </row>
    <row r="2007" spans="1:2" x14ac:dyDescent="0.3">
      <c r="A2007" s="150">
        <v>36790</v>
      </c>
      <c r="B2007" s="30">
        <v>2.8358370000000002</v>
      </c>
    </row>
    <row r="2008" spans="1:2" x14ac:dyDescent="0.3">
      <c r="A2008" s="150">
        <v>36791</v>
      </c>
      <c r="B2008" s="30">
        <v>2.836678</v>
      </c>
    </row>
    <row r="2009" spans="1:2" x14ac:dyDescent="0.3">
      <c r="A2009" s="150">
        <v>36792</v>
      </c>
      <c r="B2009" s="30">
        <v>2.83752</v>
      </c>
    </row>
    <row r="2010" spans="1:2" x14ac:dyDescent="0.3">
      <c r="A2010" s="150">
        <v>36793</v>
      </c>
      <c r="B2010" s="30">
        <v>2.8383609999999999</v>
      </c>
    </row>
    <row r="2011" spans="1:2" x14ac:dyDescent="0.3">
      <c r="A2011" s="150">
        <v>36794</v>
      </c>
      <c r="B2011" s="30">
        <v>2.8392029999999999</v>
      </c>
    </row>
    <row r="2012" spans="1:2" x14ac:dyDescent="0.3">
      <c r="A2012" s="150">
        <v>36795</v>
      </c>
      <c r="B2012" s="30">
        <v>2.840052</v>
      </c>
    </row>
    <row r="2013" spans="1:2" x14ac:dyDescent="0.3">
      <c r="A2013" s="150">
        <v>36796</v>
      </c>
      <c r="B2013" s="30">
        <v>2.8409019999999998</v>
      </c>
    </row>
    <row r="2014" spans="1:2" x14ac:dyDescent="0.3">
      <c r="A2014" s="150">
        <v>36797</v>
      </c>
      <c r="B2014" s="30">
        <v>2.8417520000000001</v>
      </c>
    </row>
    <row r="2015" spans="1:2" x14ac:dyDescent="0.3">
      <c r="A2015" s="150">
        <v>36798</v>
      </c>
      <c r="B2015" s="30">
        <v>2.8426019999999999</v>
      </c>
    </row>
    <row r="2016" spans="1:2" x14ac:dyDescent="0.3">
      <c r="A2016" s="150">
        <v>36799</v>
      </c>
      <c r="B2016" s="30">
        <v>2.8434520000000001</v>
      </c>
    </row>
    <row r="2017" spans="1:2" x14ac:dyDescent="0.3">
      <c r="A2017" s="150">
        <v>36800</v>
      </c>
      <c r="B2017" s="30">
        <v>2.844303</v>
      </c>
    </row>
    <row r="2018" spans="1:2" x14ac:dyDescent="0.3">
      <c r="A2018" s="150">
        <v>36801</v>
      </c>
      <c r="B2018" s="30">
        <v>2.8451529999999998</v>
      </c>
    </row>
    <row r="2019" spans="1:2" x14ac:dyDescent="0.3">
      <c r="A2019" s="150">
        <v>36802</v>
      </c>
      <c r="B2019" s="30">
        <v>2.8460049999999999</v>
      </c>
    </row>
    <row r="2020" spans="1:2" x14ac:dyDescent="0.3">
      <c r="A2020" s="150">
        <v>36803</v>
      </c>
      <c r="B2020" s="30">
        <v>2.8468559999999998</v>
      </c>
    </row>
    <row r="2021" spans="1:2" x14ac:dyDescent="0.3">
      <c r="A2021" s="150">
        <v>36804</v>
      </c>
      <c r="B2021" s="30">
        <v>2.8477079999999999</v>
      </c>
    </row>
    <row r="2022" spans="1:2" x14ac:dyDescent="0.3">
      <c r="A2022" s="150">
        <v>36805</v>
      </c>
      <c r="B2022" s="30">
        <v>2.8485589999999998</v>
      </c>
    </row>
    <row r="2023" spans="1:2" x14ac:dyDescent="0.3">
      <c r="A2023" s="150">
        <v>36806</v>
      </c>
      <c r="B2023" s="30">
        <v>2.8494120000000001</v>
      </c>
    </row>
    <row r="2024" spans="1:2" x14ac:dyDescent="0.3">
      <c r="A2024" s="150">
        <v>36807</v>
      </c>
      <c r="B2024" s="30">
        <v>2.8502640000000001</v>
      </c>
    </row>
    <row r="2025" spans="1:2" x14ac:dyDescent="0.3">
      <c r="A2025" s="150">
        <v>36808</v>
      </c>
      <c r="B2025" s="30">
        <v>2.8511160000000002</v>
      </c>
    </row>
    <row r="2026" spans="1:2" x14ac:dyDescent="0.3">
      <c r="A2026" s="150">
        <v>36809</v>
      </c>
      <c r="B2026" s="30">
        <v>2.851969</v>
      </c>
    </row>
    <row r="2027" spans="1:2" x14ac:dyDescent="0.3">
      <c r="A2027" s="150">
        <v>36810</v>
      </c>
      <c r="B2027" s="30">
        <v>2.8521860000000001</v>
      </c>
    </row>
    <row r="2028" spans="1:2" x14ac:dyDescent="0.3">
      <c r="A2028" s="150">
        <v>36811</v>
      </c>
      <c r="B2028" s="30">
        <v>2.8524029999999998</v>
      </c>
    </row>
    <row r="2029" spans="1:2" x14ac:dyDescent="0.3">
      <c r="A2029" s="150">
        <v>36812</v>
      </c>
      <c r="B2029" s="30">
        <v>2.8526199999999999</v>
      </c>
    </row>
    <row r="2030" spans="1:2" x14ac:dyDescent="0.3">
      <c r="A2030" s="150">
        <v>36813</v>
      </c>
      <c r="B2030" s="30">
        <v>2.8528370000000001</v>
      </c>
    </row>
    <row r="2031" spans="1:2" x14ac:dyDescent="0.3">
      <c r="A2031" s="150">
        <v>36814</v>
      </c>
      <c r="B2031" s="30">
        <v>2.8530540000000002</v>
      </c>
    </row>
    <row r="2032" spans="1:2" x14ac:dyDescent="0.3">
      <c r="A2032" s="150">
        <v>36815</v>
      </c>
      <c r="B2032" s="30">
        <v>2.8532709999999999</v>
      </c>
    </row>
    <row r="2033" spans="1:2" x14ac:dyDescent="0.3">
      <c r="A2033" s="150">
        <v>36816</v>
      </c>
      <c r="B2033" s="30">
        <v>2.853488</v>
      </c>
    </row>
    <row r="2034" spans="1:2" x14ac:dyDescent="0.3">
      <c r="A2034" s="150">
        <v>36817</v>
      </c>
      <c r="B2034" s="30">
        <v>2.8537050000000002</v>
      </c>
    </row>
    <row r="2035" spans="1:2" x14ac:dyDescent="0.3">
      <c r="A2035" s="150">
        <v>36818</v>
      </c>
      <c r="B2035" s="30">
        <v>2.8539219999999998</v>
      </c>
    </row>
    <row r="2036" spans="1:2" x14ac:dyDescent="0.3">
      <c r="A2036" s="150">
        <v>36819</v>
      </c>
      <c r="B2036" s="30">
        <v>2.854139</v>
      </c>
    </row>
    <row r="2037" spans="1:2" x14ac:dyDescent="0.3">
      <c r="A2037" s="150">
        <v>36820</v>
      </c>
      <c r="B2037" s="30">
        <v>2.8543560000000001</v>
      </c>
    </row>
    <row r="2038" spans="1:2" x14ac:dyDescent="0.3">
      <c r="A2038" s="150">
        <v>36821</v>
      </c>
      <c r="B2038" s="30">
        <v>2.8545729999999998</v>
      </c>
    </row>
    <row r="2039" spans="1:2" x14ac:dyDescent="0.3">
      <c r="A2039" s="150">
        <v>36822</v>
      </c>
      <c r="B2039" s="30">
        <v>2.8547899999999999</v>
      </c>
    </row>
    <row r="2040" spans="1:2" x14ac:dyDescent="0.3">
      <c r="A2040" s="150">
        <v>36823</v>
      </c>
      <c r="B2040" s="30">
        <v>2.8550070000000001</v>
      </c>
    </row>
    <row r="2041" spans="1:2" x14ac:dyDescent="0.3">
      <c r="A2041" s="150">
        <v>36824</v>
      </c>
      <c r="B2041" s="30">
        <v>2.8552240000000002</v>
      </c>
    </row>
    <row r="2042" spans="1:2" x14ac:dyDescent="0.3">
      <c r="A2042" s="150">
        <v>36825</v>
      </c>
      <c r="B2042" s="30">
        <v>2.8560080000000001</v>
      </c>
    </row>
    <row r="2043" spans="1:2" x14ac:dyDescent="0.3">
      <c r="A2043" s="150">
        <v>36826</v>
      </c>
      <c r="B2043" s="30">
        <v>2.856792</v>
      </c>
    </row>
    <row r="2044" spans="1:2" x14ac:dyDescent="0.3">
      <c r="A2044" s="150">
        <v>36827</v>
      </c>
      <c r="B2044" s="30">
        <v>2.8575759999999999</v>
      </c>
    </row>
    <row r="2045" spans="1:2" x14ac:dyDescent="0.3">
      <c r="A2045" s="150">
        <v>36828</v>
      </c>
      <c r="B2045" s="30">
        <v>2.8583599999999998</v>
      </c>
    </row>
    <row r="2046" spans="1:2" x14ac:dyDescent="0.3">
      <c r="A2046" s="150">
        <v>36829</v>
      </c>
      <c r="B2046" s="30">
        <v>2.8591449999999998</v>
      </c>
    </row>
    <row r="2047" spans="1:2" x14ac:dyDescent="0.3">
      <c r="A2047" s="150">
        <v>36830</v>
      </c>
      <c r="B2047" s="30">
        <v>2.8599299999999999</v>
      </c>
    </row>
    <row r="2048" spans="1:2" x14ac:dyDescent="0.3">
      <c r="A2048" s="150">
        <v>36831</v>
      </c>
      <c r="B2048" s="30">
        <v>2.8607149999999999</v>
      </c>
    </row>
    <row r="2049" spans="1:2" x14ac:dyDescent="0.3">
      <c r="A2049" s="150">
        <v>36832</v>
      </c>
      <c r="B2049" s="30">
        <v>2.8614999999999999</v>
      </c>
    </row>
    <row r="2050" spans="1:2" x14ac:dyDescent="0.3">
      <c r="A2050" s="150">
        <v>36833</v>
      </c>
      <c r="B2050" s="30">
        <v>2.8622860000000001</v>
      </c>
    </row>
    <row r="2051" spans="1:2" x14ac:dyDescent="0.3">
      <c r="A2051" s="150">
        <v>36834</v>
      </c>
      <c r="B2051" s="30">
        <v>2.8630710000000001</v>
      </c>
    </row>
    <row r="2052" spans="1:2" x14ac:dyDescent="0.3">
      <c r="A2052" s="150">
        <v>36835</v>
      </c>
      <c r="B2052" s="30">
        <v>2.8638569999999999</v>
      </c>
    </row>
    <row r="2053" spans="1:2" x14ac:dyDescent="0.3">
      <c r="A2053" s="150">
        <v>36836</v>
      </c>
      <c r="B2053" s="30">
        <v>2.8646440000000002</v>
      </c>
    </row>
    <row r="2054" spans="1:2" x14ac:dyDescent="0.3">
      <c r="A2054" s="150">
        <v>36837</v>
      </c>
      <c r="B2054" s="30">
        <v>2.8654299999999999</v>
      </c>
    </row>
    <row r="2055" spans="1:2" x14ac:dyDescent="0.3">
      <c r="A2055" s="150">
        <v>36838</v>
      </c>
      <c r="B2055" s="30">
        <v>2.8662160000000001</v>
      </c>
    </row>
    <row r="2056" spans="1:2" x14ac:dyDescent="0.3">
      <c r="A2056" s="150">
        <v>36839</v>
      </c>
      <c r="B2056" s="30">
        <v>2.867003</v>
      </c>
    </row>
    <row r="2057" spans="1:2" x14ac:dyDescent="0.3">
      <c r="A2057" s="150">
        <v>36840</v>
      </c>
      <c r="B2057" s="30">
        <v>2.8677899999999998</v>
      </c>
    </row>
    <row r="2058" spans="1:2" x14ac:dyDescent="0.3">
      <c r="A2058" s="150">
        <v>36841</v>
      </c>
      <c r="B2058" s="30">
        <v>2.8685170000000002</v>
      </c>
    </row>
    <row r="2059" spans="1:2" x14ac:dyDescent="0.3">
      <c r="A2059" s="150">
        <v>36842</v>
      </c>
      <c r="B2059" s="30">
        <v>2.869243</v>
      </c>
    </row>
    <row r="2060" spans="1:2" x14ac:dyDescent="0.3">
      <c r="A2060" s="150">
        <v>36843</v>
      </c>
      <c r="B2060" s="30">
        <v>2.8699699999999999</v>
      </c>
    </row>
    <row r="2061" spans="1:2" x14ac:dyDescent="0.3">
      <c r="A2061" s="150">
        <v>36844</v>
      </c>
      <c r="B2061" s="30">
        <v>2.8706960000000001</v>
      </c>
    </row>
    <row r="2062" spans="1:2" x14ac:dyDescent="0.3">
      <c r="A2062" s="150">
        <v>36845</v>
      </c>
      <c r="B2062" s="30">
        <v>2.8714230000000001</v>
      </c>
    </row>
    <row r="2063" spans="1:2" x14ac:dyDescent="0.3">
      <c r="A2063" s="150">
        <v>36846</v>
      </c>
      <c r="B2063" s="30">
        <v>2.87215</v>
      </c>
    </row>
    <row r="2064" spans="1:2" x14ac:dyDescent="0.3">
      <c r="A2064" s="150">
        <v>36847</v>
      </c>
      <c r="B2064" s="30">
        <v>2.872878</v>
      </c>
    </row>
    <row r="2065" spans="1:2" x14ac:dyDescent="0.3">
      <c r="A2065" s="150">
        <v>36848</v>
      </c>
      <c r="B2065" s="30">
        <v>2.873605</v>
      </c>
    </row>
    <row r="2066" spans="1:2" x14ac:dyDescent="0.3">
      <c r="A2066" s="150">
        <v>36849</v>
      </c>
      <c r="B2066" s="30">
        <v>2.874333</v>
      </c>
    </row>
    <row r="2067" spans="1:2" x14ac:dyDescent="0.3">
      <c r="A2067" s="150">
        <v>36850</v>
      </c>
      <c r="B2067" s="30">
        <v>2.8750610000000001</v>
      </c>
    </row>
    <row r="2068" spans="1:2" x14ac:dyDescent="0.3">
      <c r="A2068" s="150">
        <v>36851</v>
      </c>
      <c r="B2068" s="30">
        <v>2.8757890000000002</v>
      </c>
    </row>
    <row r="2069" spans="1:2" x14ac:dyDescent="0.3">
      <c r="A2069" s="150">
        <v>36852</v>
      </c>
      <c r="B2069" s="30">
        <v>2.8765170000000002</v>
      </c>
    </row>
    <row r="2070" spans="1:2" x14ac:dyDescent="0.3">
      <c r="A2070" s="150">
        <v>36853</v>
      </c>
      <c r="B2070" s="30">
        <v>2.877246</v>
      </c>
    </row>
    <row r="2071" spans="1:2" x14ac:dyDescent="0.3">
      <c r="A2071" s="150">
        <v>36854</v>
      </c>
      <c r="B2071" s="30">
        <v>2.877974</v>
      </c>
    </row>
    <row r="2072" spans="1:2" x14ac:dyDescent="0.3">
      <c r="A2072" s="150">
        <v>36855</v>
      </c>
      <c r="B2072" s="30">
        <v>2.8787029999999998</v>
      </c>
    </row>
    <row r="2073" spans="1:2" x14ac:dyDescent="0.3">
      <c r="A2073" s="150">
        <v>36856</v>
      </c>
      <c r="B2073" s="30">
        <v>2.87974</v>
      </c>
    </row>
    <row r="2074" spans="1:2" x14ac:dyDescent="0.3">
      <c r="A2074" s="150">
        <v>36857</v>
      </c>
      <c r="B2074" s="30">
        <v>2.880776</v>
      </c>
    </row>
    <row r="2075" spans="1:2" x14ac:dyDescent="0.3">
      <c r="A2075" s="150">
        <v>36858</v>
      </c>
      <c r="B2075" s="30">
        <v>2.8818139999999999</v>
      </c>
    </row>
    <row r="2076" spans="1:2" x14ac:dyDescent="0.3">
      <c r="A2076" s="150">
        <v>36859</v>
      </c>
      <c r="B2076" s="30">
        <v>2.8828510000000001</v>
      </c>
    </row>
    <row r="2077" spans="1:2" x14ac:dyDescent="0.3">
      <c r="A2077" s="150">
        <v>36860</v>
      </c>
      <c r="B2077" s="30">
        <v>2.8838889999999999</v>
      </c>
    </row>
    <row r="2078" spans="1:2" x14ac:dyDescent="0.3">
      <c r="A2078" s="150">
        <v>36861</v>
      </c>
      <c r="B2078" s="30">
        <v>2.8849269999999998</v>
      </c>
    </row>
    <row r="2079" spans="1:2" x14ac:dyDescent="0.3">
      <c r="A2079" s="150">
        <v>36862</v>
      </c>
      <c r="B2079" s="30">
        <v>2.8859659999999998</v>
      </c>
    </row>
    <row r="2080" spans="1:2" x14ac:dyDescent="0.3">
      <c r="A2080" s="150">
        <v>36863</v>
      </c>
      <c r="B2080" s="30">
        <v>2.8870049999999998</v>
      </c>
    </row>
    <row r="2081" spans="1:2" x14ac:dyDescent="0.3">
      <c r="A2081" s="150">
        <v>36864</v>
      </c>
      <c r="B2081" s="30">
        <v>2.888045</v>
      </c>
    </row>
    <row r="2082" spans="1:2" x14ac:dyDescent="0.3">
      <c r="A2082" s="150">
        <v>36865</v>
      </c>
      <c r="B2082" s="30">
        <v>2.889084</v>
      </c>
    </row>
    <row r="2083" spans="1:2" x14ac:dyDescent="0.3">
      <c r="A2083" s="150">
        <v>36866</v>
      </c>
      <c r="B2083" s="30">
        <v>2.8901249999999998</v>
      </c>
    </row>
    <row r="2084" spans="1:2" x14ac:dyDescent="0.3">
      <c r="A2084" s="150">
        <v>36867</v>
      </c>
      <c r="B2084" s="30">
        <v>2.891165</v>
      </c>
    </row>
    <row r="2085" spans="1:2" x14ac:dyDescent="0.3">
      <c r="A2085" s="150">
        <v>36868</v>
      </c>
      <c r="B2085" s="30">
        <v>2.8922059999999998</v>
      </c>
    </row>
    <row r="2086" spans="1:2" x14ac:dyDescent="0.3">
      <c r="A2086" s="150">
        <v>36869</v>
      </c>
      <c r="B2086" s="30">
        <v>2.8932470000000001</v>
      </c>
    </row>
    <row r="2087" spans="1:2" x14ac:dyDescent="0.3">
      <c r="A2087" s="150">
        <v>36870</v>
      </c>
      <c r="B2087" s="30">
        <v>2.8942890000000001</v>
      </c>
    </row>
    <row r="2088" spans="1:2" x14ac:dyDescent="0.3">
      <c r="A2088" s="150">
        <v>36871</v>
      </c>
      <c r="B2088" s="30">
        <v>2.8947590000000001</v>
      </c>
    </row>
    <row r="2089" spans="1:2" x14ac:dyDescent="0.3">
      <c r="A2089" s="150">
        <v>36872</v>
      </c>
      <c r="B2089" s="30">
        <v>2.8952290000000001</v>
      </c>
    </row>
    <row r="2090" spans="1:2" x14ac:dyDescent="0.3">
      <c r="A2090" s="150">
        <v>36873</v>
      </c>
      <c r="B2090" s="30">
        <v>2.895699</v>
      </c>
    </row>
    <row r="2091" spans="1:2" x14ac:dyDescent="0.3">
      <c r="A2091" s="150">
        <v>36874</v>
      </c>
      <c r="B2091" s="30">
        <v>2.896169</v>
      </c>
    </row>
    <row r="2092" spans="1:2" x14ac:dyDescent="0.3">
      <c r="A2092" s="150">
        <v>36875</v>
      </c>
      <c r="B2092" s="30">
        <v>2.8966400000000001</v>
      </c>
    </row>
    <row r="2093" spans="1:2" x14ac:dyDescent="0.3">
      <c r="A2093" s="150">
        <v>36876</v>
      </c>
      <c r="B2093" s="30">
        <v>2.8971100000000001</v>
      </c>
    </row>
    <row r="2094" spans="1:2" x14ac:dyDescent="0.3">
      <c r="A2094" s="150">
        <v>36877</v>
      </c>
      <c r="B2094" s="30">
        <v>2.89758</v>
      </c>
    </row>
    <row r="2095" spans="1:2" x14ac:dyDescent="0.3">
      <c r="A2095" s="150">
        <v>36878</v>
      </c>
      <c r="B2095" s="30">
        <v>2.8980510000000002</v>
      </c>
    </row>
    <row r="2096" spans="1:2" x14ac:dyDescent="0.3">
      <c r="A2096" s="150">
        <v>36879</v>
      </c>
      <c r="B2096" s="30">
        <v>2.8985219999999998</v>
      </c>
    </row>
    <row r="2097" spans="1:2" x14ac:dyDescent="0.3">
      <c r="A2097" s="150">
        <v>36880</v>
      </c>
      <c r="B2097" s="30">
        <v>2.8989919999999998</v>
      </c>
    </row>
    <row r="2098" spans="1:2" x14ac:dyDescent="0.3">
      <c r="A2098" s="150">
        <v>36881</v>
      </c>
      <c r="B2098" s="30">
        <v>2.8994629999999999</v>
      </c>
    </row>
    <row r="2099" spans="1:2" x14ac:dyDescent="0.3">
      <c r="A2099" s="150">
        <v>36882</v>
      </c>
      <c r="B2099" s="30">
        <v>2.899934</v>
      </c>
    </row>
    <row r="2100" spans="1:2" x14ac:dyDescent="0.3">
      <c r="A2100" s="150">
        <v>36883</v>
      </c>
      <c r="B2100" s="30">
        <v>2.9004050000000001</v>
      </c>
    </row>
    <row r="2101" spans="1:2" x14ac:dyDescent="0.3">
      <c r="A2101" s="150">
        <v>36884</v>
      </c>
      <c r="B2101" s="30">
        <v>2.9008759999999998</v>
      </c>
    </row>
    <row r="2102" spans="1:2" x14ac:dyDescent="0.3">
      <c r="A2102" s="150">
        <v>36885</v>
      </c>
      <c r="B2102" s="30">
        <v>2.9013469999999999</v>
      </c>
    </row>
    <row r="2103" spans="1:2" x14ac:dyDescent="0.3">
      <c r="A2103" s="150">
        <v>36886</v>
      </c>
      <c r="B2103" s="30">
        <v>2.902647</v>
      </c>
    </row>
    <row r="2104" spans="1:2" x14ac:dyDescent="0.3">
      <c r="A2104" s="150">
        <v>36887</v>
      </c>
      <c r="B2104" s="30">
        <v>2.9039480000000002</v>
      </c>
    </row>
    <row r="2105" spans="1:2" x14ac:dyDescent="0.3">
      <c r="A2105" s="150">
        <v>36888</v>
      </c>
      <c r="B2105" s="30">
        <v>2.9052500000000001</v>
      </c>
    </row>
    <row r="2106" spans="1:2" x14ac:dyDescent="0.3">
      <c r="A2106" s="150">
        <v>36889</v>
      </c>
      <c r="B2106" s="30">
        <v>2.906552</v>
      </c>
    </row>
    <row r="2107" spans="1:2" x14ac:dyDescent="0.3">
      <c r="A2107" s="150">
        <v>36890</v>
      </c>
      <c r="B2107" s="30">
        <v>2.9078550000000001</v>
      </c>
    </row>
    <row r="2108" spans="1:2" x14ac:dyDescent="0.3">
      <c r="A2108" s="150">
        <v>36891</v>
      </c>
      <c r="B2108" s="30">
        <v>2.9091580000000001</v>
      </c>
    </row>
    <row r="2109" spans="1:2" x14ac:dyDescent="0.3">
      <c r="A2109" s="150">
        <v>36892</v>
      </c>
      <c r="B2109" s="30">
        <v>2.9104619999999999</v>
      </c>
    </row>
    <row r="2110" spans="1:2" x14ac:dyDescent="0.3">
      <c r="A2110" s="150">
        <v>36893</v>
      </c>
      <c r="B2110" s="30">
        <v>2.9117660000000001</v>
      </c>
    </row>
    <row r="2111" spans="1:2" x14ac:dyDescent="0.3">
      <c r="A2111" s="150">
        <v>36894</v>
      </c>
      <c r="B2111" s="30">
        <v>2.9130720000000001</v>
      </c>
    </row>
    <row r="2112" spans="1:2" x14ac:dyDescent="0.3">
      <c r="A2112" s="150">
        <v>36895</v>
      </c>
      <c r="B2112" s="30">
        <v>2.914377</v>
      </c>
    </row>
    <row r="2113" spans="1:2" x14ac:dyDescent="0.3">
      <c r="A2113" s="150">
        <v>36896</v>
      </c>
      <c r="B2113" s="30">
        <v>2.9156840000000002</v>
      </c>
    </row>
    <row r="2114" spans="1:2" x14ac:dyDescent="0.3">
      <c r="A2114" s="150">
        <v>36897</v>
      </c>
      <c r="B2114" s="30">
        <v>2.9169900000000002</v>
      </c>
    </row>
    <row r="2115" spans="1:2" x14ac:dyDescent="0.3">
      <c r="A2115" s="150">
        <v>36898</v>
      </c>
      <c r="B2115" s="30">
        <v>2.9182980000000001</v>
      </c>
    </row>
    <row r="2116" spans="1:2" x14ac:dyDescent="0.3">
      <c r="A2116" s="150">
        <v>36899</v>
      </c>
      <c r="B2116" s="30">
        <v>2.9196059999999999</v>
      </c>
    </row>
    <row r="2117" spans="1:2" x14ac:dyDescent="0.3">
      <c r="A2117" s="150">
        <v>36900</v>
      </c>
      <c r="B2117" s="30">
        <v>2.9209139999999998</v>
      </c>
    </row>
    <row r="2118" spans="1:2" x14ac:dyDescent="0.3">
      <c r="A2118" s="150">
        <v>36901</v>
      </c>
      <c r="B2118" s="30">
        <v>2.9222239999999999</v>
      </c>
    </row>
    <row r="2119" spans="1:2" x14ac:dyDescent="0.3">
      <c r="A2119" s="150">
        <v>36902</v>
      </c>
      <c r="B2119" s="30">
        <v>2.9231500000000001</v>
      </c>
    </row>
    <row r="2120" spans="1:2" x14ac:dyDescent="0.3">
      <c r="A2120" s="150">
        <v>36903</v>
      </c>
      <c r="B2120" s="30">
        <v>2.9240759999999999</v>
      </c>
    </row>
    <row r="2121" spans="1:2" x14ac:dyDescent="0.3">
      <c r="A2121" s="150">
        <v>36904</v>
      </c>
      <c r="B2121" s="30">
        <v>2.9250029999999998</v>
      </c>
    </row>
    <row r="2122" spans="1:2" x14ac:dyDescent="0.3">
      <c r="A2122" s="150">
        <v>36905</v>
      </c>
      <c r="B2122" s="30">
        <v>2.9259300000000001</v>
      </c>
    </row>
    <row r="2123" spans="1:2" x14ac:dyDescent="0.3">
      <c r="A2123" s="150">
        <v>36906</v>
      </c>
      <c r="B2123" s="30">
        <v>2.9268580000000002</v>
      </c>
    </row>
    <row r="2124" spans="1:2" x14ac:dyDescent="0.3">
      <c r="A2124" s="150">
        <v>36907</v>
      </c>
      <c r="B2124" s="30">
        <v>2.9277850000000001</v>
      </c>
    </row>
    <row r="2125" spans="1:2" x14ac:dyDescent="0.3">
      <c r="A2125" s="150">
        <v>36908</v>
      </c>
      <c r="B2125" s="30">
        <v>2.9287130000000001</v>
      </c>
    </row>
    <row r="2126" spans="1:2" x14ac:dyDescent="0.3">
      <c r="A2126" s="150">
        <v>36909</v>
      </c>
      <c r="B2126" s="30">
        <v>2.9296410000000002</v>
      </c>
    </row>
    <row r="2127" spans="1:2" x14ac:dyDescent="0.3">
      <c r="A2127" s="150">
        <v>36910</v>
      </c>
      <c r="B2127" s="30">
        <v>2.9305699999999999</v>
      </c>
    </row>
    <row r="2128" spans="1:2" x14ac:dyDescent="0.3">
      <c r="A2128" s="150">
        <v>36911</v>
      </c>
      <c r="B2128" s="30">
        <v>2.9314990000000001</v>
      </c>
    </row>
    <row r="2129" spans="1:2" x14ac:dyDescent="0.3">
      <c r="A2129" s="150">
        <v>36912</v>
      </c>
      <c r="B2129" s="30">
        <v>2.9324279999999998</v>
      </c>
    </row>
    <row r="2130" spans="1:2" x14ac:dyDescent="0.3">
      <c r="A2130" s="150">
        <v>36913</v>
      </c>
      <c r="B2130" s="30">
        <v>2.933357</v>
      </c>
    </row>
    <row r="2131" spans="1:2" x14ac:dyDescent="0.3">
      <c r="A2131" s="150">
        <v>36914</v>
      </c>
      <c r="B2131" s="30">
        <v>2.9342869999999999</v>
      </c>
    </row>
    <row r="2132" spans="1:2" x14ac:dyDescent="0.3">
      <c r="A2132" s="150">
        <v>36915</v>
      </c>
      <c r="B2132" s="30">
        <v>2.9352170000000002</v>
      </c>
    </row>
    <row r="2133" spans="1:2" x14ac:dyDescent="0.3">
      <c r="A2133" s="150">
        <v>36916</v>
      </c>
      <c r="B2133" s="30">
        <v>2.9361470000000001</v>
      </c>
    </row>
    <row r="2134" spans="1:2" x14ac:dyDescent="0.3">
      <c r="A2134" s="150">
        <v>36917</v>
      </c>
      <c r="B2134" s="30">
        <v>2.9366669999999999</v>
      </c>
    </row>
    <row r="2135" spans="1:2" x14ac:dyDescent="0.3">
      <c r="A2135" s="150">
        <v>36918</v>
      </c>
      <c r="B2135" s="30">
        <v>2.9371860000000001</v>
      </c>
    </row>
    <row r="2136" spans="1:2" x14ac:dyDescent="0.3">
      <c r="A2136" s="150">
        <v>36919</v>
      </c>
      <c r="B2136" s="30">
        <v>2.9377059999999999</v>
      </c>
    </row>
    <row r="2137" spans="1:2" x14ac:dyDescent="0.3">
      <c r="A2137" s="150">
        <v>36920</v>
      </c>
      <c r="B2137" s="30">
        <v>2.9382250000000001</v>
      </c>
    </row>
    <row r="2138" spans="1:2" x14ac:dyDescent="0.3">
      <c r="A2138" s="150">
        <v>36921</v>
      </c>
      <c r="B2138" s="30">
        <v>2.9387449999999999</v>
      </c>
    </row>
    <row r="2139" spans="1:2" x14ac:dyDescent="0.3">
      <c r="A2139" s="150">
        <v>36922</v>
      </c>
      <c r="B2139" s="30">
        <v>2.9392649999999998</v>
      </c>
    </row>
    <row r="2140" spans="1:2" x14ac:dyDescent="0.3">
      <c r="A2140" s="150">
        <v>36923</v>
      </c>
      <c r="B2140" s="30">
        <v>2.939784</v>
      </c>
    </row>
    <row r="2141" spans="1:2" x14ac:dyDescent="0.3">
      <c r="A2141" s="150">
        <v>36924</v>
      </c>
      <c r="B2141" s="30">
        <v>2.9403039999999998</v>
      </c>
    </row>
    <row r="2142" spans="1:2" x14ac:dyDescent="0.3">
      <c r="A2142" s="150">
        <v>36925</v>
      </c>
      <c r="B2142" s="30">
        <v>2.9408240000000001</v>
      </c>
    </row>
    <row r="2143" spans="1:2" x14ac:dyDescent="0.3">
      <c r="A2143" s="150">
        <v>36926</v>
      </c>
      <c r="B2143" s="30">
        <v>2.941344</v>
      </c>
    </row>
    <row r="2144" spans="1:2" x14ac:dyDescent="0.3">
      <c r="A2144" s="150">
        <v>36927</v>
      </c>
      <c r="B2144" s="30">
        <v>2.941865</v>
      </c>
    </row>
    <row r="2145" spans="1:2" x14ac:dyDescent="0.3">
      <c r="A2145" s="150">
        <v>36928</v>
      </c>
      <c r="B2145" s="30">
        <v>2.9423849999999998</v>
      </c>
    </row>
    <row r="2146" spans="1:2" x14ac:dyDescent="0.3">
      <c r="A2146" s="150">
        <v>36929</v>
      </c>
      <c r="B2146" s="30">
        <v>2.9429050000000001</v>
      </c>
    </row>
    <row r="2147" spans="1:2" x14ac:dyDescent="0.3">
      <c r="A2147" s="150">
        <v>36930</v>
      </c>
      <c r="B2147" s="30">
        <v>2.9434260000000001</v>
      </c>
    </row>
    <row r="2148" spans="1:2" x14ac:dyDescent="0.3">
      <c r="A2148" s="150">
        <v>36931</v>
      </c>
      <c r="B2148" s="30">
        <v>2.943946</v>
      </c>
    </row>
    <row r="2149" spans="1:2" x14ac:dyDescent="0.3">
      <c r="A2149" s="150">
        <v>36932</v>
      </c>
      <c r="B2149" s="30">
        <v>2.9444669999999999</v>
      </c>
    </row>
    <row r="2150" spans="1:2" x14ac:dyDescent="0.3">
      <c r="A2150" s="150">
        <v>36933</v>
      </c>
      <c r="B2150" s="30">
        <v>2.9445950000000001</v>
      </c>
    </row>
    <row r="2151" spans="1:2" x14ac:dyDescent="0.3">
      <c r="A2151" s="150">
        <v>36934</v>
      </c>
      <c r="B2151" s="30">
        <v>2.9447220000000001</v>
      </c>
    </row>
    <row r="2152" spans="1:2" x14ac:dyDescent="0.3">
      <c r="A2152" s="150">
        <v>36935</v>
      </c>
      <c r="B2152" s="30">
        <v>2.9448500000000002</v>
      </c>
    </row>
    <row r="2153" spans="1:2" x14ac:dyDescent="0.3">
      <c r="A2153" s="150">
        <v>36936</v>
      </c>
      <c r="B2153" s="30">
        <v>2.9449770000000002</v>
      </c>
    </row>
    <row r="2154" spans="1:2" x14ac:dyDescent="0.3">
      <c r="A2154" s="150">
        <v>36937</v>
      </c>
      <c r="B2154" s="30">
        <v>2.9451049999999999</v>
      </c>
    </row>
    <row r="2155" spans="1:2" x14ac:dyDescent="0.3">
      <c r="A2155" s="150">
        <v>36938</v>
      </c>
      <c r="B2155" s="30">
        <v>2.945233</v>
      </c>
    </row>
    <row r="2156" spans="1:2" x14ac:dyDescent="0.3">
      <c r="A2156" s="150">
        <v>36939</v>
      </c>
      <c r="B2156" s="30">
        <v>2.94536</v>
      </c>
    </row>
    <row r="2157" spans="1:2" x14ac:dyDescent="0.3">
      <c r="A2157" s="150">
        <v>36940</v>
      </c>
      <c r="B2157" s="30">
        <v>2.9454880000000001</v>
      </c>
    </row>
    <row r="2158" spans="1:2" x14ac:dyDescent="0.3">
      <c r="A2158" s="150">
        <v>36941</v>
      </c>
      <c r="B2158" s="30">
        <v>2.9456159999999998</v>
      </c>
    </row>
    <row r="2159" spans="1:2" x14ac:dyDescent="0.3">
      <c r="A2159" s="150">
        <v>36942</v>
      </c>
      <c r="B2159" s="30">
        <v>2.9457429999999998</v>
      </c>
    </row>
    <row r="2160" spans="1:2" x14ac:dyDescent="0.3">
      <c r="A2160" s="150">
        <v>36943</v>
      </c>
      <c r="B2160" s="30">
        <v>2.9458709999999999</v>
      </c>
    </row>
    <row r="2161" spans="1:2" x14ac:dyDescent="0.3">
      <c r="A2161" s="150">
        <v>36944</v>
      </c>
      <c r="B2161" s="30">
        <v>2.9459979999999999</v>
      </c>
    </row>
    <row r="2162" spans="1:2" x14ac:dyDescent="0.3">
      <c r="A2162" s="150">
        <v>36945</v>
      </c>
      <c r="B2162" s="30">
        <v>2.946126</v>
      </c>
    </row>
    <row r="2163" spans="1:2" x14ac:dyDescent="0.3">
      <c r="A2163" s="150">
        <v>36946</v>
      </c>
      <c r="B2163" s="30">
        <v>2.9462540000000002</v>
      </c>
    </row>
    <row r="2164" spans="1:2" x14ac:dyDescent="0.3">
      <c r="A2164" s="150">
        <v>36947</v>
      </c>
      <c r="B2164" s="30">
        <v>2.9463810000000001</v>
      </c>
    </row>
    <row r="2165" spans="1:2" x14ac:dyDescent="0.3">
      <c r="A2165" s="150">
        <v>36948</v>
      </c>
      <c r="B2165" s="30">
        <v>2.9460839999999999</v>
      </c>
    </row>
    <row r="2166" spans="1:2" x14ac:dyDescent="0.3">
      <c r="A2166" s="150">
        <v>36949</v>
      </c>
      <c r="B2166" s="30">
        <v>2.9457870000000002</v>
      </c>
    </row>
    <row r="2167" spans="1:2" x14ac:dyDescent="0.3">
      <c r="A2167" s="150">
        <v>36950</v>
      </c>
      <c r="B2167" s="30">
        <v>2.9454889999999998</v>
      </c>
    </row>
    <row r="2168" spans="1:2" x14ac:dyDescent="0.3">
      <c r="A2168" s="150">
        <v>36951</v>
      </c>
      <c r="B2168" s="30">
        <v>2.945192</v>
      </c>
    </row>
    <row r="2169" spans="1:2" x14ac:dyDescent="0.3">
      <c r="A2169" s="150">
        <v>36952</v>
      </c>
      <c r="B2169" s="30">
        <v>2.9448949999999998</v>
      </c>
    </row>
    <row r="2170" spans="1:2" x14ac:dyDescent="0.3">
      <c r="A2170" s="150">
        <v>36953</v>
      </c>
      <c r="B2170" s="30">
        <v>2.944598</v>
      </c>
    </row>
    <row r="2171" spans="1:2" x14ac:dyDescent="0.3">
      <c r="A2171" s="150">
        <v>36954</v>
      </c>
      <c r="B2171" s="30">
        <v>2.9443000000000001</v>
      </c>
    </row>
    <row r="2172" spans="1:2" x14ac:dyDescent="0.3">
      <c r="A2172" s="150">
        <v>36955</v>
      </c>
      <c r="B2172" s="30">
        <v>2.9440029999999999</v>
      </c>
    </row>
    <row r="2173" spans="1:2" x14ac:dyDescent="0.3">
      <c r="A2173" s="150">
        <v>36956</v>
      </c>
      <c r="B2173" s="30">
        <v>2.9437060000000002</v>
      </c>
    </row>
    <row r="2174" spans="1:2" x14ac:dyDescent="0.3">
      <c r="A2174" s="150">
        <v>36957</v>
      </c>
      <c r="B2174" s="30">
        <v>2.9434089999999999</v>
      </c>
    </row>
    <row r="2175" spans="1:2" x14ac:dyDescent="0.3">
      <c r="A2175" s="150">
        <v>36958</v>
      </c>
      <c r="B2175" s="30">
        <v>2.9431120000000002</v>
      </c>
    </row>
    <row r="2176" spans="1:2" x14ac:dyDescent="0.3">
      <c r="A2176" s="150">
        <v>36959</v>
      </c>
      <c r="B2176" s="30">
        <v>2.942815</v>
      </c>
    </row>
    <row r="2177" spans="1:2" x14ac:dyDescent="0.3">
      <c r="A2177" s="150">
        <v>36960</v>
      </c>
      <c r="B2177" s="30">
        <v>2.9425180000000002</v>
      </c>
    </row>
    <row r="2178" spans="1:2" x14ac:dyDescent="0.3">
      <c r="A2178" s="150">
        <v>36961</v>
      </c>
      <c r="B2178" s="30">
        <v>2.9426450000000002</v>
      </c>
    </row>
    <row r="2179" spans="1:2" x14ac:dyDescent="0.3">
      <c r="A2179" s="150">
        <v>36962</v>
      </c>
      <c r="B2179" s="30">
        <v>2.9427729999999999</v>
      </c>
    </row>
    <row r="2180" spans="1:2" x14ac:dyDescent="0.3">
      <c r="A2180" s="150">
        <v>36963</v>
      </c>
      <c r="B2180" s="30">
        <v>2.9428999999999998</v>
      </c>
    </row>
    <row r="2181" spans="1:2" x14ac:dyDescent="0.3">
      <c r="A2181" s="150">
        <v>36964</v>
      </c>
      <c r="B2181" s="30">
        <v>2.943028</v>
      </c>
    </row>
    <row r="2182" spans="1:2" x14ac:dyDescent="0.3">
      <c r="A2182" s="150">
        <v>36965</v>
      </c>
      <c r="B2182" s="30">
        <v>2.9431560000000001</v>
      </c>
    </row>
    <row r="2183" spans="1:2" x14ac:dyDescent="0.3">
      <c r="A2183" s="150">
        <v>36966</v>
      </c>
      <c r="B2183" s="30">
        <v>2.9432830000000001</v>
      </c>
    </row>
    <row r="2184" spans="1:2" x14ac:dyDescent="0.3">
      <c r="A2184" s="150">
        <v>36967</v>
      </c>
      <c r="B2184" s="30">
        <v>2.9434110000000002</v>
      </c>
    </row>
    <row r="2185" spans="1:2" x14ac:dyDescent="0.3">
      <c r="A2185" s="150">
        <v>36968</v>
      </c>
      <c r="B2185" s="30">
        <v>2.9435389999999999</v>
      </c>
    </row>
    <row r="2186" spans="1:2" x14ac:dyDescent="0.3">
      <c r="A2186" s="150">
        <v>36969</v>
      </c>
      <c r="B2186" s="30">
        <v>2.9436659999999999</v>
      </c>
    </row>
    <row r="2187" spans="1:2" x14ac:dyDescent="0.3">
      <c r="A2187" s="150">
        <v>36970</v>
      </c>
      <c r="B2187" s="30">
        <v>2.943794</v>
      </c>
    </row>
    <row r="2188" spans="1:2" x14ac:dyDescent="0.3">
      <c r="A2188" s="150">
        <v>36971</v>
      </c>
      <c r="B2188" s="30">
        <v>2.943921</v>
      </c>
    </row>
    <row r="2189" spans="1:2" x14ac:dyDescent="0.3">
      <c r="A2189" s="150">
        <v>36972</v>
      </c>
      <c r="B2189" s="30">
        <v>2.9440490000000001</v>
      </c>
    </row>
    <row r="2190" spans="1:2" x14ac:dyDescent="0.3">
      <c r="A2190" s="150">
        <v>36973</v>
      </c>
      <c r="B2190" s="30">
        <v>2.9441769999999998</v>
      </c>
    </row>
    <row r="2191" spans="1:2" x14ac:dyDescent="0.3">
      <c r="A2191" s="150">
        <v>36974</v>
      </c>
      <c r="B2191" s="30">
        <v>2.9443039999999998</v>
      </c>
    </row>
    <row r="2192" spans="1:2" x14ac:dyDescent="0.3">
      <c r="A2192" s="150">
        <v>36975</v>
      </c>
      <c r="B2192" s="30">
        <v>2.9444319999999999</v>
      </c>
    </row>
    <row r="2193" spans="1:2" x14ac:dyDescent="0.3">
      <c r="A2193" s="150">
        <v>36976</v>
      </c>
      <c r="B2193" s="30">
        <v>2.9450560000000001</v>
      </c>
    </row>
    <row r="2194" spans="1:2" x14ac:dyDescent="0.3">
      <c r="A2194" s="150">
        <v>36977</v>
      </c>
      <c r="B2194" s="30">
        <v>2.9456790000000002</v>
      </c>
    </row>
    <row r="2195" spans="1:2" x14ac:dyDescent="0.3">
      <c r="A2195" s="150">
        <v>36978</v>
      </c>
      <c r="B2195" s="30">
        <v>2.9463029999999999</v>
      </c>
    </row>
    <row r="2196" spans="1:2" x14ac:dyDescent="0.3">
      <c r="A2196" s="150">
        <v>36979</v>
      </c>
      <c r="B2196" s="30">
        <v>2.9469270000000001</v>
      </c>
    </row>
    <row r="2197" spans="1:2" x14ac:dyDescent="0.3">
      <c r="A2197" s="150">
        <v>36980</v>
      </c>
      <c r="B2197" s="30">
        <v>2.9475500000000001</v>
      </c>
    </row>
    <row r="2198" spans="1:2" x14ac:dyDescent="0.3">
      <c r="A2198" s="150">
        <v>36981</v>
      </c>
      <c r="B2198" s="30">
        <v>2.948175</v>
      </c>
    </row>
    <row r="2199" spans="1:2" x14ac:dyDescent="0.3">
      <c r="A2199" s="150">
        <v>36982</v>
      </c>
      <c r="B2199" s="30">
        <v>2.9487990000000002</v>
      </c>
    </row>
    <row r="2200" spans="1:2" x14ac:dyDescent="0.3">
      <c r="A2200" s="150">
        <v>36983</v>
      </c>
      <c r="B2200" s="30">
        <v>2.9494229999999999</v>
      </c>
    </row>
    <row r="2201" spans="1:2" x14ac:dyDescent="0.3">
      <c r="A2201" s="150">
        <v>36984</v>
      </c>
      <c r="B2201" s="30">
        <v>2.9500479999999998</v>
      </c>
    </row>
    <row r="2202" spans="1:2" x14ac:dyDescent="0.3">
      <c r="A2202" s="150">
        <v>36985</v>
      </c>
      <c r="B2202" s="30">
        <v>2.950672</v>
      </c>
    </row>
    <row r="2203" spans="1:2" x14ac:dyDescent="0.3">
      <c r="A2203" s="150">
        <v>36986</v>
      </c>
      <c r="B2203" s="30">
        <v>2.9512969999999998</v>
      </c>
    </row>
    <row r="2204" spans="1:2" x14ac:dyDescent="0.3">
      <c r="A2204" s="150">
        <v>36987</v>
      </c>
      <c r="B2204" s="30">
        <v>2.9519220000000002</v>
      </c>
    </row>
    <row r="2205" spans="1:2" x14ac:dyDescent="0.3">
      <c r="A2205" s="150">
        <v>36988</v>
      </c>
      <c r="B2205" s="30">
        <v>2.952547</v>
      </c>
    </row>
    <row r="2206" spans="1:2" x14ac:dyDescent="0.3">
      <c r="A2206" s="150">
        <v>36989</v>
      </c>
      <c r="B2206" s="30">
        <v>2.9531719999999999</v>
      </c>
    </row>
    <row r="2207" spans="1:2" x14ac:dyDescent="0.3">
      <c r="A2207" s="150">
        <v>36990</v>
      </c>
      <c r="B2207" s="30">
        <v>2.9537969999999998</v>
      </c>
    </row>
    <row r="2208" spans="1:2" x14ac:dyDescent="0.3">
      <c r="A2208" s="150">
        <v>36991</v>
      </c>
      <c r="B2208" s="30">
        <v>2.9544220000000001</v>
      </c>
    </row>
    <row r="2209" spans="1:2" x14ac:dyDescent="0.3">
      <c r="A2209" s="150">
        <v>36992</v>
      </c>
      <c r="B2209" s="30">
        <v>2.9554459999999998</v>
      </c>
    </row>
    <row r="2210" spans="1:2" x14ac:dyDescent="0.3">
      <c r="A2210" s="150">
        <v>36993</v>
      </c>
      <c r="B2210" s="30">
        <v>2.9564699999999999</v>
      </c>
    </row>
    <row r="2211" spans="1:2" x14ac:dyDescent="0.3">
      <c r="A2211" s="150">
        <v>36994</v>
      </c>
      <c r="B2211" s="30">
        <v>2.9574950000000002</v>
      </c>
    </row>
    <row r="2212" spans="1:2" x14ac:dyDescent="0.3">
      <c r="A2212" s="150">
        <v>36995</v>
      </c>
      <c r="B2212" s="30">
        <v>2.95852</v>
      </c>
    </row>
    <row r="2213" spans="1:2" x14ac:dyDescent="0.3">
      <c r="A2213" s="150">
        <v>36996</v>
      </c>
      <c r="B2213" s="30">
        <v>2.9595449999999999</v>
      </c>
    </row>
    <row r="2214" spans="1:2" x14ac:dyDescent="0.3">
      <c r="A2214" s="150">
        <v>36997</v>
      </c>
      <c r="B2214" s="30">
        <v>2.9605709999999998</v>
      </c>
    </row>
    <row r="2215" spans="1:2" x14ac:dyDescent="0.3">
      <c r="A2215" s="150">
        <v>36998</v>
      </c>
      <c r="B2215" s="30">
        <v>2.9615969999999998</v>
      </c>
    </row>
    <row r="2216" spans="1:2" x14ac:dyDescent="0.3">
      <c r="A2216" s="150">
        <v>36999</v>
      </c>
      <c r="B2216" s="30">
        <v>2.9626229999999998</v>
      </c>
    </row>
    <row r="2217" spans="1:2" x14ac:dyDescent="0.3">
      <c r="A2217" s="150">
        <v>37000</v>
      </c>
      <c r="B2217" s="30">
        <v>2.9636499999999999</v>
      </c>
    </row>
    <row r="2218" spans="1:2" x14ac:dyDescent="0.3">
      <c r="A2218" s="150">
        <v>37001</v>
      </c>
      <c r="B2218" s="30">
        <v>2.964677</v>
      </c>
    </row>
    <row r="2219" spans="1:2" x14ac:dyDescent="0.3">
      <c r="A2219" s="150">
        <v>37002</v>
      </c>
      <c r="B2219" s="30">
        <v>2.9657040000000001</v>
      </c>
    </row>
    <row r="2220" spans="1:2" x14ac:dyDescent="0.3">
      <c r="A2220" s="150">
        <v>37003</v>
      </c>
      <c r="B2220" s="30">
        <v>2.9667319999999999</v>
      </c>
    </row>
    <row r="2221" spans="1:2" x14ac:dyDescent="0.3">
      <c r="A2221" s="150">
        <v>37004</v>
      </c>
      <c r="B2221" s="30">
        <v>2.9677600000000002</v>
      </c>
    </row>
    <row r="2222" spans="1:2" x14ac:dyDescent="0.3">
      <c r="A2222" s="150">
        <v>37005</v>
      </c>
      <c r="B2222" s="30">
        <v>2.968788</v>
      </c>
    </row>
    <row r="2223" spans="1:2" x14ac:dyDescent="0.3">
      <c r="A2223" s="150">
        <v>37006</v>
      </c>
      <c r="B2223" s="30">
        <v>2.9698169999999999</v>
      </c>
    </row>
    <row r="2224" spans="1:2" x14ac:dyDescent="0.3">
      <c r="A2224" s="150">
        <v>37007</v>
      </c>
      <c r="B2224" s="30">
        <v>2.9701110000000002</v>
      </c>
    </row>
    <row r="2225" spans="1:2" x14ac:dyDescent="0.3">
      <c r="A2225" s="150">
        <v>37008</v>
      </c>
      <c r="B2225" s="30">
        <v>2.9704060000000001</v>
      </c>
    </row>
    <row r="2226" spans="1:2" x14ac:dyDescent="0.3">
      <c r="A2226" s="150">
        <v>37009</v>
      </c>
      <c r="B2226" s="30">
        <v>2.970701</v>
      </c>
    </row>
    <row r="2227" spans="1:2" x14ac:dyDescent="0.3">
      <c r="A2227" s="150">
        <v>37010</v>
      </c>
      <c r="B2227" s="30">
        <v>2.9709949999999998</v>
      </c>
    </row>
    <row r="2228" spans="1:2" x14ac:dyDescent="0.3">
      <c r="A2228" s="150">
        <v>37011</v>
      </c>
      <c r="B2228" s="30">
        <v>2.9712900000000002</v>
      </c>
    </row>
    <row r="2229" spans="1:2" x14ac:dyDescent="0.3">
      <c r="A2229" s="150">
        <v>37012</v>
      </c>
      <c r="B2229" s="30">
        <v>2.971584</v>
      </c>
    </row>
    <row r="2230" spans="1:2" x14ac:dyDescent="0.3">
      <c r="A2230" s="150">
        <v>37013</v>
      </c>
      <c r="B2230" s="30">
        <v>2.9718789999999999</v>
      </c>
    </row>
    <row r="2231" spans="1:2" x14ac:dyDescent="0.3">
      <c r="A2231" s="150">
        <v>37014</v>
      </c>
      <c r="B2231" s="30">
        <v>2.9721739999999999</v>
      </c>
    </row>
    <row r="2232" spans="1:2" x14ac:dyDescent="0.3">
      <c r="A2232" s="150">
        <v>37015</v>
      </c>
      <c r="B2232" s="30">
        <v>2.9724689999999998</v>
      </c>
    </row>
    <row r="2233" spans="1:2" x14ac:dyDescent="0.3">
      <c r="A2233" s="150">
        <v>37016</v>
      </c>
      <c r="B2233" s="30">
        <v>2.972763</v>
      </c>
    </row>
    <row r="2234" spans="1:2" x14ac:dyDescent="0.3">
      <c r="A2234" s="150">
        <v>37017</v>
      </c>
      <c r="B2234" s="30">
        <v>2.973058</v>
      </c>
    </row>
    <row r="2235" spans="1:2" x14ac:dyDescent="0.3">
      <c r="A2235" s="150">
        <v>37018</v>
      </c>
      <c r="B2235" s="30">
        <v>2.9733529999999999</v>
      </c>
    </row>
    <row r="2236" spans="1:2" x14ac:dyDescent="0.3">
      <c r="A2236" s="150">
        <v>37019</v>
      </c>
      <c r="B2236" s="30">
        <v>2.9736479999999998</v>
      </c>
    </row>
    <row r="2237" spans="1:2" x14ac:dyDescent="0.3">
      <c r="A2237" s="150">
        <v>37020</v>
      </c>
      <c r="B2237" s="30">
        <v>2.9739429999999998</v>
      </c>
    </row>
    <row r="2238" spans="1:2" x14ac:dyDescent="0.3">
      <c r="A2238" s="150">
        <v>37021</v>
      </c>
      <c r="B2238" s="30">
        <v>2.9742380000000002</v>
      </c>
    </row>
    <row r="2239" spans="1:2" x14ac:dyDescent="0.3">
      <c r="A2239" s="150">
        <v>37022</v>
      </c>
      <c r="B2239" s="30">
        <v>2.9746139999999999</v>
      </c>
    </row>
    <row r="2240" spans="1:2" x14ac:dyDescent="0.3">
      <c r="A2240" s="150">
        <v>37023</v>
      </c>
      <c r="B2240" s="30">
        <v>2.97499</v>
      </c>
    </row>
    <row r="2241" spans="1:2" x14ac:dyDescent="0.3">
      <c r="A2241" s="150">
        <v>37024</v>
      </c>
      <c r="B2241" s="30">
        <v>2.9753660000000002</v>
      </c>
    </row>
    <row r="2242" spans="1:2" x14ac:dyDescent="0.3">
      <c r="A2242" s="150">
        <v>37025</v>
      </c>
      <c r="B2242" s="30">
        <v>2.975743</v>
      </c>
    </row>
    <row r="2243" spans="1:2" x14ac:dyDescent="0.3">
      <c r="A2243" s="150">
        <v>37026</v>
      </c>
      <c r="B2243" s="30">
        <v>2.9761190000000002</v>
      </c>
    </row>
    <row r="2244" spans="1:2" x14ac:dyDescent="0.3">
      <c r="A2244" s="150">
        <v>37027</v>
      </c>
      <c r="B2244" s="30">
        <v>2.976496</v>
      </c>
    </row>
    <row r="2245" spans="1:2" x14ac:dyDescent="0.3">
      <c r="A2245" s="150">
        <v>37028</v>
      </c>
      <c r="B2245" s="30">
        <v>2.9768720000000002</v>
      </c>
    </row>
    <row r="2246" spans="1:2" x14ac:dyDescent="0.3">
      <c r="A2246" s="150">
        <v>37029</v>
      </c>
      <c r="B2246" s="30">
        <v>2.977249</v>
      </c>
    </row>
    <row r="2247" spans="1:2" x14ac:dyDescent="0.3">
      <c r="A2247" s="150">
        <v>37030</v>
      </c>
      <c r="B2247" s="30">
        <v>2.9776250000000002</v>
      </c>
    </row>
    <row r="2248" spans="1:2" x14ac:dyDescent="0.3">
      <c r="A2248" s="150">
        <v>37031</v>
      </c>
      <c r="B2248" s="30">
        <v>2.978002</v>
      </c>
    </row>
    <row r="2249" spans="1:2" x14ac:dyDescent="0.3">
      <c r="A2249" s="150">
        <v>37032</v>
      </c>
      <c r="B2249" s="30">
        <v>2.9783780000000002</v>
      </c>
    </row>
    <row r="2250" spans="1:2" x14ac:dyDescent="0.3">
      <c r="A2250" s="150">
        <v>37033</v>
      </c>
      <c r="B2250" s="30">
        <v>2.978755</v>
      </c>
    </row>
    <row r="2251" spans="1:2" x14ac:dyDescent="0.3">
      <c r="A2251" s="150">
        <v>37034</v>
      </c>
      <c r="B2251" s="30">
        <v>2.9791319999999999</v>
      </c>
    </row>
    <row r="2252" spans="1:2" x14ac:dyDescent="0.3">
      <c r="A2252" s="150">
        <v>37035</v>
      </c>
      <c r="B2252" s="30">
        <v>2.9795090000000002</v>
      </c>
    </row>
    <row r="2253" spans="1:2" x14ac:dyDescent="0.3">
      <c r="A2253" s="150">
        <v>37036</v>
      </c>
      <c r="B2253" s="30">
        <v>2.979886</v>
      </c>
    </row>
    <row r="2254" spans="1:2" x14ac:dyDescent="0.3">
      <c r="A2254" s="150">
        <v>37037</v>
      </c>
      <c r="B2254" s="30">
        <v>2.97993</v>
      </c>
    </row>
    <row r="2255" spans="1:2" x14ac:dyDescent="0.3">
      <c r="A2255" s="150">
        <v>37038</v>
      </c>
      <c r="B2255" s="30">
        <v>2.9799739999999999</v>
      </c>
    </row>
    <row r="2256" spans="1:2" x14ac:dyDescent="0.3">
      <c r="A2256" s="150">
        <v>37039</v>
      </c>
      <c r="B2256" s="30">
        <v>2.9800179999999998</v>
      </c>
    </row>
    <row r="2257" spans="1:2" x14ac:dyDescent="0.3">
      <c r="A2257" s="150">
        <v>37040</v>
      </c>
      <c r="B2257" s="30">
        <v>2.9800620000000002</v>
      </c>
    </row>
    <row r="2258" spans="1:2" x14ac:dyDescent="0.3">
      <c r="A2258" s="150">
        <v>37041</v>
      </c>
      <c r="B2258" s="30">
        <v>2.9801060000000001</v>
      </c>
    </row>
    <row r="2259" spans="1:2" x14ac:dyDescent="0.3">
      <c r="A2259" s="150">
        <v>37042</v>
      </c>
      <c r="B2259" s="30">
        <v>2.9801500000000001</v>
      </c>
    </row>
    <row r="2260" spans="1:2" x14ac:dyDescent="0.3">
      <c r="A2260" s="150">
        <v>37043</v>
      </c>
      <c r="B2260" s="30">
        <v>2.980194</v>
      </c>
    </row>
    <row r="2261" spans="1:2" x14ac:dyDescent="0.3">
      <c r="A2261" s="150">
        <v>37044</v>
      </c>
      <c r="B2261" s="30">
        <v>2.9802379999999999</v>
      </c>
    </row>
    <row r="2262" spans="1:2" x14ac:dyDescent="0.3">
      <c r="A2262" s="150">
        <v>37045</v>
      </c>
      <c r="B2262" s="30">
        <v>2.9802819999999999</v>
      </c>
    </row>
    <row r="2263" spans="1:2" x14ac:dyDescent="0.3">
      <c r="A2263" s="150">
        <v>37046</v>
      </c>
      <c r="B2263" s="30">
        <v>2.9803259999999998</v>
      </c>
    </row>
    <row r="2264" spans="1:2" x14ac:dyDescent="0.3">
      <c r="A2264" s="150">
        <v>37047</v>
      </c>
      <c r="B2264" s="30">
        <v>2.9803700000000002</v>
      </c>
    </row>
    <row r="2265" spans="1:2" x14ac:dyDescent="0.3">
      <c r="A2265" s="150">
        <v>37048</v>
      </c>
      <c r="B2265" s="30">
        <v>2.9804140000000001</v>
      </c>
    </row>
    <row r="2266" spans="1:2" x14ac:dyDescent="0.3">
      <c r="A2266" s="150">
        <v>37049</v>
      </c>
      <c r="B2266" s="30">
        <v>2.9804580000000001</v>
      </c>
    </row>
    <row r="2267" spans="1:2" x14ac:dyDescent="0.3">
      <c r="A2267" s="150">
        <v>37050</v>
      </c>
      <c r="B2267" s="30">
        <v>2.980502</v>
      </c>
    </row>
    <row r="2268" spans="1:2" x14ac:dyDescent="0.3">
      <c r="A2268" s="150">
        <v>37051</v>
      </c>
      <c r="B2268" s="30">
        <v>2.9805459999999999</v>
      </c>
    </row>
    <row r="2269" spans="1:2" x14ac:dyDescent="0.3">
      <c r="A2269" s="150">
        <v>37052</v>
      </c>
      <c r="B2269" s="30">
        <v>2.980591</v>
      </c>
    </row>
    <row r="2270" spans="1:2" x14ac:dyDescent="0.3">
      <c r="A2270" s="150">
        <v>37053</v>
      </c>
      <c r="B2270" s="30">
        <v>2.9810310000000002</v>
      </c>
    </row>
    <row r="2271" spans="1:2" x14ac:dyDescent="0.3">
      <c r="A2271" s="150">
        <v>37054</v>
      </c>
      <c r="B2271" s="30">
        <v>2.9814720000000001</v>
      </c>
    </row>
    <row r="2272" spans="1:2" x14ac:dyDescent="0.3">
      <c r="A2272" s="150">
        <v>37055</v>
      </c>
      <c r="B2272" s="30">
        <v>2.9819119999999999</v>
      </c>
    </row>
    <row r="2273" spans="1:2" x14ac:dyDescent="0.3">
      <c r="A2273" s="150">
        <v>37056</v>
      </c>
      <c r="B2273" s="30">
        <v>2.9823529999999998</v>
      </c>
    </row>
    <row r="2274" spans="1:2" x14ac:dyDescent="0.3">
      <c r="A2274" s="150">
        <v>37057</v>
      </c>
      <c r="B2274" s="30">
        <v>2.982793</v>
      </c>
    </row>
    <row r="2275" spans="1:2" x14ac:dyDescent="0.3">
      <c r="A2275" s="150">
        <v>37058</v>
      </c>
      <c r="B2275" s="30">
        <v>2.9832339999999999</v>
      </c>
    </row>
    <row r="2276" spans="1:2" x14ac:dyDescent="0.3">
      <c r="A2276" s="150">
        <v>37059</v>
      </c>
      <c r="B2276" s="30">
        <v>2.9836749999999999</v>
      </c>
    </row>
    <row r="2277" spans="1:2" x14ac:dyDescent="0.3">
      <c r="A2277" s="150">
        <v>37060</v>
      </c>
      <c r="B2277" s="30">
        <v>2.9841160000000002</v>
      </c>
    </row>
    <row r="2278" spans="1:2" x14ac:dyDescent="0.3">
      <c r="A2278" s="150">
        <v>37061</v>
      </c>
      <c r="B2278" s="30">
        <v>2.9845570000000001</v>
      </c>
    </row>
    <row r="2279" spans="1:2" x14ac:dyDescent="0.3">
      <c r="A2279" s="150">
        <v>37062</v>
      </c>
      <c r="B2279" s="30">
        <v>2.984998</v>
      </c>
    </row>
    <row r="2280" spans="1:2" x14ac:dyDescent="0.3">
      <c r="A2280" s="150">
        <v>37063</v>
      </c>
      <c r="B2280" s="30">
        <v>2.985439</v>
      </c>
    </row>
    <row r="2281" spans="1:2" x14ac:dyDescent="0.3">
      <c r="A2281" s="150">
        <v>37064</v>
      </c>
      <c r="B2281" s="30">
        <v>2.9858799999999999</v>
      </c>
    </row>
    <row r="2282" spans="1:2" x14ac:dyDescent="0.3">
      <c r="A2282" s="150">
        <v>37065</v>
      </c>
      <c r="B2282" s="30">
        <v>2.9863219999999999</v>
      </c>
    </row>
    <row r="2283" spans="1:2" x14ac:dyDescent="0.3">
      <c r="A2283" s="150">
        <v>37066</v>
      </c>
      <c r="B2283" s="30">
        <v>2.9867629999999998</v>
      </c>
    </row>
    <row r="2284" spans="1:2" x14ac:dyDescent="0.3">
      <c r="A2284" s="150">
        <v>37067</v>
      </c>
      <c r="B2284" s="30">
        <v>2.9872040000000002</v>
      </c>
    </row>
    <row r="2285" spans="1:2" x14ac:dyDescent="0.3">
      <c r="A2285" s="150">
        <v>37068</v>
      </c>
      <c r="B2285" s="30">
        <v>2.9874170000000002</v>
      </c>
    </row>
    <row r="2286" spans="1:2" x14ac:dyDescent="0.3">
      <c r="A2286" s="150">
        <v>37069</v>
      </c>
      <c r="B2286" s="30">
        <v>2.9876299999999998</v>
      </c>
    </row>
    <row r="2287" spans="1:2" x14ac:dyDescent="0.3">
      <c r="A2287" s="150">
        <v>37070</v>
      </c>
      <c r="B2287" s="30">
        <v>2.9878429999999998</v>
      </c>
    </row>
    <row r="2288" spans="1:2" x14ac:dyDescent="0.3">
      <c r="A2288" s="150">
        <v>37071</v>
      </c>
      <c r="B2288" s="30">
        <v>2.9880559999999998</v>
      </c>
    </row>
    <row r="2289" spans="1:2" x14ac:dyDescent="0.3">
      <c r="A2289" s="150">
        <v>37072</v>
      </c>
      <c r="B2289" s="30">
        <v>2.9882689999999998</v>
      </c>
    </row>
    <row r="2290" spans="1:2" x14ac:dyDescent="0.3">
      <c r="A2290" s="150">
        <v>37073</v>
      </c>
      <c r="B2290" s="30">
        <v>2.9884810000000002</v>
      </c>
    </row>
    <row r="2291" spans="1:2" x14ac:dyDescent="0.3">
      <c r="A2291" s="150">
        <v>37074</v>
      </c>
      <c r="B2291" s="30">
        <v>2.9886940000000002</v>
      </c>
    </row>
    <row r="2292" spans="1:2" x14ac:dyDescent="0.3">
      <c r="A2292" s="150">
        <v>37075</v>
      </c>
      <c r="B2292" s="30">
        <v>2.9889070000000002</v>
      </c>
    </row>
    <row r="2293" spans="1:2" x14ac:dyDescent="0.3">
      <c r="A2293" s="150">
        <v>37076</v>
      </c>
      <c r="B2293" s="30">
        <v>2.9891200000000002</v>
      </c>
    </row>
    <row r="2294" spans="1:2" x14ac:dyDescent="0.3">
      <c r="A2294" s="150">
        <v>37077</v>
      </c>
      <c r="B2294" s="30">
        <v>2.9893329999999998</v>
      </c>
    </row>
    <row r="2295" spans="1:2" x14ac:dyDescent="0.3">
      <c r="A2295" s="150">
        <v>37078</v>
      </c>
      <c r="B2295" s="30">
        <v>2.9895459999999998</v>
      </c>
    </row>
    <row r="2296" spans="1:2" x14ac:dyDescent="0.3">
      <c r="A2296" s="150">
        <v>37079</v>
      </c>
      <c r="B2296" s="30">
        <v>2.9897589999999998</v>
      </c>
    </row>
    <row r="2297" spans="1:2" x14ac:dyDescent="0.3">
      <c r="A2297" s="150">
        <v>37080</v>
      </c>
      <c r="B2297" s="30">
        <v>2.9899719999999999</v>
      </c>
    </row>
    <row r="2298" spans="1:2" x14ac:dyDescent="0.3">
      <c r="A2298" s="150">
        <v>37081</v>
      </c>
      <c r="B2298" s="30">
        <v>2.9901849999999999</v>
      </c>
    </row>
    <row r="2299" spans="1:2" x14ac:dyDescent="0.3">
      <c r="A2299" s="150">
        <v>37082</v>
      </c>
      <c r="B2299" s="30">
        <v>2.9903979999999999</v>
      </c>
    </row>
    <row r="2300" spans="1:2" x14ac:dyDescent="0.3">
      <c r="A2300" s="150">
        <v>37083</v>
      </c>
      <c r="B2300" s="30">
        <v>2.990472</v>
      </c>
    </row>
    <row r="2301" spans="1:2" x14ac:dyDescent="0.3">
      <c r="A2301" s="150">
        <v>37084</v>
      </c>
      <c r="B2301" s="30">
        <v>2.9905469999999998</v>
      </c>
    </row>
    <row r="2302" spans="1:2" x14ac:dyDescent="0.3">
      <c r="A2302" s="150">
        <v>37085</v>
      </c>
      <c r="B2302" s="30">
        <v>2.990621</v>
      </c>
    </row>
    <row r="2303" spans="1:2" x14ac:dyDescent="0.3">
      <c r="A2303" s="150">
        <v>37086</v>
      </c>
      <c r="B2303" s="30">
        <v>2.9906950000000001</v>
      </c>
    </row>
    <row r="2304" spans="1:2" x14ac:dyDescent="0.3">
      <c r="A2304" s="150">
        <v>37087</v>
      </c>
      <c r="B2304" s="30">
        <v>2.9907689999999998</v>
      </c>
    </row>
    <row r="2305" spans="1:2" x14ac:dyDescent="0.3">
      <c r="A2305" s="150">
        <v>37088</v>
      </c>
      <c r="B2305" s="30">
        <v>2.9908440000000001</v>
      </c>
    </row>
    <row r="2306" spans="1:2" x14ac:dyDescent="0.3">
      <c r="A2306" s="150">
        <v>37089</v>
      </c>
      <c r="B2306" s="30">
        <v>2.9909180000000002</v>
      </c>
    </row>
    <row r="2307" spans="1:2" x14ac:dyDescent="0.3">
      <c r="A2307" s="150">
        <v>37090</v>
      </c>
      <c r="B2307" s="30">
        <v>2.9909919999999999</v>
      </c>
    </row>
    <row r="2308" spans="1:2" x14ac:dyDescent="0.3">
      <c r="A2308" s="150">
        <v>37091</v>
      </c>
      <c r="B2308" s="30">
        <v>2.991066</v>
      </c>
    </row>
    <row r="2309" spans="1:2" x14ac:dyDescent="0.3">
      <c r="A2309" s="150">
        <v>37092</v>
      </c>
      <c r="B2309" s="30">
        <v>2.9911409999999998</v>
      </c>
    </row>
    <row r="2310" spans="1:2" x14ac:dyDescent="0.3">
      <c r="A2310" s="150">
        <v>37093</v>
      </c>
      <c r="B2310" s="30">
        <v>2.991215</v>
      </c>
    </row>
    <row r="2311" spans="1:2" x14ac:dyDescent="0.3">
      <c r="A2311" s="150">
        <v>37094</v>
      </c>
      <c r="B2311" s="30">
        <v>2.9912890000000001</v>
      </c>
    </row>
    <row r="2312" spans="1:2" x14ac:dyDescent="0.3">
      <c r="A2312" s="150">
        <v>37095</v>
      </c>
      <c r="B2312" s="30">
        <v>2.9913630000000002</v>
      </c>
    </row>
    <row r="2313" spans="1:2" x14ac:dyDescent="0.3">
      <c r="A2313" s="150">
        <v>37096</v>
      </c>
      <c r="B2313" s="30">
        <v>2.991438</v>
      </c>
    </row>
    <row r="2314" spans="1:2" x14ac:dyDescent="0.3">
      <c r="A2314" s="150">
        <v>37097</v>
      </c>
      <c r="B2314" s="30">
        <v>2.9915120000000002</v>
      </c>
    </row>
    <row r="2315" spans="1:2" x14ac:dyDescent="0.3">
      <c r="A2315" s="150">
        <v>37098</v>
      </c>
      <c r="B2315" s="30">
        <v>2.9908419999999998</v>
      </c>
    </row>
    <row r="2316" spans="1:2" x14ac:dyDescent="0.3">
      <c r="A2316" s="150">
        <v>37099</v>
      </c>
      <c r="B2316" s="30">
        <v>2.9901719999999998</v>
      </c>
    </row>
    <row r="2317" spans="1:2" x14ac:dyDescent="0.3">
      <c r="A2317" s="150">
        <v>37100</v>
      </c>
      <c r="B2317" s="30">
        <v>2.9895019999999999</v>
      </c>
    </row>
    <row r="2318" spans="1:2" x14ac:dyDescent="0.3">
      <c r="A2318" s="150">
        <v>37101</v>
      </c>
      <c r="B2318" s="30">
        <v>2.9888319999999999</v>
      </c>
    </row>
    <row r="2319" spans="1:2" x14ac:dyDescent="0.3">
      <c r="A2319" s="150">
        <v>37102</v>
      </c>
      <c r="B2319" s="30">
        <v>2.9881630000000001</v>
      </c>
    </row>
    <row r="2320" spans="1:2" x14ac:dyDescent="0.3">
      <c r="A2320" s="150">
        <v>37103</v>
      </c>
      <c r="B2320" s="30">
        <v>2.9874939999999999</v>
      </c>
    </row>
    <row r="2321" spans="1:2" x14ac:dyDescent="0.3">
      <c r="A2321" s="150">
        <v>37104</v>
      </c>
      <c r="B2321" s="30">
        <v>2.9868239999999999</v>
      </c>
    </row>
    <row r="2322" spans="1:2" x14ac:dyDescent="0.3">
      <c r="A2322" s="150">
        <v>37105</v>
      </c>
      <c r="B2322" s="30">
        <v>2.9861550000000001</v>
      </c>
    </row>
    <row r="2323" spans="1:2" x14ac:dyDescent="0.3">
      <c r="A2323" s="150">
        <v>37106</v>
      </c>
      <c r="B2323" s="30">
        <v>2.9854859999999999</v>
      </c>
    </row>
    <row r="2324" spans="1:2" x14ac:dyDescent="0.3">
      <c r="A2324" s="150">
        <v>37107</v>
      </c>
      <c r="B2324" s="30">
        <v>2.9848180000000002</v>
      </c>
    </row>
    <row r="2325" spans="1:2" x14ac:dyDescent="0.3">
      <c r="A2325" s="150">
        <v>37108</v>
      </c>
      <c r="B2325" s="30">
        <v>2.9841489999999999</v>
      </c>
    </row>
    <row r="2326" spans="1:2" x14ac:dyDescent="0.3">
      <c r="A2326" s="150">
        <v>37109</v>
      </c>
      <c r="B2326" s="30">
        <v>2.9834800000000001</v>
      </c>
    </row>
    <row r="2327" spans="1:2" x14ac:dyDescent="0.3">
      <c r="A2327" s="150">
        <v>37110</v>
      </c>
      <c r="B2327" s="30">
        <v>2.982812</v>
      </c>
    </row>
    <row r="2328" spans="1:2" x14ac:dyDescent="0.3">
      <c r="A2328" s="150">
        <v>37111</v>
      </c>
      <c r="B2328" s="30">
        <v>2.9821439999999999</v>
      </c>
    </row>
    <row r="2329" spans="1:2" x14ac:dyDescent="0.3">
      <c r="A2329" s="150">
        <v>37112</v>
      </c>
      <c r="B2329" s="30">
        <v>2.9814759999999998</v>
      </c>
    </row>
    <row r="2330" spans="1:2" x14ac:dyDescent="0.3">
      <c r="A2330" s="150">
        <v>37113</v>
      </c>
      <c r="B2330" s="30">
        <v>2.9808080000000001</v>
      </c>
    </row>
    <row r="2331" spans="1:2" x14ac:dyDescent="0.3">
      <c r="A2331" s="150">
        <v>37114</v>
      </c>
      <c r="B2331" s="30">
        <v>2.981125</v>
      </c>
    </row>
    <row r="2332" spans="1:2" x14ac:dyDescent="0.3">
      <c r="A2332" s="150">
        <v>37115</v>
      </c>
      <c r="B2332" s="30">
        <v>2.9814419999999999</v>
      </c>
    </row>
    <row r="2333" spans="1:2" x14ac:dyDescent="0.3">
      <c r="A2333" s="150">
        <v>37116</v>
      </c>
      <c r="B2333" s="30">
        <v>2.9817589999999998</v>
      </c>
    </row>
    <row r="2334" spans="1:2" x14ac:dyDescent="0.3">
      <c r="A2334" s="150">
        <v>37117</v>
      </c>
      <c r="B2334" s="30">
        <v>2.9820769999999999</v>
      </c>
    </row>
    <row r="2335" spans="1:2" x14ac:dyDescent="0.3">
      <c r="A2335" s="150">
        <v>37118</v>
      </c>
      <c r="B2335" s="30">
        <v>2.9823940000000002</v>
      </c>
    </row>
    <row r="2336" spans="1:2" x14ac:dyDescent="0.3">
      <c r="A2336" s="150">
        <v>37119</v>
      </c>
      <c r="B2336" s="30">
        <v>2.9827110000000001</v>
      </c>
    </row>
    <row r="2337" spans="1:2" x14ac:dyDescent="0.3">
      <c r="A2337" s="150">
        <v>37120</v>
      </c>
      <c r="B2337" s="30">
        <v>2.9830290000000002</v>
      </c>
    </row>
    <row r="2338" spans="1:2" x14ac:dyDescent="0.3">
      <c r="A2338" s="150">
        <v>37121</v>
      </c>
      <c r="B2338" s="30">
        <v>2.9833460000000001</v>
      </c>
    </row>
    <row r="2339" spans="1:2" x14ac:dyDescent="0.3">
      <c r="A2339" s="150">
        <v>37122</v>
      </c>
      <c r="B2339" s="30">
        <v>2.983663</v>
      </c>
    </row>
    <row r="2340" spans="1:2" x14ac:dyDescent="0.3">
      <c r="A2340" s="150">
        <v>37123</v>
      </c>
      <c r="B2340" s="30">
        <v>2.983981</v>
      </c>
    </row>
    <row r="2341" spans="1:2" x14ac:dyDescent="0.3">
      <c r="A2341" s="150">
        <v>37124</v>
      </c>
      <c r="B2341" s="30">
        <v>2.9842979999999999</v>
      </c>
    </row>
    <row r="2342" spans="1:2" x14ac:dyDescent="0.3">
      <c r="A2342" s="150">
        <v>37125</v>
      </c>
      <c r="B2342" s="30">
        <v>2.9846159999999999</v>
      </c>
    </row>
    <row r="2343" spans="1:2" x14ac:dyDescent="0.3">
      <c r="A2343" s="150">
        <v>37126</v>
      </c>
      <c r="B2343" s="30">
        <v>2.9849329999999998</v>
      </c>
    </row>
    <row r="2344" spans="1:2" x14ac:dyDescent="0.3">
      <c r="A2344" s="150">
        <v>37127</v>
      </c>
      <c r="B2344" s="30">
        <v>2.9852509999999999</v>
      </c>
    </row>
    <row r="2345" spans="1:2" x14ac:dyDescent="0.3">
      <c r="A2345" s="150">
        <v>37128</v>
      </c>
      <c r="B2345" s="30">
        <v>2.9855680000000002</v>
      </c>
    </row>
    <row r="2346" spans="1:2" x14ac:dyDescent="0.3">
      <c r="A2346" s="150">
        <v>37129</v>
      </c>
      <c r="B2346" s="30">
        <v>2.9862109999999999</v>
      </c>
    </row>
    <row r="2347" spans="1:2" x14ac:dyDescent="0.3">
      <c r="A2347" s="150">
        <v>37130</v>
      </c>
      <c r="B2347" s="30">
        <v>2.9868540000000001</v>
      </c>
    </row>
    <row r="2348" spans="1:2" x14ac:dyDescent="0.3">
      <c r="A2348" s="150">
        <v>37131</v>
      </c>
      <c r="B2348" s="30">
        <v>2.9874969999999998</v>
      </c>
    </row>
    <row r="2349" spans="1:2" x14ac:dyDescent="0.3">
      <c r="A2349" s="150">
        <v>37132</v>
      </c>
      <c r="B2349" s="30">
        <v>2.9881410000000002</v>
      </c>
    </row>
    <row r="2350" spans="1:2" x14ac:dyDescent="0.3">
      <c r="A2350" s="150">
        <v>37133</v>
      </c>
      <c r="B2350" s="30">
        <v>2.9887839999999999</v>
      </c>
    </row>
    <row r="2351" spans="1:2" x14ac:dyDescent="0.3">
      <c r="A2351" s="150">
        <v>37134</v>
      </c>
      <c r="B2351" s="30">
        <v>2.9894280000000002</v>
      </c>
    </row>
    <row r="2352" spans="1:2" x14ac:dyDescent="0.3">
      <c r="A2352" s="150">
        <v>37135</v>
      </c>
      <c r="B2352" s="30">
        <v>2.9900720000000001</v>
      </c>
    </row>
    <row r="2353" spans="1:2" x14ac:dyDescent="0.3">
      <c r="A2353" s="150">
        <v>37136</v>
      </c>
      <c r="B2353" s="30">
        <v>2.9907159999999999</v>
      </c>
    </row>
    <row r="2354" spans="1:2" x14ac:dyDescent="0.3">
      <c r="A2354" s="150">
        <v>37137</v>
      </c>
      <c r="B2354" s="30">
        <v>2.9913599999999998</v>
      </c>
    </row>
    <row r="2355" spans="1:2" x14ac:dyDescent="0.3">
      <c r="A2355" s="150">
        <v>37138</v>
      </c>
      <c r="B2355" s="30">
        <v>2.9920040000000001</v>
      </c>
    </row>
    <row r="2356" spans="1:2" x14ac:dyDescent="0.3">
      <c r="A2356" s="150">
        <v>37139</v>
      </c>
      <c r="B2356" s="30">
        <v>2.992648</v>
      </c>
    </row>
    <row r="2357" spans="1:2" x14ac:dyDescent="0.3">
      <c r="A2357" s="150">
        <v>37140</v>
      </c>
      <c r="B2357" s="30">
        <v>2.993293</v>
      </c>
    </row>
    <row r="2358" spans="1:2" x14ac:dyDescent="0.3">
      <c r="A2358" s="150">
        <v>37141</v>
      </c>
      <c r="B2358" s="30">
        <v>2.9939369999999998</v>
      </c>
    </row>
    <row r="2359" spans="1:2" x14ac:dyDescent="0.3">
      <c r="A2359" s="150">
        <v>37142</v>
      </c>
      <c r="B2359" s="30">
        <v>2.9945819999999999</v>
      </c>
    </row>
    <row r="2360" spans="1:2" x14ac:dyDescent="0.3">
      <c r="A2360" s="150">
        <v>37143</v>
      </c>
      <c r="B2360" s="30">
        <v>2.9952269999999999</v>
      </c>
    </row>
    <row r="2361" spans="1:2" x14ac:dyDescent="0.3">
      <c r="A2361" s="150">
        <v>37144</v>
      </c>
      <c r="B2361" s="30">
        <v>2.9958719999999999</v>
      </c>
    </row>
    <row r="2362" spans="1:2" x14ac:dyDescent="0.3">
      <c r="A2362" s="150">
        <v>37145</v>
      </c>
      <c r="B2362" s="30">
        <v>2.9965350000000002</v>
      </c>
    </row>
    <row r="2363" spans="1:2" x14ac:dyDescent="0.3">
      <c r="A2363" s="150">
        <v>37146</v>
      </c>
      <c r="B2363" s="30">
        <v>2.9971990000000002</v>
      </c>
    </row>
    <row r="2364" spans="1:2" x14ac:dyDescent="0.3">
      <c r="A2364" s="150">
        <v>37147</v>
      </c>
      <c r="B2364" s="30">
        <v>2.997862</v>
      </c>
    </row>
    <row r="2365" spans="1:2" x14ac:dyDescent="0.3">
      <c r="A2365" s="150">
        <v>37148</v>
      </c>
      <c r="B2365" s="30">
        <v>2.998526</v>
      </c>
    </row>
    <row r="2366" spans="1:2" x14ac:dyDescent="0.3">
      <c r="A2366" s="150">
        <v>37149</v>
      </c>
      <c r="B2366" s="30">
        <v>2.99919</v>
      </c>
    </row>
    <row r="2367" spans="1:2" x14ac:dyDescent="0.3">
      <c r="A2367" s="150">
        <v>37150</v>
      </c>
      <c r="B2367" s="30">
        <v>2.999854</v>
      </c>
    </row>
    <row r="2368" spans="1:2" x14ac:dyDescent="0.3">
      <c r="A2368" s="150">
        <v>37151</v>
      </c>
      <c r="B2368" s="30">
        <v>3.000518</v>
      </c>
    </row>
    <row r="2369" spans="1:2" x14ac:dyDescent="0.3">
      <c r="A2369" s="150">
        <v>37152</v>
      </c>
      <c r="B2369" s="30">
        <v>3.001182</v>
      </c>
    </row>
    <row r="2370" spans="1:2" x14ac:dyDescent="0.3">
      <c r="A2370" s="150">
        <v>37153</v>
      </c>
      <c r="B2370" s="30">
        <v>3.001846</v>
      </c>
    </row>
    <row r="2371" spans="1:2" x14ac:dyDescent="0.3">
      <c r="A2371" s="150">
        <v>37154</v>
      </c>
      <c r="B2371" s="30">
        <v>3.0025110000000002</v>
      </c>
    </row>
    <row r="2372" spans="1:2" x14ac:dyDescent="0.3">
      <c r="A2372" s="150">
        <v>37155</v>
      </c>
      <c r="B2372" s="30">
        <v>3.0031759999999998</v>
      </c>
    </row>
    <row r="2373" spans="1:2" x14ac:dyDescent="0.3">
      <c r="A2373" s="150">
        <v>37156</v>
      </c>
      <c r="B2373" s="30">
        <v>3.003841</v>
      </c>
    </row>
    <row r="2374" spans="1:2" x14ac:dyDescent="0.3">
      <c r="A2374" s="150">
        <v>37157</v>
      </c>
      <c r="B2374" s="30">
        <v>3.0045060000000001</v>
      </c>
    </row>
    <row r="2375" spans="1:2" x14ac:dyDescent="0.3">
      <c r="A2375" s="150">
        <v>37158</v>
      </c>
      <c r="B2375" s="30">
        <v>3.0051709999999998</v>
      </c>
    </row>
    <row r="2376" spans="1:2" x14ac:dyDescent="0.3">
      <c r="A2376" s="150">
        <v>37159</v>
      </c>
      <c r="B2376" s="30">
        <v>3.005836</v>
      </c>
    </row>
    <row r="2377" spans="1:2" x14ac:dyDescent="0.3">
      <c r="A2377" s="150">
        <v>37160</v>
      </c>
      <c r="B2377" s="30">
        <v>3.0071819999999998</v>
      </c>
    </row>
    <row r="2378" spans="1:2" x14ac:dyDescent="0.3">
      <c r="A2378" s="150">
        <v>37161</v>
      </c>
      <c r="B2378" s="30">
        <v>3.0085289999999998</v>
      </c>
    </row>
    <row r="2379" spans="1:2" x14ac:dyDescent="0.3">
      <c r="A2379" s="150">
        <v>37162</v>
      </c>
      <c r="B2379" s="30">
        <v>3.0098769999999999</v>
      </c>
    </row>
    <row r="2380" spans="1:2" x14ac:dyDescent="0.3">
      <c r="A2380" s="150">
        <v>37163</v>
      </c>
      <c r="B2380" s="30">
        <v>3.011225</v>
      </c>
    </row>
    <row r="2381" spans="1:2" x14ac:dyDescent="0.3">
      <c r="A2381" s="150">
        <v>37164</v>
      </c>
      <c r="B2381" s="30">
        <v>3.0125739999999999</v>
      </c>
    </row>
    <row r="2382" spans="1:2" x14ac:dyDescent="0.3">
      <c r="A2382" s="150">
        <v>37165</v>
      </c>
      <c r="B2382" s="30">
        <v>3.0139230000000001</v>
      </c>
    </row>
    <row r="2383" spans="1:2" x14ac:dyDescent="0.3">
      <c r="A2383" s="150">
        <v>37166</v>
      </c>
      <c r="B2383" s="30">
        <v>3.0152730000000001</v>
      </c>
    </row>
    <row r="2384" spans="1:2" x14ac:dyDescent="0.3">
      <c r="A2384" s="150">
        <v>37167</v>
      </c>
      <c r="B2384" s="30">
        <v>3.0166240000000002</v>
      </c>
    </row>
    <row r="2385" spans="1:2" x14ac:dyDescent="0.3">
      <c r="A2385" s="150">
        <v>37168</v>
      </c>
      <c r="B2385" s="30">
        <v>3.0179749999999999</v>
      </c>
    </row>
    <row r="2386" spans="1:2" x14ac:dyDescent="0.3">
      <c r="A2386" s="150">
        <v>37169</v>
      </c>
      <c r="B2386" s="30">
        <v>3.0193270000000001</v>
      </c>
    </row>
    <row r="2387" spans="1:2" x14ac:dyDescent="0.3">
      <c r="A2387" s="150">
        <v>37170</v>
      </c>
      <c r="B2387" s="30">
        <v>3.0206789999999999</v>
      </c>
    </row>
    <row r="2388" spans="1:2" x14ac:dyDescent="0.3">
      <c r="A2388" s="150">
        <v>37171</v>
      </c>
      <c r="B2388" s="30">
        <v>3.022033</v>
      </c>
    </row>
    <row r="2389" spans="1:2" x14ac:dyDescent="0.3">
      <c r="A2389" s="150">
        <v>37172</v>
      </c>
      <c r="B2389" s="30">
        <v>3.0233859999999999</v>
      </c>
    </row>
    <row r="2390" spans="1:2" x14ac:dyDescent="0.3">
      <c r="A2390" s="150">
        <v>37173</v>
      </c>
      <c r="B2390" s="30">
        <v>3.02474</v>
      </c>
    </row>
    <row r="2391" spans="1:2" x14ac:dyDescent="0.3">
      <c r="A2391" s="150">
        <v>37174</v>
      </c>
      <c r="B2391" s="30">
        <v>3.0260950000000002</v>
      </c>
    </row>
    <row r="2392" spans="1:2" x14ac:dyDescent="0.3">
      <c r="A2392" s="150">
        <v>37175</v>
      </c>
      <c r="B2392" s="30">
        <v>3.0264549999999999</v>
      </c>
    </row>
    <row r="2393" spans="1:2" x14ac:dyDescent="0.3">
      <c r="A2393" s="150">
        <v>37176</v>
      </c>
      <c r="B2393" s="30">
        <v>3.0268139999999999</v>
      </c>
    </row>
    <row r="2394" spans="1:2" x14ac:dyDescent="0.3">
      <c r="A2394" s="150">
        <v>37177</v>
      </c>
      <c r="B2394" s="30">
        <v>3.027174</v>
      </c>
    </row>
    <row r="2395" spans="1:2" x14ac:dyDescent="0.3">
      <c r="A2395" s="150">
        <v>37178</v>
      </c>
      <c r="B2395" s="30">
        <v>3.027533</v>
      </c>
    </row>
    <row r="2396" spans="1:2" x14ac:dyDescent="0.3">
      <c r="A2396" s="150">
        <v>37179</v>
      </c>
      <c r="B2396" s="30">
        <v>3.0278930000000002</v>
      </c>
    </row>
    <row r="2397" spans="1:2" x14ac:dyDescent="0.3">
      <c r="A2397" s="150">
        <v>37180</v>
      </c>
      <c r="B2397" s="30">
        <v>3.0282520000000002</v>
      </c>
    </row>
    <row r="2398" spans="1:2" x14ac:dyDescent="0.3">
      <c r="A2398" s="150">
        <v>37181</v>
      </c>
      <c r="B2398" s="30">
        <v>3.0286119999999999</v>
      </c>
    </row>
    <row r="2399" spans="1:2" x14ac:dyDescent="0.3">
      <c r="A2399" s="150">
        <v>37182</v>
      </c>
      <c r="B2399" s="30">
        <v>3.028972</v>
      </c>
    </row>
    <row r="2400" spans="1:2" x14ac:dyDescent="0.3">
      <c r="A2400" s="150">
        <v>37183</v>
      </c>
      <c r="B2400" s="30">
        <v>3.029331</v>
      </c>
    </row>
    <row r="2401" spans="1:2" x14ac:dyDescent="0.3">
      <c r="A2401" s="150">
        <v>37184</v>
      </c>
      <c r="B2401" s="30">
        <v>3.0296910000000001</v>
      </c>
    </row>
    <row r="2402" spans="1:2" x14ac:dyDescent="0.3">
      <c r="A2402" s="150">
        <v>37185</v>
      </c>
      <c r="B2402" s="30">
        <v>3.0300509999999998</v>
      </c>
    </row>
    <row r="2403" spans="1:2" x14ac:dyDescent="0.3">
      <c r="A2403" s="150">
        <v>37186</v>
      </c>
      <c r="B2403" s="30">
        <v>3.030411</v>
      </c>
    </row>
    <row r="2404" spans="1:2" x14ac:dyDescent="0.3">
      <c r="A2404" s="150">
        <v>37187</v>
      </c>
      <c r="B2404" s="30">
        <v>3.0307710000000001</v>
      </c>
    </row>
    <row r="2405" spans="1:2" x14ac:dyDescent="0.3">
      <c r="A2405" s="150">
        <v>37188</v>
      </c>
      <c r="B2405" s="30">
        <v>3.0311309999999998</v>
      </c>
    </row>
    <row r="2406" spans="1:2" x14ac:dyDescent="0.3">
      <c r="A2406" s="150">
        <v>37189</v>
      </c>
      <c r="B2406" s="30">
        <v>3.0314909999999999</v>
      </c>
    </row>
    <row r="2407" spans="1:2" x14ac:dyDescent="0.3">
      <c r="A2407" s="150">
        <v>37190</v>
      </c>
      <c r="B2407" s="30">
        <v>3.031962</v>
      </c>
    </row>
    <row r="2408" spans="1:2" x14ac:dyDescent="0.3">
      <c r="A2408" s="150">
        <v>37191</v>
      </c>
      <c r="B2408" s="30">
        <v>3.0324339999999999</v>
      </c>
    </row>
    <row r="2409" spans="1:2" x14ac:dyDescent="0.3">
      <c r="A2409" s="150">
        <v>37192</v>
      </c>
      <c r="B2409" s="30">
        <v>3.0329060000000001</v>
      </c>
    </row>
    <row r="2410" spans="1:2" x14ac:dyDescent="0.3">
      <c r="A2410" s="150">
        <v>37193</v>
      </c>
      <c r="B2410" s="30">
        <v>3.0333770000000002</v>
      </c>
    </row>
    <row r="2411" spans="1:2" x14ac:dyDescent="0.3">
      <c r="A2411" s="150">
        <v>37194</v>
      </c>
      <c r="B2411" s="30">
        <v>3.033849</v>
      </c>
    </row>
    <row r="2412" spans="1:2" x14ac:dyDescent="0.3">
      <c r="A2412" s="150">
        <v>37195</v>
      </c>
      <c r="B2412" s="30">
        <v>3.0343209999999998</v>
      </c>
    </row>
    <row r="2413" spans="1:2" x14ac:dyDescent="0.3">
      <c r="A2413" s="150">
        <v>37196</v>
      </c>
      <c r="B2413" s="30">
        <v>3.0347930000000001</v>
      </c>
    </row>
    <row r="2414" spans="1:2" x14ac:dyDescent="0.3">
      <c r="A2414" s="150">
        <v>37197</v>
      </c>
      <c r="B2414" s="30">
        <v>3.0352649999999999</v>
      </c>
    </row>
    <row r="2415" spans="1:2" x14ac:dyDescent="0.3">
      <c r="A2415" s="150">
        <v>37198</v>
      </c>
      <c r="B2415" s="30">
        <v>3.0357370000000001</v>
      </c>
    </row>
    <row r="2416" spans="1:2" x14ac:dyDescent="0.3">
      <c r="A2416" s="150">
        <v>37199</v>
      </c>
      <c r="B2416" s="30">
        <v>3.0362100000000001</v>
      </c>
    </row>
    <row r="2417" spans="1:2" x14ac:dyDescent="0.3">
      <c r="A2417" s="150">
        <v>37200</v>
      </c>
      <c r="B2417" s="30">
        <v>3.0366819999999999</v>
      </c>
    </row>
    <row r="2418" spans="1:2" x14ac:dyDescent="0.3">
      <c r="A2418" s="150">
        <v>37201</v>
      </c>
      <c r="B2418" s="30">
        <v>3.0371540000000001</v>
      </c>
    </row>
    <row r="2419" spans="1:2" x14ac:dyDescent="0.3">
      <c r="A2419" s="150">
        <v>37202</v>
      </c>
      <c r="B2419" s="30">
        <v>3.0376270000000001</v>
      </c>
    </row>
    <row r="2420" spans="1:2" x14ac:dyDescent="0.3">
      <c r="A2420" s="150">
        <v>37203</v>
      </c>
      <c r="B2420" s="30">
        <v>3.0380989999999999</v>
      </c>
    </row>
    <row r="2421" spans="1:2" x14ac:dyDescent="0.3">
      <c r="A2421" s="150">
        <v>37204</v>
      </c>
      <c r="B2421" s="30">
        <v>3.0385719999999998</v>
      </c>
    </row>
    <row r="2422" spans="1:2" x14ac:dyDescent="0.3">
      <c r="A2422" s="150">
        <v>37205</v>
      </c>
      <c r="B2422" s="30">
        <v>3.0390440000000001</v>
      </c>
    </row>
    <row r="2423" spans="1:2" x14ac:dyDescent="0.3">
      <c r="A2423" s="150">
        <v>37206</v>
      </c>
      <c r="B2423" s="30">
        <v>3.0395020000000001</v>
      </c>
    </row>
    <row r="2424" spans="1:2" x14ac:dyDescent="0.3">
      <c r="A2424" s="150">
        <v>37207</v>
      </c>
      <c r="B2424" s="30">
        <v>3.0399600000000002</v>
      </c>
    </row>
    <row r="2425" spans="1:2" x14ac:dyDescent="0.3">
      <c r="A2425" s="150">
        <v>37208</v>
      </c>
      <c r="B2425" s="30">
        <v>3.0404179999999998</v>
      </c>
    </row>
    <row r="2426" spans="1:2" x14ac:dyDescent="0.3">
      <c r="A2426" s="150">
        <v>37209</v>
      </c>
      <c r="B2426" s="30">
        <v>3.0408759999999999</v>
      </c>
    </row>
    <row r="2427" spans="1:2" x14ac:dyDescent="0.3">
      <c r="A2427" s="150">
        <v>37210</v>
      </c>
      <c r="B2427" s="30">
        <v>3.041334</v>
      </c>
    </row>
    <row r="2428" spans="1:2" x14ac:dyDescent="0.3">
      <c r="A2428" s="150">
        <v>37211</v>
      </c>
      <c r="B2428" s="30">
        <v>3.0417920000000001</v>
      </c>
    </row>
    <row r="2429" spans="1:2" x14ac:dyDescent="0.3">
      <c r="A2429" s="150">
        <v>37212</v>
      </c>
      <c r="B2429" s="30">
        <v>3.0422509999999998</v>
      </c>
    </row>
    <row r="2430" spans="1:2" x14ac:dyDescent="0.3">
      <c r="A2430" s="150">
        <v>37213</v>
      </c>
      <c r="B2430" s="30">
        <v>3.0427089999999999</v>
      </c>
    </row>
    <row r="2431" spans="1:2" x14ac:dyDescent="0.3">
      <c r="A2431" s="150">
        <v>37214</v>
      </c>
      <c r="B2431" s="30">
        <v>3.043167</v>
      </c>
    </row>
    <row r="2432" spans="1:2" x14ac:dyDescent="0.3">
      <c r="A2432" s="150">
        <v>37215</v>
      </c>
      <c r="B2432" s="30">
        <v>3.0436260000000002</v>
      </c>
    </row>
    <row r="2433" spans="1:2" x14ac:dyDescent="0.3">
      <c r="A2433" s="150">
        <v>37216</v>
      </c>
      <c r="B2433" s="30">
        <v>3.0440839999999998</v>
      </c>
    </row>
    <row r="2434" spans="1:2" x14ac:dyDescent="0.3">
      <c r="A2434" s="150">
        <v>37217</v>
      </c>
      <c r="B2434" s="30">
        <v>3.044543</v>
      </c>
    </row>
    <row r="2435" spans="1:2" x14ac:dyDescent="0.3">
      <c r="A2435" s="150">
        <v>37218</v>
      </c>
      <c r="B2435" s="30">
        <v>3.0450020000000002</v>
      </c>
    </row>
    <row r="2436" spans="1:2" x14ac:dyDescent="0.3">
      <c r="A2436" s="150">
        <v>37219</v>
      </c>
      <c r="B2436" s="30">
        <v>3.0454599999999998</v>
      </c>
    </row>
    <row r="2437" spans="1:2" x14ac:dyDescent="0.3">
      <c r="A2437" s="150">
        <v>37220</v>
      </c>
      <c r="B2437" s="30">
        <v>3.045919</v>
      </c>
    </row>
    <row r="2438" spans="1:2" x14ac:dyDescent="0.3">
      <c r="A2438" s="150">
        <v>37221</v>
      </c>
      <c r="B2438" s="30">
        <v>3.0464820000000001</v>
      </c>
    </row>
    <row r="2439" spans="1:2" x14ac:dyDescent="0.3">
      <c r="A2439" s="150">
        <v>37222</v>
      </c>
      <c r="B2439" s="30">
        <v>3.0470459999999999</v>
      </c>
    </row>
    <row r="2440" spans="1:2" x14ac:dyDescent="0.3">
      <c r="A2440" s="150">
        <v>37223</v>
      </c>
      <c r="B2440" s="30">
        <v>3.047609</v>
      </c>
    </row>
    <row r="2441" spans="1:2" x14ac:dyDescent="0.3">
      <c r="A2441" s="150">
        <v>37224</v>
      </c>
      <c r="B2441" s="30">
        <v>3.0481729999999998</v>
      </c>
    </row>
    <row r="2442" spans="1:2" x14ac:dyDescent="0.3">
      <c r="A2442" s="150">
        <v>37225</v>
      </c>
      <c r="B2442" s="30">
        <v>3.0487359999999999</v>
      </c>
    </row>
    <row r="2443" spans="1:2" x14ac:dyDescent="0.3">
      <c r="A2443" s="150">
        <v>37226</v>
      </c>
      <c r="B2443" s="30">
        <v>3.0493000000000001</v>
      </c>
    </row>
    <row r="2444" spans="1:2" x14ac:dyDescent="0.3">
      <c r="A2444" s="150">
        <v>37227</v>
      </c>
      <c r="B2444" s="30">
        <v>3.0498639999999999</v>
      </c>
    </row>
    <row r="2445" spans="1:2" x14ac:dyDescent="0.3">
      <c r="A2445" s="150">
        <v>37228</v>
      </c>
      <c r="B2445" s="30">
        <v>3.0504280000000001</v>
      </c>
    </row>
    <row r="2446" spans="1:2" x14ac:dyDescent="0.3">
      <c r="A2446" s="150">
        <v>37229</v>
      </c>
      <c r="B2446" s="30">
        <v>3.0509919999999999</v>
      </c>
    </row>
    <row r="2447" spans="1:2" x14ac:dyDescent="0.3">
      <c r="A2447" s="150">
        <v>37230</v>
      </c>
      <c r="B2447" s="30">
        <v>3.0515560000000002</v>
      </c>
    </row>
    <row r="2448" spans="1:2" x14ac:dyDescent="0.3">
      <c r="A2448" s="150">
        <v>37231</v>
      </c>
      <c r="B2448" s="30">
        <v>3.0521199999999999</v>
      </c>
    </row>
    <row r="2449" spans="1:2" x14ac:dyDescent="0.3">
      <c r="A2449" s="150">
        <v>37232</v>
      </c>
      <c r="B2449" s="30">
        <v>3.0526840000000002</v>
      </c>
    </row>
    <row r="2450" spans="1:2" x14ac:dyDescent="0.3">
      <c r="A2450" s="150">
        <v>37233</v>
      </c>
      <c r="B2450" s="30">
        <v>3.0532490000000001</v>
      </c>
    </row>
    <row r="2451" spans="1:2" x14ac:dyDescent="0.3">
      <c r="A2451" s="150">
        <v>37234</v>
      </c>
      <c r="B2451" s="30">
        <v>3.0538129999999999</v>
      </c>
    </row>
    <row r="2452" spans="1:2" x14ac:dyDescent="0.3">
      <c r="A2452" s="150">
        <v>37235</v>
      </c>
      <c r="B2452" s="30">
        <v>3.0543779999999998</v>
      </c>
    </row>
    <row r="2453" spans="1:2" x14ac:dyDescent="0.3">
      <c r="A2453" s="150">
        <v>37236</v>
      </c>
      <c r="B2453" s="30">
        <v>3.054319</v>
      </c>
    </row>
    <row r="2454" spans="1:2" x14ac:dyDescent="0.3">
      <c r="A2454" s="150">
        <v>37237</v>
      </c>
      <c r="B2454" s="30">
        <v>3.0542609999999999</v>
      </c>
    </row>
    <row r="2455" spans="1:2" x14ac:dyDescent="0.3">
      <c r="A2455" s="150">
        <v>37238</v>
      </c>
      <c r="B2455" s="30">
        <v>3.0542020000000001</v>
      </c>
    </row>
    <row r="2456" spans="1:2" x14ac:dyDescent="0.3">
      <c r="A2456" s="150">
        <v>37239</v>
      </c>
      <c r="B2456" s="30">
        <v>3.054144</v>
      </c>
    </row>
    <row r="2457" spans="1:2" x14ac:dyDescent="0.3">
      <c r="A2457" s="150">
        <v>37240</v>
      </c>
      <c r="B2457" s="30">
        <v>3.0540850000000002</v>
      </c>
    </row>
    <row r="2458" spans="1:2" x14ac:dyDescent="0.3">
      <c r="A2458" s="150">
        <v>37241</v>
      </c>
      <c r="B2458" s="30">
        <v>3.0540259999999999</v>
      </c>
    </row>
    <row r="2459" spans="1:2" x14ac:dyDescent="0.3">
      <c r="A2459" s="150">
        <v>37242</v>
      </c>
      <c r="B2459" s="30">
        <v>3.0539679999999998</v>
      </c>
    </row>
    <row r="2460" spans="1:2" x14ac:dyDescent="0.3">
      <c r="A2460" s="150">
        <v>37243</v>
      </c>
      <c r="B2460" s="30">
        <v>3.053909</v>
      </c>
    </row>
    <row r="2461" spans="1:2" x14ac:dyDescent="0.3">
      <c r="A2461" s="150">
        <v>37244</v>
      </c>
      <c r="B2461" s="30">
        <v>3.0538509999999999</v>
      </c>
    </row>
    <row r="2462" spans="1:2" x14ac:dyDescent="0.3">
      <c r="A2462" s="150">
        <v>37245</v>
      </c>
      <c r="B2462" s="30">
        <v>3.0537920000000001</v>
      </c>
    </row>
    <row r="2463" spans="1:2" x14ac:dyDescent="0.3">
      <c r="A2463" s="150">
        <v>37246</v>
      </c>
      <c r="B2463" s="30">
        <v>3.0537329999999998</v>
      </c>
    </row>
    <row r="2464" spans="1:2" x14ac:dyDescent="0.3">
      <c r="A2464" s="150">
        <v>37247</v>
      </c>
      <c r="B2464" s="30">
        <v>3.0536750000000001</v>
      </c>
    </row>
    <row r="2465" spans="1:2" x14ac:dyDescent="0.3">
      <c r="A2465" s="150">
        <v>37248</v>
      </c>
      <c r="B2465" s="30">
        <v>3.0536159999999999</v>
      </c>
    </row>
    <row r="2466" spans="1:2" x14ac:dyDescent="0.3">
      <c r="A2466" s="150">
        <v>37249</v>
      </c>
      <c r="B2466" s="30">
        <v>3.0535580000000002</v>
      </c>
    </row>
    <row r="2467" spans="1:2" x14ac:dyDescent="0.3">
      <c r="A2467" s="150">
        <v>37250</v>
      </c>
      <c r="B2467" s="30">
        <v>3.053499</v>
      </c>
    </row>
    <row r="2468" spans="1:2" x14ac:dyDescent="0.3">
      <c r="A2468" s="150">
        <v>37251</v>
      </c>
      <c r="B2468" s="30">
        <v>3.053795</v>
      </c>
    </row>
    <row r="2469" spans="1:2" x14ac:dyDescent="0.3">
      <c r="A2469" s="150">
        <v>37252</v>
      </c>
      <c r="B2469" s="30">
        <v>3.05409</v>
      </c>
    </row>
    <row r="2470" spans="1:2" x14ac:dyDescent="0.3">
      <c r="A2470" s="150">
        <v>37253</v>
      </c>
      <c r="B2470" s="30">
        <v>3.054386</v>
      </c>
    </row>
    <row r="2471" spans="1:2" x14ac:dyDescent="0.3">
      <c r="A2471" s="150">
        <v>37254</v>
      </c>
      <c r="B2471" s="30">
        <v>3.0546820000000001</v>
      </c>
    </row>
    <row r="2472" spans="1:2" x14ac:dyDescent="0.3">
      <c r="A2472" s="150">
        <v>37255</v>
      </c>
      <c r="B2472" s="30">
        <v>3.0549780000000002</v>
      </c>
    </row>
    <row r="2473" spans="1:2" x14ac:dyDescent="0.3">
      <c r="A2473" s="150">
        <v>37256</v>
      </c>
      <c r="B2473" s="30">
        <v>3.0552730000000001</v>
      </c>
    </row>
    <row r="2474" spans="1:2" x14ac:dyDescent="0.3">
      <c r="A2474" s="150">
        <v>37257</v>
      </c>
      <c r="B2474" s="30">
        <v>3.0555690000000002</v>
      </c>
    </row>
    <row r="2475" spans="1:2" x14ac:dyDescent="0.3">
      <c r="A2475" s="150">
        <v>37258</v>
      </c>
      <c r="B2475" s="30">
        <v>3.0558649999999998</v>
      </c>
    </row>
    <row r="2476" spans="1:2" x14ac:dyDescent="0.3">
      <c r="A2476" s="150">
        <v>37259</v>
      </c>
      <c r="B2476" s="30">
        <v>3.0561609999999999</v>
      </c>
    </row>
    <row r="2477" spans="1:2" x14ac:dyDescent="0.3">
      <c r="A2477" s="150">
        <v>37260</v>
      </c>
      <c r="B2477" s="30">
        <v>3.056457</v>
      </c>
    </row>
    <row r="2478" spans="1:2" x14ac:dyDescent="0.3">
      <c r="A2478" s="150">
        <v>37261</v>
      </c>
      <c r="B2478" s="30">
        <v>3.0567530000000001</v>
      </c>
    </row>
    <row r="2479" spans="1:2" x14ac:dyDescent="0.3">
      <c r="A2479" s="150">
        <v>37262</v>
      </c>
      <c r="B2479" s="30">
        <v>3.0570490000000001</v>
      </c>
    </row>
    <row r="2480" spans="1:2" x14ac:dyDescent="0.3">
      <c r="A2480" s="150">
        <v>37263</v>
      </c>
      <c r="B2480" s="30">
        <v>3.0573450000000002</v>
      </c>
    </row>
    <row r="2481" spans="1:2" x14ac:dyDescent="0.3">
      <c r="A2481" s="150">
        <v>37264</v>
      </c>
      <c r="B2481" s="30">
        <v>3.0576409999999998</v>
      </c>
    </row>
    <row r="2482" spans="1:2" x14ac:dyDescent="0.3">
      <c r="A2482" s="150">
        <v>37265</v>
      </c>
      <c r="B2482" s="30">
        <v>3.0579369999999999</v>
      </c>
    </row>
    <row r="2483" spans="1:2" x14ac:dyDescent="0.3">
      <c r="A2483" s="150">
        <v>37266</v>
      </c>
      <c r="B2483" s="30">
        <v>3.058233</v>
      </c>
    </row>
    <row r="2484" spans="1:2" x14ac:dyDescent="0.3">
      <c r="A2484" s="150">
        <v>37267</v>
      </c>
      <c r="B2484" s="30">
        <v>3.0582240000000001</v>
      </c>
    </row>
    <row r="2485" spans="1:2" x14ac:dyDescent="0.3">
      <c r="A2485" s="150">
        <v>37268</v>
      </c>
      <c r="B2485" s="30">
        <v>3.0582159999999998</v>
      </c>
    </row>
    <row r="2486" spans="1:2" x14ac:dyDescent="0.3">
      <c r="A2486" s="150">
        <v>37269</v>
      </c>
      <c r="B2486" s="30">
        <v>3.0582069999999999</v>
      </c>
    </row>
    <row r="2487" spans="1:2" x14ac:dyDescent="0.3">
      <c r="A2487" s="150">
        <v>37270</v>
      </c>
      <c r="B2487" s="30">
        <v>3.058198</v>
      </c>
    </row>
    <row r="2488" spans="1:2" x14ac:dyDescent="0.3">
      <c r="A2488" s="150">
        <v>37271</v>
      </c>
      <c r="B2488" s="30">
        <v>3.0581900000000002</v>
      </c>
    </row>
    <row r="2489" spans="1:2" x14ac:dyDescent="0.3">
      <c r="A2489" s="150">
        <v>37272</v>
      </c>
      <c r="B2489" s="30">
        <v>3.0581809999999998</v>
      </c>
    </row>
    <row r="2490" spans="1:2" x14ac:dyDescent="0.3">
      <c r="A2490" s="150">
        <v>37273</v>
      </c>
      <c r="B2490" s="30">
        <v>3.0581719999999999</v>
      </c>
    </row>
    <row r="2491" spans="1:2" x14ac:dyDescent="0.3">
      <c r="A2491" s="150">
        <v>37274</v>
      </c>
      <c r="B2491" s="30">
        <v>3.0581640000000001</v>
      </c>
    </row>
    <row r="2492" spans="1:2" x14ac:dyDescent="0.3">
      <c r="A2492" s="150">
        <v>37275</v>
      </c>
      <c r="B2492" s="30">
        <v>3.0581550000000002</v>
      </c>
    </row>
    <row r="2493" spans="1:2" x14ac:dyDescent="0.3">
      <c r="A2493" s="150">
        <v>37276</v>
      </c>
      <c r="B2493" s="30">
        <v>3.0581459999999998</v>
      </c>
    </row>
    <row r="2494" spans="1:2" x14ac:dyDescent="0.3">
      <c r="A2494" s="150">
        <v>37277</v>
      </c>
      <c r="B2494" s="30">
        <v>3.0581369999999999</v>
      </c>
    </row>
    <row r="2495" spans="1:2" x14ac:dyDescent="0.3">
      <c r="A2495" s="150">
        <v>37278</v>
      </c>
      <c r="B2495" s="30">
        <v>3.0581290000000001</v>
      </c>
    </row>
    <row r="2496" spans="1:2" x14ac:dyDescent="0.3">
      <c r="A2496" s="150">
        <v>37279</v>
      </c>
      <c r="B2496" s="30">
        <v>3.0581200000000002</v>
      </c>
    </row>
    <row r="2497" spans="1:2" x14ac:dyDescent="0.3">
      <c r="A2497" s="150">
        <v>37280</v>
      </c>
      <c r="B2497" s="30">
        <v>3.0581109999999998</v>
      </c>
    </row>
    <row r="2498" spans="1:2" x14ac:dyDescent="0.3">
      <c r="A2498" s="150">
        <v>37281</v>
      </c>
      <c r="B2498" s="30">
        <v>3.058103</v>
      </c>
    </row>
    <row r="2499" spans="1:2" x14ac:dyDescent="0.3">
      <c r="A2499" s="150">
        <v>37282</v>
      </c>
      <c r="B2499" s="30">
        <v>3.0594899999999998</v>
      </c>
    </row>
    <row r="2500" spans="1:2" x14ac:dyDescent="0.3">
      <c r="A2500" s="150">
        <v>37283</v>
      </c>
      <c r="B2500" s="30">
        <v>3.0608770000000001</v>
      </c>
    </row>
    <row r="2501" spans="1:2" x14ac:dyDescent="0.3">
      <c r="A2501" s="150">
        <v>37284</v>
      </c>
      <c r="B2501" s="30">
        <v>3.0622660000000002</v>
      </c>
    </row>
    <row r="2502" spans="1:2" x14ac:dyDescent="0.3">
      <c r="A2502" s="150">
        <v>37285</v>
      </c>
      <c r="B2502" s="30">
        <v>3.0636549999999998</v>
      </c>
    </row>
    <row r="2503" spans="1:2" x14ac:dyDescent="0.3">
      <c r="A2503" s="150">
        <v>37286</v>
      </c>
      <c r="B2503" s="30">
        <v>3.0650439999999999</v>
      </c>
    </row>
    <row r="2504" spans="1:2" x14ac:dyDescent="0.3">
      <c r="A2504" s="150">
        <v>37287</v>
      </c>
      <c r="B2504" s="30">
        <v>3.0664349999999998</v>
      </c>
    </row>
    <row r="2505" spans="1:2" x14ac:dyDescent="0.3">
      <c r="A2505" s="150">
        <v>37288</v>
      </c>
      <c r="B2505" s="30">
        <v>3.0678260000000002</v>
      </c>
    </row>
    <row r="2506" spans="1:2" x14ac:dyDescent="0.3">
      <c r="A2506" s="150">
        <v>37289</v>
      </c>
      <c r="B2506" s="30">
        <v>3.0692170000000001</v>
      </c>
    </row>
    <row r="2507" spans="1:2" x14ac:dyDescent="0.3">
      <c r="A2507" s="150">
        <v>37290</v>
      </c>
      <c r="B2507" s="30">
        <v>3.0706090000000001</v>
      </c>
    </row>
    <row r="2508" spans="1:2" x14ac:dyDescent="0.3">
      <c r="A2508" s="150">
        <v>37291</v>
      </c>
      <c r="B2508" s="30">
        <v>3.0720019999999999</v>
      </c>
    </row>
    <row r="2509" spans="1:2" x14ac:dyDescent="0.3">
      <c r="A2509" s="150">
        <v>37292</v>
      </c>
      <c r="B2509" s="30">
        <v>3.0733950000000001</v>
      </c>
    </row>
    <row r="2510" spans="1:2" x14ac:dyDescent="0.3">
      <c r="A2510" s="150">
        <v>37293</v>
      </c>
      <c r="B2510" s="30">
        <v>3.074789</v>
      </c>
    </row>
    <row r="2511" spans="1:2" x14ac:dyDescent="0.3">
      <c r="A2511" s="150">
        <v>37294</v>
      </c>
      <c r="B2511" s="30">
        <v>3.076184</v>
      </c>
    </row>
    <row r="2512" spans="1:2" x14ac:dyDescent="0.3">
      <c r="A2512" s="150">
        <v>37295</v>
      </c>
      <c r="B2512" s="30">
        <v>3.0775790000000001</v>
      </c>
    </row>
    <row r="2513" spans="1:2" x14ac:dyDescent="0.3">
      <c r="A2513" s="150">
        <v>37296</v>
      </c>
      <c r="B2513" s="30">
        <v>3.0789749999999998</v>
      </c>
    </row>
    <row r="2514" spans="1:2" x14ac:dyDescent="0.3">
      <c r="A2514" s="150">
        <v>37297</v>
      </c>
      <c r="B2514" s="30">
        <v>3.0803720000000001</v>
      </c>
    </row>
    <row r="2515" spans="1:2" x14ac:dyDescent="0.3">
      <c r="A2515" s="150">
        <v>37298</v>
      </c>
      <c r="B2515" s="30">
        <v>3.081175</v>
      </c>
    </row>
    <row r="2516" spans="1:2" x14ac:dyDescent="0.3">
      <c r="A2516" s="150">
        <v>37299</v>
      </c>
      <c r="B2516" s="30">
        <v>3.081979</v>
      </c>
    </row>
    <row r="2517" spans="1:2" x14ac:dyDescent="0.3">
      <c r="A2517" s="150">
        <v>37300</v>
      </c>
      <c r="B2517" s="30">
        <v>3.0827819999999999</v>
      </c>
    </row>
    <row r="2518" spans="1:2" x14ac:dyDescent="0.3">
      <c r="A2518" s="150">
        <v>37301</v>
      </c>
      <c r="B2518" s="30">
        <v>3.0835859999999999</v>
      </c>
    </row>
    <row r="2519" spans="1:2" x14ac:dyDescent="0.3">
      <c r="A2519" s="150">
        <v>37302</v>
      </c>
      <c r="B2519" s="30">
        <v>3.08439</v>
      </c>
    </row>
    <row r="2520" spans="1:2" x14ac:dyDescent="0.3">
      <c r="A2520" s="150">
        <v>37303</v>
      </c>
      <c r="B2520" s="30">
        <v>3.085194</v>
      </c>
    </row>
    <row r="2521" spans="1:2" x14ac:dyDescent="0.3">
      <c r="A2521" s="150">
        <v>37304</v>
      </c>
      <c r="B2521" s="30">
        <v>3.0859990000000002</v>
      </c>
    </row>
    <row r="2522" spans="1:2" x14ac:dyDescent="0.3">
      <c r="A2522" s="150">
        <v>37305</v>
      </c>
      <c r="B2522" s="30">
        <v>3.0868039999999999</v>
      </c>
    </row>
    <row r="2523" spans="1:2" x14ac:dyDescent="0.3">
      <c r="A2523" s="150">
        <v>37306</v>
      </c>
      <c r="B2523" s="30">
        <v>3.0876079999999999</v>
      </c>
    </row>
    <row r="2524" spans="1:2" x14ac:dyDescent="0.3">
      <c r="A2524" s="150">
        <v>37307</v>
      </c>
      <c r="B2524" s="30">
        <v>3.0884140000000002</v>
      </c>
    </row>
    <row r="2525" spans="1:2" x14ac:dyDescent="0.3">
      <c r="A2525" s="150">
        <v>37308</v>
      </c>
      <c r="B2525" s="30">
        <v>3.0892189999999999</v>
      </c>
    </row>
    <row r="2526" spans="1:2" x14ac:dyDescent="0.3">
      <c r="A2526" s="150">
        <v>37309</v>
      </c>
      <c r="B2526" s="30">
        <v>3.0900240000000001</v>
      </c>
    </row>
    <row r="2527" spans="1:2" x14ac:dyDescent="0.3">
      <c r="A2527" s="150">
        <v>37310</v>
      </c>
      <c r="B2527" s="30">
        <v>3.09083</v>
      </c>
    </row>
    <row r="2528" spans="1:2" x14ac:dyDescent="0.3">
      <c r="A2528" s="150">
        <v>37311</v>
      </c>
      <c r="B2528" s="30">
        <v>3.0916359999999998</v>
      </c>
    </row>
    <row r="2529" spans="1:2" x14ac:dyDescent="0.3">
      <c r="A2529" s="150">
        <v>37312</v>
      </c>
      <c r="B2529" s="30">
        <v>3.0924420000000001</v>
      </c>
    </row>
    <row r="2530" spans="1:2" x14ac:dyDescent="0.3">
      <c r="A2530" s="150">
        <v>37313</v>
      </c>
      <c r="B2530" s="30">
        <v>3.0918209999999999</v>
      </c>
    </row>
    <row r="2531" spans="1:2" x14ac:dyDescent="0.3">
      <c r="A2531" s="150">
        <v>37314</v>
      </c>
      <c r="B2531" s="30">
        <v>3.0912000000000002</v>
      </c>
    </row>
    <row r="2532" spans="1:2" x14ac:dyDescent="0.3">
      <c r="A2532" s="150">
        <v>37315</v>
      </c>
      <c r="B2532" s="30">
        <v>3.090579</v>
      </c>
    </row>
    <row r="2533" spans="1:2" x14ac:dyDescent="0.3">
      <c r="A2533" s="150">
        <v>37316</v>
      </c>
      <c r="B2533" s="30">
        <v>3.0899580000000002</v>
      </c>
    </row>
    <row r="2534" spans="1:2" x14ac:dyDescent="0.3">
      <c r="A2534" s="150">
        <v>37317</v>
      </c>
      <c r="B2534" s="30">
        <v>3.089337</v>
      </c>
    </row>
    <row r="2535" spans="1:2" x14ac:dyDescent="0.3">
      <c r="A2535" s="150">
        <v>37318</v>
      </c>
      <c r="B2535" s="30">
        <v>3.0887159999999998</v>
      </c>
    </row>
    <row r="2536" spans="1:2" x14ac:dyDescent="0.3">
      <c r="A2536" s="150">
        <v>37319</v>
      </c>
      <c r="B2536" s="30">
        <v>3.0880960000000002</v>
      </c>
    </row>
    <row r="2537" spans="1:2" x14ac:dyDescent="0.3">
      <c r="A2537" s="150">
        <v>37320</v>
      </c>
      <c r="B2537" s="30">
        <v>3.087475</v>
      </c>
    </row>
    <row r="2538" spans="1:2" x14ac:dyDescent="0.3">
      <c r="A2538" s="150">
        <v>37321</v>
      </c>
      <c r="B2538" s="30">
        <v>3.0868549999999999</v>
      </c>
    </row>
    <row r="2539" spans="1:2" x14ac:dyDescent="0.3">
      <c r="A2539" s="150">
        <v>37322</v>
      </c>
      <c r="B2539" s="30">
        <v>3.0862349999999998</v>
      </c>
    </row>
    <row r="2540" spans="1:2" x14ac:dyDescent="0.3">
      <c r="A2540" s="150">
        <v>37323</v>
      </c>
      <c r="B2540" s="30">
        <v>3.0856150000000002</v>
      </c>
    </row>
    <row r="2541" spans="1:2" x14ac:dyDescent="0.3">
      <c r="A2541" s="150">
        <v>37324</v>
      </c>
      <c r="B2541" s="30">
        <v>3.0849950000000002</v>
      </c>
    </row>
    <row r="2542" spans="1:2" x14ac:dyDescent="0.3">
      <c r="A2542" s="150">
        <v>37325</v>
      </c>
      <c r="B2542" s="30">
        <v>3.0843750000000001</v>
      </c>
    </row>
    <row r="2543" spans="1:2" x14ac:dyDescent="0.3">
      <c r="A2543" s="150">
        <v>37326</v>
      </c>
      <c r="B2543" s="30">
        <v>3.084381</v>
      </c>
    </row>
    <row r="2544" spans="1:2" x14ac:dyDescent="0.3">
      <c r="A2544" s="150">
        <v>37327</v>
      </c>
      <c r="B2544" s="30">
        <v>3.084387</v>
      </c>
    </row>
    <row r="2545" spans="1:2" x14ac:dyDescent="0.3">
      <c r="A2545" s="150">
        <v>37328</v>
      </c>
      <c r="B2545" s="30">
        <v>3.0843919999999998</v>
      </c>
    </row>
    <row r="2546" spans="1:2" x14ac:dyDescent="0.3">
      <c r="A2546" s="150">
        <v>37329</v>
      </c>
      <c r="B2546" s="30">
        <v>3.0843980000000002</v>
      </c>
    </row>
    <row r="2547" spans="1:2" x14ac:dyDescent="0.3">
      <c r="A2547" s="150">
        <v>37330</v>
      </c>
      <c r="B2547" s="30">
        <v>3.0844040000000001</v>
      </c>
    </row>
    <row r="2548" spans="1:2" x14ac:dyDescent="0.3">
      <c r="A2548" s="150">
        <v>37331</v>
      </c>
      <c r="B2548" s="30">
        <v>3.0844100000000001</v>
      </c>
    </row>
    <row r="2549" spans="1:2" x14ac:dyDescent="0.3">
      <c r="A2549" s="150">
        <v>37332</v>
      </c>
      <c r="B2549" s="30">
        <v>3.084416</v>
      </c>
    </row>
    <row r="2550" spans="1:2" x14ac:dyDescent="0.3">
      <c r="A2550" s="150">
        <v>37333</v>
      </c>
      <c r="B2550" s="30">
        <v>3.0844209999999999</v>
      </c>
    </row>
    <row r="2551" spans="1:2" x14ac:dyDescent="0.3">
      <c r="A2551" s="150">
        <v>37334</v>
      </c>
      <c r="B2551" s="30">
        <v>3.0844269999999998</v>
      </c>
    </row>
    <row r="2552" spans="1:2" x14ac:dyDescent="0.3">
      <c r="A2552" s="150">
        <v>37335</v>
      </c>
      <c r="B2552" s="30">
        <v>3.0844330000000002</v>
      </c>
    </row>
    <row r="2553" spans="1:2" x14ac:dyDescent="0.3">
      <c r="A2553" s="150">
        <v>37336</v>
      </c>
      <c r="B2553" s="30">
        <v>3.0844390000000002</v>
      </c>
    </row>
    <row r="2554" spans="1:2" x14ac:dyDescent="0.3">
      <c r="A2554" s="150">
        <v>37337</v>
      </c>
      <c r="B2554" s="30">
        <v>3.0844450000000001</v>
      </c>
    </row>
    <row r="2555" spans="1:2" x14ac:dyDescent="0.3">
      <c r="A2555" s="150">
        <v>37338</v>
      </c>
      <c r="B2555" s="30">
        <v>3.0844499999999999</v>
      </c>
    </row>
    <row r="2556" spans="1:2" x14ac:dyDescent="0.3">
      <c r="A2556" s="150">
        <v>37339</v>
      </c>
      <c r="B2556" s="30">
        <v>3.0844559999999999</v>
      </c>
    </row>
    <row r="2557" spans="1:2" x14ac:dyDescent="0.3">
      <c r="A2557" s="150">
        <v>37340</v>
      </c>
      <c r="B2557" s="30">
        <v>3.0844619999999998</v>
      </c>
    </row>
    <row r="2558" spans="1:2" x14ac:dyDescent="0.3">
      <c r="A2558" s="150">
        <v>37341</v>
      </c>
      <c r="B2558" s="30">
        <v>3.085019</v>
      </c>
    </row>
    <row r="2559" spans="1:2" x14ac:dyDescent="0.3">
      <c r="A2559" s="150">
        <v>37342</v>
      </c>
      <c r="B2559" s="30">
        <v>3.0855769999999998</v>
      </c>
    </row>
    <row r="2560" spans="1:2" x14ac:dyDescent="0.3">
      <c r="A2560" s="150">
        <v>37343</v>
      </c>
      <c r="B2560" s="30">
        <v>3.0861339999999999</v>
      </c>
    </row>
    <row r="2561" spans="1:2" x14ac:dyDescent="0.3">
      <c r="A2561" s="150">
        <v>37344</v>
      </c>
      <c r="B2561" s="30">
        <v>3.0866920000000002</v>
      </c>
    </row>
    <row r="2562" spans="1:2" x14ac:dyDescent="0.3">
      <c r="A2562" s="150">
        <v>37345</v>
      </c>
      <c r="B2562" s="30">
        <v>3.08725</v>
      </c>
    </row>
    <row r="2563" spans="1:2" x14ac:dyDescent="0.3">
      <c r="A2563" s="150">
        <v>37346</v>
      </c>
      <c r="B2563" s="30">
        <v>3.0878070000000002</v>
      </c>
    </row>
    <row r="2564" spans="1:2" x14ac:dyDescent="0.3">
      <c r="A2564" s="150">
        <v>37347</v>
      </c>
      <c r="B2564" s="30">
        <v>3.088365</v>
      </c>
    </row>
    <row r="2565" spans="1:2" x14ac:dyDescent="0.3">
      <c r="A2565" s="150">
        <v>37348</v>
      </c>
      <c r="B2565" s="30">
        <v>3.0889229999999999</v>
      </c>
    </row>
    <row r="2566" spans="1:2" x14ac:dyDescent="0.3">
      <c r="A2566" s="150">
        <v>37349</v>
      </c>
      <c r="B2566" s="30">
        <v>3.0894810000000001</v>
      </c>
    </row>
    <row r="2567" spans="1:2" x14ac:dyDescent="0.3">
      <c r="A2567" s="150">
        <v>37350</v>
      </c>
      <c r="B2567" s="30">
        <v>3.090039</v>
      </c>
    </row>
    <row r="2568" spans="1:2" x14ac:dyDescent="0.3">
      <c r="A2568" s="150">
        <v>37351</v>
      </c>
      <c r="B2568" s="30">
        <v>3.090598</v>
      </c>
    </row>
    <row r="2569" spans="1:2" x14ac:dyDescent="0.3">
      <c r="A2569" s="150">
        <v>37352</v>
      </c>
      <c r="B2569" s="30">
        <v>3.0911559999999998</v>
      </c>
    </row>
    <row r="2570" spans="1:2" x14ac:dyDescent="0.3">
      <c r="A2570" s="150">
        <v>37353</v>
      </c>
      <c r="B2570" s="30">
        <v>3.0917150000000002</v>
      </c>
    </row>
    <row r="2571" spans="1:2" x14ac:dyDescent="0.3">
      <c r="A2571" s="150">
        <v>37354</v>
      </c>
      <c r="B2571" s="30">
        <v>3.092273</v>
      </c>
    </row>
    <row r="2572" spans="1:2" x14ac:dyDescent="0.3">
      <c r="A2572" s="150">
        <v>37355</v>
      </c>
      <c r="B2572" s="30">
        <v>3.092832</v>
      </c>
    </row>
    <row r="2573" spans="1:2" x14ac:dyDescent="0.3">
      <c r="A2573" s="150">
        <v>37356</v>
      </c>
      <c r="B2573" s="30">
        <v>3.093391</v>
      </c>
    </row>
    <row r="2574" spans="1:2" x14ac:dyDescent="0.3">
      <c r="A2574" s="150">
        <v>37357</v>
      </c>
      <c r="B2574" s="30">
        <v>3.0942970000000001</v>
      </c>
    </row>
    <row r="2575" spans="1:2" x14ac:dyDescent="0.3">
      <c r="A2575" s="150">
        <v>37358</v>
      </c>
      <c r="B2575" s="30">
        <v>3.0952030000000001</v>
      </c>
    </row>
    <row r="2576" spans="1:2" x14ac:dyDescent="0.3">
      <c r="A2576" s="150">
        <v>37359</v>
      </c>
      <c r="B2576" s="30">
        <v>3.0961099999999999</v>
      </c>
    </row>
    <row r="2577" spans="1:2" x14ac:dyDescent="0.3">
      <c r="A2577" s="150">
        <v>37360</v>
      </c>
      <c r="B2577" s="30">
        <v>3.0970170000000001</v>
      </c>
    </row>
    <row r="2578" spans="1:2" x14ac:dyDescent="0.3">
      <c r="A2578" s="150">
        <v>37361</v>
      </c>
      <c r="B2578" s="30">
        <v>3.0979239999999999</v>
      </c>
    </row>
    <row r="2579" spans="1:2" x14ac:dyDescent="0.3">
      <c r="A2579" s="150">
        <v>37362</v>
      </c>
      <c r="B2579" s="30">
        <v>3.0988310000000001</v>
      </c>
    </row>
    <row r="2580" spans="1:2" x14ac:dyDescent="0.3">
      <c r="A2580" s="150">
        <v>37363</v>
      </c>
      <c r="B2580" s="30">
        <v>3.099739</v>
      </c>
    </row>
    <row r="2581" spans="1:2" x14ac:dyDescent="0.3">
      <c r="A2581" s="150">
        <v>37364</v>
      </c>
      <c r="B2581" s="30">
        <v>3.1006469999999999</v>
      </c>
    </row>
    <row r="2582" spans="1:2" x14ac:dyDescent="0.3">
      <c r="A2582" s="150">
        <v>37365</v>
      </c>
      <c r="B2582" s="30">
        <v>3.1015549999999998</v>
      </c>
    </row>
    <row r="2583" spans="1:2" x14ac:dyDescent="0.3">
      <c r="A2583" s="150">
        <v>37366</v>
      </c>
      <c r="B2583" s="30">
        <v>3.1024639999999999</v>
      </c>
    </row>
    <row r="2584" spans="1:2" x14ac:dyDescent="0.3">
      <c r="A2584" s="150">
        <v>37367</v>
      </c>
      <c r="B2584" s="30">
        <v>3.1033719999999998</v>
      </c>
    </row>
    <row r="2585" spans="1:2" x14ac:dyDescent="0.3">
      <c r="A2585" s="150">
        <v>37368</v>
      </c>
      <c r="B2585" s="30">
        <v>3.1042809999999998</v>
      </c>
    </row>
    <row r="2586" spans="1:2" x14ac:dyDescent="0.3">
      <c r="A2586" s="150">
        <v>37369</v>
      </c>
      <c r="B2586" s="30">
        <v>3.105191</v>
      </c>
    </row>
    <row r="2587" spans="1:2" x14ac:dyDescent="0.3">
      <c r="A2587" s="150">
        <v>37370</v>
      </c>
      <c r="B2587" s="30">
        <v>3.1061000000000001</v>
      </c>
    </row>
    <row r="2588" spans="1:2" x14ac:dyDescent="0.3">
      <c r="A2588" s="150">
        <v>37371</v>
      </c>
      <c r="B2588" s="30">
        <v>3.1070099999999998</v>
      </c>
    </row>
    <row r="2589" spans="1:2" x14ac:dyDescent="0.3">
      <c r="A2589" s="150">
        <v>37372</v>
      </c>
      <c r="B2589" s="30">
        <v>3.1079409999999998</v>
      </c>
    </row>
    <row r="2590" spans="1:2" x14ac:dyDescent="0.3">
      <c r="A2590" s="150">
        <v>37373</v>
      </c>
      <c r="B2590" s="30">
        <v>3.108873</v>
      </c>
    </row>
    <row r="2591" spans="1:2" x14ac:dyDescent="0.3">
      <c r="A2591" s="150">
        <v>37374</v>
      </c>
      <c r="B2591" s="30">
        <v>3.1098050000000002</v>
      </c>
    </row>
    <row r="2592" spans="1:2" x14ac:dyDescent="0.3">
      <c r="A2592" s="150">
        <v>37375</v>
      </c>
      <c r="B2592" s="30">
        <v>3.110738</v>
      </c>
    </row>
    <row r="2593" spans="1:2" x14ac:dyDescent="0.3">
      <c r="A2593" s="150">
        <v>37376</v>
      </c>
      <c r="B2593" s="30">
        <v>3.1116700000000002</v>
      </c>
    </row>
    <row r="2594" spans="1:2" x14ac:dyDescent="0.3">
      <c r="A2594" s="150">
        <v>37377</v>
      </c>
      <c r="B2594" s="30">
        <v>3.112603</v>
      </c>
    </row>
    <row r="2595" spans="1:2" x14ac:dyDescent="0.3">
      <c r="A2595" s="150">
        <v>37378</v>
      </c>
      <c r="B2595" s="30">
        <v>3.1135359999999999</v>
      </c>
    </row>
    <row r="2596" spans="1:2" x14ac:dyDescent="0.3">
      <c r="A2596" s="150">
        <v>37379</v>
      </c>
      <c r="B2596" s="30">
        <v>3.1144699999999998</v>
      </c>
    </row>
    <row r="2597" spans="1:2" x14ac:dyDescent="0.3">
      <c r="A2597" s="150">
        <v>37380</v>
      </c>
      <c r="B2597" s="30">
        <v>3.1154039999999998</v>
      </c>
    </row>
    <row r="2598" spans="1:2" x14ac:dyDescent="0.3">
      <c r="A2598" s="150">
        <v>37381</v>
      </c>
      <c r="B2598" s="30">
        <v>3.1163379999999998</v>
      </c>
    </row>
    <row r="2599" spans="1:2" x14ac:dyDescent="0.3">
      <c r="A2599" s="150">
        <v>37382</v>
      </c>
      <c r="B2599" s="30">
        <v>3.1172719999999998</v>
      </c>
    </row>
    <row r="2600" spans="1:2" x14ac:dyDescent="0.3">
      <c r="A2600" s="150">
        <v>37383</v>
      </c>
      <c r="B2600" s="30">
        <v>3.118207</v>
      </c>
    </row>
    <row r="2601" spans="1:2" x14ac:dyDescent="0.3">
      <c r="A2601" s="150">
        <v>37384</v>
      </c>
      <c r="B2601" s="30">
        <v>3.1191409999999999</v>
      </c>
    </row>
    <row r="2602" spans="1:2" x14ac:dyDescent="0.3">
      <c r="A2602" s="150">
        <v>37385</v>
      </c>
      <c r="B2602" s="30">
        <v>3.1200770000000002</v>
      </c>
    </row>
    <row r="2603" spans="1:2" x14ac:dyDescent="0.3">
      <c r="A2603" s="150">
        <v>37386</v>
      </c>
      <c r="B2603" s="30">
        <v>3.1210119999999999</v>
      </c>
    </row>
    <row r="2604" spans="1:2" x14ac:dyDescent="0.3">
      <c r="A2604" s="150">
        <v>37387</v>
      </c>
      <c r="B2604" s="30">
        <v>3.1204939999999999</v>
      </c>
    </row>
    <row r="2605" spans="1:2" x14ac:dyDescent="0.3">
      <c r="A2605" s="150">
        <v>37388</v>
      </c>
      <c r="B2605" s="30">
        <v>3.1199759999999999</v>
      </c>
    </row>
    <row r="2606" spans="1:2" x14ac:dyDescent="0.3">
      <c r="A2606" s="150">
        <v>37389</v>
      </c>
      <c r="B2606" s="30">
        <v>3.1194579999999998</v>
      </c>
    </row>
    <row r="2607" spans="1:2" x14ac:dyDescent="0.3">
      <c r="A2607" s="150">
        <v>37390</v>
      </c>
      <c r="B2607" s="30">
        <v>3.1189399999999998</v>
      </c>
    </row>
    <row r="2608" spans="1:2" x14ac:dyDescent="0.3">
      <c r="A2608" s="150">
        <v>37391</v>
      </c>
      <c r="B2608" s="30">
        <v>3.1184219999999998</v>
      </c>
    </row>
    <row r="2609" spans="1:2" x14ac:dyDescent="0.3">
      <c r="A2609" s="150">
        <v>37392</v>
      </c>
      <c r="B2609" s="30">
        <v>3.1179049999999999</v>
      </c>
    </row>
    <row r="2610" spans="1:2" x14ac:dyDescent="0.3">
      <c r="A2610" s="150">
        <v>37393</v>
      </c>
      <c r="B2610" s="30">
        <v>3.1173869999999999</v>
      </c>
    </row>
    <row r="2611" spans="1:2" x14ac:dyDescent="0.3">
      <c r="A2611" s="150">
        <v>37394</v>
      </c>
      <c r="B2611" s="30">
        <v>3.11687</v>
      </c>
    </row>
    <row r="2612" spans="1:2" x14ac:dyDescent="0.3">
      <c r="A2612" s="150">
        <v>37395</v>
      </c>
      <c r="B2612" s="30">
        <v>3.116352</v>
      </c>
    </row>
    <row r="2613" spans="1:2" x14ac:dyDescent="0.3">
      <c r="A2613" s="150">
        <v>37396</v>
      </c>
      <c r="B2613" s="30">
        <v>3.1158350000000001</v>
      </c>
    </row>
    <row r="2614" spans="1:2" x14ac:dyDescent="0.3">
      <c r="A2614" s="150">
        <v>37397</v>
      </c>
      <c r="B2614" s="30">
        <v>3.1153179999999998</v>
      </c>
    </row>
    <row r="2615" spans="1:2" x14ac:dyDescent="0.3">
      <c r="A2615" s="150">
        <v>37398</v>
      </c>
      <c r="B2615" s="30">
        <v>3.1148009999999999</v>
      </c>
    </row>
    <row r="2616" spans="1:2" x14ac:dyDescent="0.3">
      <c r="A2616" s="150">
        <v>37399</v>
      </c>
      <c r="B2616" s="30">
        <v>3.1142829999999999</v>
      </c>
    </row>
    <row r="2617" spans="1:2" x14ac:dyDescent="0.3">
      <c r="A2617" s="150">
        <v>37400</v>
      </c>
      <c r="B2617" s="30">
        <v>3.113766</v>
      </c>
    </row>
    <row r="2618" spans="1:2" x14ac:dyDescent="0.3">
      <c r="A2618" s="150">
        <v>37401</v>
      </c>
      <c r="B2618" s="30">
        <v>3.1132499999999999</v>
      </c>
    </row>
    <row r="2619" spans="1:2" x14ac:dyDescent="0.3">
      <c r="A2619" s="150">
        <v>37402</v>
      </c>
      <c r="B2619" s="30">
        <v>3.1137809999999999</v>
      </c>
    </row>
    <row r="2620" spans="1:2" x14ac:dyDescent="0.3">
      <c r="A2620" s="150">
        <v>37403</v>
      </c>
      <c r="B2620" s="30">
        <v>3.114312</v>
      </c>
    </row>
    <row r="2621" spans="1:2" x14ac:dyDescent="0.3">
      <c r="A2621" s="150">
        <v>37404</v>
      </c>
      <c r="B2621" s="30">
        <v>3.1148440000000002</v>
      </c>
    </row>
    <row r="2622" spans="1:2" x14ac:dyDescent="0.3">
      <c r="A2622" s="150">
        <v>37405</v>
      </c>
      <c r="B2622" s="30">
        <v>3.1153749999999998</v>
      </c>
    </row>
    <row r="2623" spans="1:2" x14ac:dyDescent="0.3">
      <c r="A2623" s="150">
        <v>37406</v>
      </c>
      <c r="B2623" s="30">
        <v>3.115907</v>
      </c>
    </row>
    <row r="2624" spans="1:2" x14ac:dyDescent="0.3">
      <c r="A2624" s="150">
        <v>37407</v>
      </c>
      <c r="B2624" s="30">
        <v>3.116438</v>
      </c>
    </row>
    <row r="2625" spans="1:2" x14ac:dyDescent="0.3">
      <c r="A2625" s="150">
        <v>37408</v>
      </c>
      <c r="B2625" s="30">
        <v>3.1169699999999998</v>
      </c>
    </row>
    <row r="2626" spans="1:2" x14ac:dyDescent="0.3">
      <c r="A2626" s="150">
        <v>37409</v>
      </c>
      <c r="B2626" s="30">
        <v>3.117502</v>
      </c>
    </row>
    <row r="2627" spans="1:2" x14ac:dyDescent="0.3">
      <c r="A2627" s="150">
        <v>37410</v>
      </c>
      <c r="B2627" s="30">
        <v>3.1180340000000002</v>
      </c>
    </row>
    <row r="2628" spans="1:2" x14ac:dyDescent="0.3">
      <c r="A2628" s="150">
        <v>37411</v>
      </c>
      <c r="B2628" s="30">
        <v>3.1185659999999999</v>
      </c>
    </row>
    <row r="2629" spans="1:2" x14ac:dyDescent="0.3">
      <c r="A2629" s="150">
        <v>37412</v>
      </c>
      <c r="B2629" s="30">
        <v>3.1190980000000001</v>
      </c>
    </row>
    <row r="2630" spans="1:2" x14ac:dyDescent="0.3">
      <c r="A2630" s="150">
        <v>37413</v>
      </c>
      <c r="B2630" s="30">
        <v>3.119631</v>
      </c>
    </row>
    <row r="2631" spans="1:2" x14ac:dyDescent="0.3">
      <c r="A2631" s="150">
        <v>37414</v>
      </c>
      <c r="B2631" s="30">
        <v>3.1201629999999998</v>
      </c>
    </row>
    <row r="2632" spans="1:2" x14ac:dyDescent="0.3">
      <c r="A2632" s="150">
        <v>37415</v>
      </c>
      <c r="B2632" s="30">
        <v>3.120695</v>
      </c>
    </row>
    <row r="2633" spans="1:2" x14ac:dyDescent="0.3">
      <c r="A2633" s="150">
        <v>37416</v>
      </c>
      <c r="B2633" s="30">
        <v>3.1212279999999999</v>
      </c>
    </row>
    <row r="2634" spans="1:2" x14ac:dyDescent="0.3">
      <c r="A2634" s="150">
        <v>37417</v>
      </c>
      <c r="B2634" s="30">
        <v>3.1217600000000001</v>
      </c>
    </row>
    <row r="2635" spans="1:2" x14ac:dyDescent="0.3">
      <c r="A2635" s="150">
        <v>37418</v>
      </c>
      <c r="B2635" s="30">
        <v>3.121985</v>
      </c>
    </row>
    <row r="2636" spans="1:2" x14ac:dyDescent="0.3">
      <c r="A2636" s="150">
        <v>37419</v>
      </c>
      <c r="B2636" s="30">
        <v>3.1222099999999999</v>
      </c>
    </row>
    <row r="2637" spans="1:2" x14ac:dyDescent="0.3">
      <c r="A2637" s="150">
        <v>37420</v>
      </c>
      <c r="B2637" s="30">
        <v>3.1224349999999998</v>
      </c>
    </row>
    <row r="2638" spans="1:2" x14ac:dyDescent="0.3">
      <c r="A2638" s="150">
        <v>37421</v>
      </c>
      <c r="B2638" s="30">
        <v>3.1226609999999999</v>
      </c>
    </row>
    <row r="2639" spans="1:2" x14ac:dyDescent="0.3">
      <c r="A2639" s="150">
        <v>37422</v>
      </c>
      <c r="B2639" s="30">
        <v>3.1228859999999998</v>
      </c>
    </row>
    <row r="2640" spans="1:2" x14ac:dyDescent="0.3">
      <c r="A2640" s="150">
        <v>37423</v>
      </c>
      <c r="B2640" s="30">
        <v>3.1231110000000002</v>
      </c>
    </row>
    <row r="2641" spans="1:2" x14ac:dyDescent="0.3">
      <c r="A2641" s="150">
        <v>37424</v>
      </c>
      <c r="B2641" s="30">
        <v>3.1233360000000001</v>
      </c>
    </row>
    <row r="2642" spans="1:2" x14ac:dyDescent="0.3">
      <c r="A2642" s="150">
        <v>37425</v>
      </c>
      <c r="B2642" s="30">
        <v>3.123561</v>
      </c>
    </row>
    <row r="2643" spans="1:2" x14ac:dyDescent="0.3">
      <c r="A2643" s="150">
        <v>37426</v>
      </c>
      <c r="B2643" s="30">
        <v>3.123786</v>
      </c>
    </row>
    <row r="2644" spans="1:2" x14ac:dyDescent="0.3">
      <c r="A2644" s="150">
        <v>37427</v>
      </c>
      <c r="B2644" s="30">
        <v>3.1240109999999999</v>
      </c>
    </row>
    <row r="2645" spans="1:2" x14ac:dyDescent="0.3">
      <c r="A2645" s="150">
        <v>37428</v>
      </c>
      <c r="B2645" s="30">
        <v>3.1242359999999998</v>
      </c>
    </row>
    <row r="2646" spans="1:2" x14ac:dyDescent="0.3">
      <c r="A2646" s="150">
        <v>37429</v>
      </c>
      <c r="B2646" s="30">
        <v>3.1244610000000002</v>
      </c>
    </row>
    <row r="2647" spans="1:2" x14ac:dyDescent="0.3">
      <c r="A2647" s="150">
        <v>37430</v>
      </c>
      <c r="B2647" s="30">
        <v>3.1246870000000002</v>
      </c>
    </row>
    <row r="2648" spans="1:2" x14ac:dyDescent="0.3">
      <c r="A2648" s="150">
        <v>37431</v>
      </c>
      <c r="B2648" s="30">
        <v>3.1249120000000001</v>
      </c>
    </row>
    <row r="2649" spans="1:2" x14ac:dyDescent="0.3">
      <c r="A2649" s="150">
        <v>37432</v>
      </c>
      <c r="B2649" s="30">
        <v>3.1251370000000001</v>
      </c>
    </row>
    <row r="2650" spans="1:2" x14ac:dyDescent="0.3">
      <c r="A2650" s="150">
        <v>37433</v>
      </c>
      <c r="B2650" s="30">
        <v>3.1258659999999998</v>
      </c>
    </row>
    <row r="2651" spans="1:2" x14ac:dyDescent="0.3">
      <c r="A2651" s="150">
        <v>37434</v>
      </c>
      <c r="B2651" s="30">
        <v>3.1265939999999999</v>
      </c>
    </row>
    <row r="2652" spans="1:2" x14ac:dyDescent="0.3">
      <c r="A2652" s="150">
        <v>37435</v>
      </c>
      <c r="B2652" s="30">
        <v>3.1273230000000001</v>
      </c>
    </row>
    <row r="2653" spans="1:2" x14ac:dyDescent="0.3">
      <c r="A2653" s="150">
        <v>37436</v>
      </c>
      <c r="B2653" s="30">
        <v>3.128053</v>
      </c>
    </row>
    <row r="2654" spans="1:2" x14ac:dyDescent="0.3">
      <c r="A2654" s="150">
        <v>37437</v>
      </c>
      <c r="B2654" s="30">
        <v>3.1287820000000002</v>
      </c>
    </row>
    <row r="2655" spans="1:2" x14ac:dyDescent="0.3">
      <c r="A2655" s="150">
        <v>37438</v>
      </c>
      <c r="B2655" s="30">
        <v>3.1295109999999999</v>
      </c>
    </row>
    <row r="2656" spans="1:2" x14ac:dyDescent="0.3">
      <c r="A2656" s="150">
        <v>37439</v>
      </c>
      <c r="B2656" s="30">
        <v>3.1302409999999998</v>
      </c>
    </row>
    <row r="2657" spans="1:2" x14ac:dyDescent="0.3">
      <c r="A2657" s="150">
        <v>37440</v>
      </c>
      <c r="B2657" s="30">
        <v>3.1309710000000002</v>
      </c>
    </row>
    <row r="2658" spans="1:2" x14ac:dyDescent="0.3">
      <c r="A2658" s="150">
        <v>37441</v>
      </c>
      <c r="B2658" s="30">
        <v>3.1317010000000001</v>
      </c>
    </row>
    <row r="2659" spans="1:2" x14ac:dyDescent="0.3">
      <c r="A2659" s="150">
        <v>37442</v>
      </c>
      <c r="B2659" s="30">
        <v>3.132431</v>
      </c>
    </row>
    <row r="2660" spans="1:2" x14ac:dyDescent="0.3">
      <c r="A2660" s="150">
        <v>37443</v>
      </c>
      <c r="B2660" s="30">
        <v>3.1331609999999999</v>
      </c>
    </row>
    <row r="2661" spans="1:2" x14ac:dyDescent="0.3">
      <c r="A2661" s="150">
        <v>37444</v>
      </c>
      <c r="B2661" s="30">
        <v>3.1338919999999999</v>
      </c>
    </row>
    <row r="2662" spans="1:2" x14ac:dyDescent="0.3">
      <c r="A2662" s="150">
        <v>37445</v>
      </c>
      <c r="B2662" s="30">
        <v>3.1346229999999999</v>
      </c>
    </row>
    <row r="2663" spans="1:2" x14ac:dyDescent="0.3">
      <c r="A2663" s="150">
        <v>37446</v>
      </c>
      <c r="B2663" s="30">
        <v>3.135354</v>
      </c>
    </row>
    <row r="2664" spans="1:2" x14ac:dyDescent="0.3">
      <c r="A2664" s="150">
        <v>37447</v>
      </c>
      <c r="B2664" s="30">
        <v>3.136085</v>
      </c>
    </row>
    <row r="2665" spans="1:2" x14ac:dyDescent="0.3">
      <c r="A2665" s="150">
        <v>37448</v>
      </c>
      <c r="B2665" s="30">
        <v>3.136431</v>
      </c>
    </row>
    <row r="2666" spans="1:2" x14ac:dyDescent="0.3">
      <c r="A2666" s="150">
        <v>37449</v>
      </c>
      <c r="B2666" s="30">
        <v>3.1367769999999999</v>
      </c>
    </row>
    <row r="2667" spans="1:2" x14ac:dyDescent="0.3">
      <c r="A2667" s="150">
        <v>37450</v>
      </c>
      <c r="B2667" s="30">
        <v>3.1371229999999999</v>
      </c>
    </row>
    <row r="2668" spans="1:2" x14ac:dyDescent="0.3">
      <c r="A2668" s="150">
        <v>37451</v>
      </c>
      <c r="B2668" s="30">
        <v>3.1374689999999998</v>
      </c>
    </row>
    <row r="2669" spans="1:2" x14ac:dyDescent="0.3">
      <c r="A2669" s="150">
        <v>37452</v>
      </c>
      <c r="B2669" s="30">
        <v>3.1378149999999998</v>
      </c>
    </row>
    <row r="2670" spans="1:2" x14ac:dyDescent="0.3">
      <c r="A2670" s="150">
        <v>37453</v>
      </c>
      <c r="B2670" s="30">
        <v>3.1381619999999999</v>
      </c>
    </row>
    <row r="2671" spans="1:2" x14ac:dyDescent="0.3">
      <c r="A2671" s="150">
        <v>37454</v>
      </c>
      <c r="B2671" s="30">
        <v>3.1385079999999999</v>
      </c>
    </row>
    <row r="2672" spans="1:2" x14ac:dyDescent="0.3">
      <c r="A2672" s="150">
        <v>37455</v>
      </c>
      <c r="B2672" s="30">
        <v>3.1388539999999998</v>
      </c>
    </row>
    <row r="2673" spans="1:2" x14ac:dyDescent="0.3">
      <c r="A2673" s="150">
        <v>37456</v>
      </c>
      <c r="B2673" s="30">
        <v>3.1392009999999999</v>
      </c>
    </row>
    <row r="2674" spans="1:2" x14ac:dyDescent="0.3">
      <c r="A2674" s="150">
        <v>37457</v>
      </c>
      <c r="B2674" s="30">
        <v>3.1395469999999999</v>
      </c>
    </row>
    <row r="2675" spans="1:2" x14ac:dyDescent="0.3">
      <c r="A2675" s="150">
        <v>37458</v>
      </c>
      <c r="B2675" s="30">
        <v>3.139894</v>
      </c>
    </row>
    <row r="2676" spans="1:2" x14ac:dyDescent="0.3">
      <c r="A2676" s="150">
        <v>37459</v>
      </c>
      <c r="B2676" s="30">
        <v>3.1402399999999999</v>
      </c>
    </row>
    <row r="2677" spans="1:2" x14ac:dyDescent="0.3">
      <c r="A2677" s="150">
        <v>37460</v>
      </c>
      <c r="B2677" s="30">
        <v>3.140587</v>
      </c>
    </row>
    <row r="2678" spans="1:2" x14ac:dyDescent="0.3">
      <c r="A2678" s="150">
        <v>37461</v>
      </c>
      <c r="B2678" s="30">
        <v>3.140933</v>
      </c>
    </row>
    <row r="2679" spans="1:2" x14ac:dyDescent="0.3">
      <c r="A2679" s="150">
        <v>37462</v>
      </c>
      <c r="B2679" s="30">
        <v>3.1412800000000001</v>
      </c>
    </row>
    <row r="2680" spans="1:2" x14ac:dyDescent="0.3">
      <c r="A2680" s="150">
        <v>37463</v>
      </c>
      <c r="B2680" s="30">
        <v>3.1415350000000002</v>
      </c>
    </row>
    <row r="2681" spans="1:2" x14ac:dyDescent="0.3">
      <c r="A2681" s="150">
        <v>37464</v>
      </c>
      <c r="B2681" s="30">
        <v>3.1417899999999999</v>
      </c>
    </row>
    <row r="2682" spans="1:2" x14ac:dyDescent="0.3">
      <c r="A2682" s="150">
        <v>37465</v>
      </c>
      <c r="B2682" s="30">
        <v>3.142045</v>
      </c>
    </row>
    <row r="2683" spans="1:2" x14ac:dyDescent="0.3">
      <c r="A2683" s="150">
        <v>37466</v>
      </c>
      <c r="B2683" s="30">
        <v>3.1423000000000001</v>
      </c>
    </row>
    <row r="2684" spans="1:2" x14ac:dyDescent="0.3">
      <c r="A2684" s="150">
        <v>37467</v>
      </c>
      <c r="B2684" s="30">
        <v>3.1425550000000002</v>
      </c>
    </row>
    <row r="2685" spans="1:2" x14ac:dyDescent="0.3">
      <c r="A2685" s="150">
        <v>37468</v>
      </c>
      <c r="B2685" s="30">
        <v>3.142811</v>
      </c>
    </row>
    <row r="2686" spans="1:2" x14ac:dyDescent="0.3">
      <c r="A2686" s="150">
        <v>37469</v>
      </c>
      <c r="B2686" s="30">
        <v>3.1430660000000001</v>
      </c>
    </row>
    <row r="2687" spans="1:2" x14ac:dyDescent="0.3">
      <c r="A2687" s="150">
        <v>37470</v>
      </c>
      <c r="B2687" s="30">
        <v>3.1433209999999998</v>
      </c>
    </row>
    <row r="2688" spans="1:2" x14ac:dyDescent="0.3">
      <c r="A2688" s="150">
        <v>37471</v>
      </c>
      <c r="B2688" s="30">
        <v>3.1435759999999999</v>
      </c>
    </row>
    <row r="2689" spans="1:2" x14ac:dyDescent="0.3">
      <c r="A2689" s="150">
        <v>37472</v>
      </c>
      <c r="B2689" s="30">
        <v>3.1438320000000002</v>
      </c>
    </row>
    <row r="2690" spans="1:2" x14ac:dyDescent="0.3">
      <c r="A2690" s="150">
        <v>37473</v>
      </c>
      <c r="B2690" s="30">
        <v>3.1440869999999999</v>
      </c>
    </row>
    <row r="2691" spans="1:2" x14ac:dyDescent="0.3">
      <c r="A2691" s="150">
        <v>37474</v>
      </c>
      <c r="B2691" s="30">
        <v>3.144342</v>
      </c>
    </row>
    <row r="2692" spans="1:2" x14ac:dyDescent="0.3">
      <c r="A2692" s="150">
        <v>37475</v>
      </c>
      <c r="B2692" s="30">
        <v>3.1445970000000001</v>
      </c>
    </row>
    <row r="2693" spans="1:2" x14ac:dyDescent="0.3">
      <c r="A2693" s="150">
        <v>37476</v>
      </c>
      <c r="B2693" s="30">
        <v>3.1448529999999999</v>
      </c>
    </row>
    <row r="2694" spans="1:2" x14ac:dyDescent="0.3">
      <c r="A2694" s="150">
        <v>37477</v>
      </c>
      <c r="B2694" s="30">
        <v>3.145108</v>
      </c>
    </row>
    <row r="2695" spans="1:2" x14ac:dyDescent="0.3">
      <c r="A2695" s="150">
        <v>37478</v>
      </c>
      <c r="B2695" s="30">
        <v>3.1453639999999998</v>
      </c>
    </row>
    <row r="2696" spans="1:2" x14ac:dyDescent="0.3">
      <c r="A2696" s="150">
        <v>37479</v>
      </c>
      <c r="B2696" s="30">
        <v>3.1456750000000002</v>
      </c>
    </row>
    <row r="2697" spans="1:2" x14ac:dyDescent="0.3">
      <c r="A2697" s="150">
        <v>37480</v>
      </c>
      <c r="B2697" s="30">
        <v>3.1459869999999999</v>
      </c>
    </row>
    <row r="2698" spans="1:2" x14ac:dyDescent="0.3">
      <c r="A2698" s="150">
        <v>37481</v>
      </c>
      <c r="B2698" s="30">
        <v>3.146299</v>
      </c>
    </row>
    <row r="2699" spans="1:2" x14ac:dyDescent="0.3">
      <c r="A2699" s="150">
        <v>37482</v>
      </c>
      <c r="B2699" s="30">
        <v>3.146611</v>
      </c>
    </row>
    <row r="2700" spans="1:2" x14ac:dyDescent="0.3">
      <c r="A2700" s="150">
        <v>37483</v>
      </c>
      <c r="B2700" s="30">
        <v>3.1469230000000001</v>
      </c>
    </row>
    <row r="2701" spans="1:2" x14ac:dyDescent="0.3">
      <c r="A2701" s="150">
        <v>37484</v>
      </c>
      <c r="B2701" s="30">
        <v>3.1472349999999998</v>
      </c>
    </row>
    <row r="2702" spans="1:2" x14ac:dyDescent="0.3">
      <c r="A2702" s="150">
        <v>37485</v>
      </c>
      <c r="B2702" s="30">
        <v>3.1475469999999999</v>
      </c>
    </row>
    <row r="2703" spans="1:2" x14ac:dyDescent="0.3">
      <c r="A2703" s="150">
        <v>37486</v>
      </c>
      <c r="B2703" s="30">
        <v>3.147859</v>
      </c>
    </row>
    <row r="2704" spans="1:2" x14ac:dyDescent="0.3">
      <c r="A2704" s="150">
        <v>37487</v>
      </c>
      <c r="B2704" s="30">
        <v>3.1481710000000001</v>
      </c>
    </row>
    <row r="2705" spans="1:2" x14ac:dyDescent="0.3">
      <c r="A2705" s="150">
        <v>37488</v>
      </c>
      <c r="B2705" s="30">
        <v>3.1484830000000001</v>
      </c>
    </row>
    <row r="2706" spans="1:2" x14ac:dyDescent="0.3">
      <c r="A2706" s="150">
        <v>37489</v>
      </c>
      <c r="B2706" s="30">
        <v>3.1487949999999998</v>
      </c>
    </row>
    <row r="2707" spans="1:2" x14ac:dyDescent="0.3">
      <c r="A2707" s="150">
        <v>37490</v>
      </c>
      <c r="B2707" s="30">
        <v>3.1491069999999999</v>
      </c>
    </row>
    <row r="2708" spans="1:2" x14ac:dyDescent="0.3">
      <c r="A2708" s="150">
        <v>37491</v>
      </c>
      <c r="B2708" s="30">
        <v>3.1494200000000001</v>
      </c>
    </row>
    <row r="2709" spans="1:2" x14ac:dyDescent="0.3">
      <c r="A2709" s="150">
        <v>37492</v>
      </c>
      <c r="B2709" s="30">
        <v>3.1497320000000002</v>
      </c>
    </row>
    <row r="2710" spans="1:2" x14ac:dyDescent="0.3">
      <c r="A2710" s="150">
        <v>37493</v>
      </c>
      <c r="B2710" s="30">
        <v>3.1500439999999998</v>
      </c>
    </row>
    <row r="2711" spans="1:2" x14ac:dyDescent="0.3">
      <c r="A2711" s="150">
        <v>37494</v>
      </c>
      <c r="B2711" s="30">
        <v>3.1505299999999998</v>
      </c>
    </row>
    <row r="2712" spans="1:2" x14ac:dyDescent="0.3">
      <c r="A2712" s="150">
        <v>37495</v>
      </c>
      <c r="B2712" s="30">
        <v>3.151017</v>
      </c>
    </row>
    <row r="2713" spans="1:2" x14ac:dyDescent="0.3">
      <c r="A2713" s="150">
        <v>37496</v>
      </c>
      <c r="B2713" s="30">
        <v>3.1515029999999999</v>
      </c>
    </row>
    <row r="2714" spans="1:2" x14ac:dyDescent="0.3">
      <c r="A2714" s="150">
        <v>37497</v>
      </c>
      <c r="B2714" s="30">
        <v>3.1519900000000001</v>
      </c>
    </row>
    <row r="2715" spans="1:2" x14ac:dyDescent="0.3">
      <c r="A2715" s="150">
        <v>37498</v>
      </c>
      <c r="B2715" s="30">
        <v>3.1524770000000002</v>
      </c>
    </row>
    <row r="2716" spans="1:2" x14ac:dyDescent="0.3">
      <c r="A2716" s="150">
        <v>37499</v>
      </c>
      <c r="B2716" s="30">
        <v>3.1529630000000002</v>
      </c>
    </row>
    <row r="2717" spans="1:2" x14ac:dyDescent="0.3">
      <c r="A2717" s="150">
        <v>37500</v>
      </c>
      <c r="B2717" s="30">
        <v>3.1534499999999999</v>
      </c>
    </row>
    <row r="2718" spans="1:2" x14ac:dyDescent="0.3">
      <c r="A2718" s="150">
        <v>37501</v>
      </c>
      <c r="B2718" s="30">
        <v>3.153937</v>
      </c>
    </row>
    <row r="2719" spans="1:2" x14ac:dyDescent="0.3">
      <c r="A2719" s="150">
        <v>37502</v>
      </c>
      <c r="B2719" s="30">
        <v>3.1544240000000001</v>
      </c>
    </row>
    <row r="2720" spans="1:2" x14ac:dyDescent="0.3">
      <c r="A2720" s="150">
        <v>37503</v>
      </c>
      <c r="B2720" s="30">
        <v>3.1549109999999998</v>
      </c>
    </row>
    <row r="2721" spans="1:2" x14ac:dyDescent="0.3">
      <c r="A2721" s="150">
        <v>37504</v>
      </c>
      <c r="B2721" s="30">
        <v>3.1553979999999999</v>
      </c>
    </row>
    <row r="2722" spans="1:2" x14ac:dyDescent="0.3">
      <c r="A2722" s="150">
        <v>37505</v>
      </c>
      <c r="B2722" s="30">
        <v>3.1558850000000001</v>
      </c>
    </row>
    <row r="2723" spans="1:2" x14ac:dyDescent="0.3">
      <c r="A2723" s="150">
        <v>37506</v>
      </c>
      <c r="B2723" s="30">
        <v>3.1563720000000002</v>
      </c>
    </row>
    <row r="2724" spans="1:2" x14ac:dyDescent="0.3">
      <c r="A2724" s="150">
        <v>37507</v>
      </c>
      <c r="B2724" s="30">
        <v>3.15686</v>
      </c>
    </row>
    <row r="2725" spans="1:2" x14ac:dyDescent="0.3">
      <c r="A2725" s="150">
        <v>37508</v>
      </c>
      <c r="B2725" s="30">
        <v>3.1573470000000001</v>
      </c>
    </row>
    <row r="2726" spans="1:2" x14ac:dyDescent="0.3">
      <c r="A2726" s="150">
        <v>37509</v>
      </c>
      <c r="B2726" s="30">
        <v>3.1578339999999998</v>
      </c>
    </row>
    <row r="2727" spans="1:2" x14ac:dyDescent="0.3">
      <c r="A2727" s="150">
        <v>37510</v>
      </c>
      <c r="B2727" s="30">
        <v>3.1580789999999999</v>
      </c>
    </row>
    <row r="2728" spans="1:2" x14ac:dyDescent="0.3">
      <c r="A2728" s="150">
        <v>37511</v>
      </c>
      <c r="B2728" s="30">
        <v>3.1583239999999999</v>
      </c>
    </row>
    <row r="2729" spans="1:2" x14ac:dyDescent="0.3">
      <c r="A2729" s="150">
        <v>37512</v>
      </c>
      <c r="B2729" s="30">
        <v>3.158569</v>
      </c>
    </row>
    <row r="2730" spans="1:2" x14ac:dyDescent="0.3">
      <c r="A2730" s="150">
        <v>37513</v>
      </c>
      <c r="B2730" s="30">
        <v>3.158814</v>
      </c>
    </row>
    <row r="2731" spans="1:2" x14ac:dyDescent="0.3">
      <c r="A2731" s="150">
        <v>37514</v>
      </c>
      <c r="B2731" s="30">
        <v>3.1590590000000001</v>
      </c>
    </row>
    <row r="2732" spans="1:2" x14ac:dyDescent="0.3">
      <c r="A2732" s="150">
        <v>37515</v>
      </c>
      <c r="B2732" s="30">
        <v>3.1593040000000001</v>
      </c>
    </row>
    <row r="2733" spans="1:2" x14ac:dyDescent="0.3">
      <c r="A2733" s="150">
        <v>37516</v>
      </c>
      <c r="B2733" s="30">
        <v>3.1595490000000002</v>
      </c>
    </row>
    <row r="2734" spans="1:2" x14ac:dyDescent="0.3">
      <c r="A2734" s="150">
        <v>37517</v>
      </c>
      <c r="B2734" s="30">
        <v>3.1597940000000002</v>
      </c>
    </row>
    <row r="2735" spans="1:2" x14ac:dyDescent="0.3">
      <c r="A2735" s="150">
        <v>37518</v>
      </c>
      <c r="B2735" s="30">
        <v>3.1600389999999998</v>
      </c>
    </row>
    <row r="2736" spans="1:2" x14ac:dyDescent="0.3">
      <c r="A2736" s="150">
        <v>37519</v>
      </c>
      <c r="B2736" s="30">
        <v>3.1602839999999999</v>
      </c>
    </row>
    <row r="2737" spans="1:2" x14ac:dyDescent="0.3">
      <c r="A2737" s="150">
        <v>37520</v>
      </c>
      <c r="B2737" s="30">
        <v>3.1605289999999999</v>
      </c>
    </row>
    <row r="2738" spans="1:2" x14ac:dyDescent="0.3">
      <c r="A2738" s="150">
        <v>37521</v>
      </c>
      <c r="B2738" s="30">
        <v>3.160774</v>
      </c>
    </row>
    <row r="2739" spans="1:2" x14ac:dyDescent="0.3">
      <c r="A2739" s="150">
        <v>37522</v>
      </c>
      <c r="B2739" s="30">
        <v>3.161019</v>
      </c>
    </row>
    <row r="2740" spans="1:2" x14ac:dyDescent="0.3">
      <c r="A2740" s="150">
        <v>37523</v>
      </c>
      <c r="B2740" s="30">
        <v>3.1612650000000002</v>
      </c>
    </row>
    <row r="2741" spans="1:2" x14ac:dyDescent="0.3">
      <c r="A2741" s="150">
        <v>37524</v>
      </c>
      <c r="B2741" s="30">
        <v>3.1615099999999998</v>
      </c>
    </row>
    <row r="2742" spans="1:2" x14ac:dyDescent="0.3">
      <c r="A2742" s="150">
        <v>37525</v>
      </c>
      <c r="B2742" s="30">
        <v>3.1625480000000001</v>
      </c>
    </row>
    <row r="2743" spans="1:2" x14ac:dyDescent="0.3">
      <c r="A2743" s="150">
        <v>37526</v>
      </c>
      <c r="B2743" s="30">
        <v>3.1635870000000001</v>
      </c>
    </row>
    <row r="2744" spans="1:2" x14ac:dyDescent="0.3">
      <c r="A2744" s="150">
        <v>37527</v>
      </c>
      <c r="B2744" s="30">
        <v>3.1646260000000002</v>
      </c>
    </row>
    <row r="2745" spans="1:2" x14ac:dyDescent="0.3">
      <c r="A2745" s="150">
        <v>37528</v>
      </c>
      <c r="B2745" s="30">
        <v>3.1656650000000002</v>
      </c>
    </row>
    <row r="2746" spans="1:2" x14ac:dyDescent="0.3">
      <c r="A2746" s="150">
        <v>37529</v>
      </c>
      <c r="B2746" s="30">
        <v>3.1667049999999999</v>
      </c>
    </row>
    <row r="2747" spans="1:2" x14ac:dyDescent="0.3">
      <c r="A2747" s="150">
        <v>37530</v>
      </c>
      <c r="B2747" s="30">
        <v>3.167745</v>
      </c>
    </row>
    <row r="2748" spans="1:2" x14ac:dyDescent="0.3">
      <c r="A2748" s="150">
        <v>37531</v>
      </c>
      <c r="B2748" s="30">
        <v>3.1687859999999999</v>
      </c>
    </row>
    <row r="2749" spans="1:2" x14ac:dyDescent="0.3">
      <c r="A2749" s="150">
        <v>37532</v>
      </c>
      <c r="B2749" s="30">
        <v>3.1698270000000002</v>
      </c>
    </row>
    <row r="2750" spans="1:2" x14ac:dyDescent="0.3">
      <c r="A2750" s="150">
        <v>37533</v>
      </c>
      <c r="B2750" s="30">
        <v>3.170868</v>
      </c>
    </row>
    <row r="2751" spans="1:2" x14ac:dyDescent="0.3">
      <c r="A2751" s="150">
        <v>37534</v>
      </c>
      <c r="B2751" s="30">
        <v>3.1719089999999999</v>
      </c>
    </row>
    <row r="2752" spans="1:2" x14ac:dyDescent="0.3">
      <c r="A2752" s="150">
        <v>37535</v>
      </c>
      <c r="B2752" s="30">
        <v>3.1729509999999999</v>
      </c>
    </row>
    <row r="2753" spans="1:2" x14ac:dyDescent="0.3">
      <c r="A2753" s="150">
        <v>37536</v>
      </c>
      <c r="B2753" s="30">
        <v>3.1739929999999998</v>
      </c>
    </row>
    <row r="2754" spans="1:2" x14ac:dyDescent="0.3">
      <c r="A2754" s="150">
        <v>37537</v>
      </c>
      <c r="B2754" s="30">
        <v>3.175036</v>
      </c>
    </row>
    <row r="2755" spans="1:2" x14ac:dyDescent="0.3">
      <c r="A2755" s="150">
        <v>37538</v>
      </c>
      <c r="B2755" s="30">
        <v>3.1760790000000001</v>
      </c>
    </row>
    <row r="2756" spans="1:2" x14ac:dyDescent="0.3">
      <c r="A2756" s="150">
        <v>37539</v>
      </c>
      <c r="B2756" s="30">
        <v>3.1771219999999998</v>
      </c>
    </row>
    <row r="2757" spans="1:2" x14ac:dyDescent="0.3">
      <c r="A2757" s="150">
        <v>37540</v>
      </c>
      <c r="B2757" s="30">
        <v>3.1773250000000002</v>
      </c>
    </row>
    <row r="2758" spans="1:2" x14ac:dyDescent="0.3">
      <c r="A2758" s="150">
        <v>37541</v>
      </c>
      <c r="B2758" s="30">
        <v>3.1775280000000001</v>
      </c>
    </row>
    <row r="2759" spans="1:2" x14ac:dyDescent="0.3">
      <c r="A2759" s="150">
        <v>37542</v>
      </c>
      <c r="B2759" s="30">
        <v>3.1777310000000001</v>
      </c>
    </row>
    <row r="2760" spans="1:2" x14ac:dyDescent="0.3">
      <c r="A2760" s="150">
        <v>37543</v>
      </c>
      <c r="B2760" s="30">
        <v>3.177934</v>
      </c>
    </row>
    <row r="2761" spans="1:2" x14ac:dyDescent="0.3">
      <c r="A2761" s="150">
        <v>37544</v>
      </c>
      <c r="B2761" s="30">
        <v>3.178137</v>
      </c>
    </row>
    <row r="2762" spans="1:2" x14ac:dyDescent="0.3">
      <c r="A2762" s="150">
        <v>37545</v>
      </c>
      <c r="B2762" s="30">
        <v>3.1783399999999999</v>
      </c>
    </row>
    <row r="2763" spans="1:2" x14ac:dyDescent="0.3">
      <c r="A2763" s="150">
        <v>37546</v>
      </c>
      <c r="B2763" s="30">
        <v>3.178544</v>
      </c>
    </row>
    <row r="2764" spans="1:2" x14ac:dyDescent="0.3">
      <c r="A2764" s="150">
        <v>37547</v>
      </c>
      <c r="B2764" s="30">
        <v>3.178747</v>
      </c>
    </row>
    <row r="2765" spans="1:2" x14ac:dyDescent="0.3">
      <c r="A2765" s="150">
        <v>37548</v>
      </c>
      <c r="B2765" s="30">
        <v>3.1789499999999999</v>
      </c>
    </row>
    <row r="2766" spans="1:2" x14ac:dyDescent="0.3">
      <c r="A2766" s="150">
        <v>37549</v>
      </c>
      <c r="B2766" s="30">
        <v>3.1791529999999999</v>
      </c>
    </row>
    <row r="2767" spans="1:2" x14ac:dyDescent="0.3">
      <c r="A2767" s="150">
        <v>37550</v>
      </c>
      <c r="B2767" s="30">
        <v>3.1793559999999998</v>
      </c>
    </row>
    <row r="2768" spans="1:2" x14ac:dyDescent="0.3">
      <c r="A2768" s="150">
        <v>37551</v>
      </c>
      <c r="B2768" s="30">
        <v>3.1795589999999998</v>
      </c>
    </row>
    <row r="2769" spans="1:2" x14ac:dyDescent="0.3">
      <c r="A2769" s="150">
        <v>37552</v>
      </c>
      <c r="B2769" s="30">
        <v>3.1797629999999999</v>
      </c>
    </row>
    <row r="2770" spans="1:2" x14ac:dyDescent="0.3">
      <c r="A2770" s="150">
        <v>37553</v>
      </c>
      <c r="B2770" s="30">
        <v>3.1799659999999998</v>
      </c>
    </row>
    <row r="2771" spans="1:2" x14ac:dyDescent="0.3">
      <c r="A2771" s="150">
        <v>37554</v>
      </c>
      <c r="B2771" s="30">
        <v>3.1801689999999998</v>
      </c>
    </row>
    <row r="2772" spans="1:2" x14ac:dyDescent="0.3">
      <c r="A2772" s="150">
        <v>37555</v>
      </c>
      <c r="B2772" s="30">
        <v>3.180841</v>
      </c>
    </row>
    <row r="2773" spans="1:2" x14ac:dyDescent="0.3">
      <c r="A2773" s="150">
        <v>37556</v>
      </c>
      <c r="B2773" s="30">
        <v>3.181514</v>
      </c>
    </row>
    <row r="2774" spans="1:2" x14ac:dyDescent="0.3">
      <c r="A2774" s="150">
        <v>37557</v>
      </c>
      <c r="B2774" s="30">
        <v>3.1821860000000002</v>
      </c>
    </row>
    <row r="2775" spans="1:2" x14ac:dyDescent="0.3">
      <c r="A2775" s="150">
        <v>37558</v>
      </c>
      <c r="B2775" s="30">
        <v>3.1828590000000001</v>
      </c>
    </row>
    <row r="2776" spans="1:2" x14ac:dyDescent="0.3">
      <c r="A2776" s="150">
        <v>37559</v>
      </c>
      <c r="B2776" s="30">
        <v>3.183532</v>
      </c>
    </row>
    <row r="2777" spans="1:2" x14ac:dyDescent="0.3">
      <c r="A2777" s="150">
        <v>37560</v>
      </c>
      <c r="B2777" s="30">
        <v>3.184205</v>
      </c>
    </row>
    <row r="2778" spans="1:2" x14ac:dyDescent="0.3">
      <c r="A2778" s="150">
        <v>37561</v>
      </c>
      <c r="B2778" s="30">
        <v>3.1848779999999999</v>
      </c>
    </row>
    <row r="2779" spans="1:2" x14ac:dyDescent="0.3">
      <c r="A2779" s="150">
        <v>37562</v>
      </c>
      <c r="B2779" s="30">
        <v>3.1855519999999999</v>
      </c>
    </row>
    <row r="2780" spans="1:2" x14ac:dyDescent="0.3">
      <c r="A2780" s="150">
        <v>37563</v>
      </c>
      <c r="B2780" s="30">
        <v>3.1862249999999999</v>
      </c>
    </row>
    <row r="2781" spans="1:2" x14ac:dyDescent="0.3">
      <c r="A2781" s="150">
        <v>37564</v>
      </c>
      <c r="B2781" s="30">
        <v>3.1868989999999999</v>
      </c>
    </row>
    <row r="2782" spans="1:2" x14ac:dyDescent="0.3">
      <c r="A2782" s="150">
        <v>37565</v>
      </c>
      <c r="B2782" s="30">
        <v>3.187573</v>
      </c>
    </row>
    <row r="2783" spans="1:2" x14ac:dyDescent="0.3">
      <c r="A2783" s="150">
        <v>37566</v>
      </c>
      <c r="B2783" s="30">
        <v>3.1882459999999999</v>
      </c>
    </row>
    <row r="2784" spans="1:2" x14ac:dyDescent="0.3">
      <c r="A2784" s="150">
        <v>37567</v>
      </c>
      <c r="B2784" s="30">
        <v>3.1889210000000001</v>
      </c>
    </row>
    <row r="2785" spans="1:2" x14ac:dyDescent="0.3">
      <c r="A2785" s="150">
        <v>37568</v>
      </c>
      <c r="B2785" s="30">
        <v>3.1895950000000002</v>
      </c>
    </row>
    <row r="2786" spans="1:2" x14ac:dyDescent="0.3">
      <c r="A2786" s="150">
        <v>37569</v>
      </c>
      <c r="B2786" s="30">
        <v>3.1902689999999998</v>
      </c>
    </row>
    <row r="2787" spans="1:2" x14ac:dyDescent="0.3">
      <c r="A2787" s="150">
        <v>37570</v>
      </c>
      <c r="B2787" s="30">
        <v>3.190944</v>
      </c>
    </row>
    <row r="2788" spans="1:2" x14ac:dyDescent="0.3">
      <c r="A2788" s="150">
        <v>37571</v>
      </c>
      <c r="B2788" s="30">
        <v>3.191176</v>
      </c>
    </row>
    <row r="2789" spans="1:2" x14ac:dyDescent="0.3">
      <c r="A2789" s="150">
        <v>37572</v>
      </c>
      <c r="B2789" s="30">
        <v>3.191408</v>
      </c>
    </row>
    <row r="2790" spans="1:2" x14ac:dyDescent="0.3">
      <c r="A2790" s="150">
        <v>37573</v>
      </c>
      <c r="B2790" s="30">
        <v>3.1916410000000002</v>
      </c>
    </row>
    <row r="2791" spans="1:2" x14ac:dyDescent="0.3">
      <c r="A2791" s="150">
        <v>37574</v>
      </c>
      <c r="B2791" s="30">
        <v>3.1918730000000002</v>
      </c>
    </row>
    <row r="2792" spans="1:2" x14ac:dyDescent="0.3">
      <c r="A2792" s="150">
        <v>37575</v>
      </c>
      <c r="B2792" s="30">
        <v>3.1921050000000002</v>
      </c>
    </row>
    <row r="2793" spans="1:2" x14ac:dyDescent="0.3">
      <c r="A2793" s="150">
        <v>37576</v>
      </c>
      <c r="B2793" s="30">
        <v>3.1923379999999999</v>
      </c>
    </row>
    <row r="2794" spans="1:2" x14ac:dyDescent="0.3">
      <c r="A2794" s="150">
        <v>37577</v>
      </c>
      <c r="B2794" s="30">
        <v>3.1925699999999999</v>
      </c>
    </row>
    <row r="2795" spans="1:2" x14ac:dyDescent="0.3">
      <c r="A2795" s="150">
        <v>37578</v>
      </c>
      <c r="B2795" s="30">
        <v>3.1928030000000001</v>
      </c>
    </row>
    <row r="2796" spans="1:2" x14ac:dyDescent="0.3">
      <c r="A2796" s="150">
        <v>37579</v>
      </c>
      <c r="B2796" s="30">
        <v>3.1930350000000001</v>
      </c>
    </row>
    <row r="2797" spans="1:2" x14ac:dyDescent="0.3">
      <c r="A2797" s="150">
        <v>37580</v>
      </c>
      <c r="B2797" s="30">
        <v>3.1932680000000002</v>
      </c>
    </row>
    <row r="2798" spans="1:2" x14ac:dyDescent="0.3">
      <c r="A2798" s="150">
        <v>37581</v>
      </c>
      <c r="B2798" s="30">
        <v>3.1934999999999998</v>
      </c>
    </row>
    <row r="2799" spans="1:2" x14ac:dyDescent="0.3">
      <c r="A2799" s="150">
        <v>37582</v>
      </c>
      <c r="B2799" s="30">
        <v>3.1937329999999999</v>
      </c>
    </row>
    <row r="2800" spans="1:2" x14ac:dyDescent="0.3">
      <c r="A2800" s="150">
        <v>37583</v>
      </c>
      <c r="B2800" s="30">
        <v>3.1939649999999999</v>
      </c>
    </row>
    <row r="2801" spans="1:2" x14ac:dyDescent="0.3">
      <c r="A2801" s="150">
        <v>37584</v>
      </c>
      <c r="B2801" s="30">
        <v>3.1941980000000001</v>
      </c>
    </row>
    <row r="2802" spans="1:2" x14ac:dyDescent="0.3">
      <c r="A2802" s="150">
        <v>37585</v>
      </c>
      <c r="B2802" s="30">
        <v>3.1944300000000001</v>
      </c>
    </row>
    <row r="2803" spans="1:2" x14ac:dyDescent="0.3">
      <c r="A2803" s="150">
        <v>37586</v>
      </c>
      <c r="B2803" s="30">
        <v>3.1957249999999999</v>
      </c>
    </row>
    <row r="2804" spans="1:2" x14ac:dyDescent="0.3">
      <c r="A2804" s="150">
        <v>37587</v>
      </c>
      <c r="B2804" s="30">
        <v>3.1970200000000002</v>
      </c>
    </row>
    <row r="2805" spans="1:2" x14ac:dyDescent="0.3">
      <c r="A2805" s="150">
        <v>37588</v>
      </c>
      <c r="B2805" s="30">
        <v>3.1983160000000002</v>
      </c>
    </row>
    <row r="2806" spans="1:2" x14ac:dyDescent="0.3">
      <c r="A2806" s="150">
        <v>37589</v>
      </c>
      <c r="B2806" s="30">
        <v>3.1996120000000001</v>
      </c>
    </row>
    <row r="2807" spans="1:2" x14ac:dyDescent="0.3">
      <c r="A2807" s="150">
        <v>37590</v>
      </c>
      <c r="B2807" s="30">
        <v>3.2009089999999998</v>
      </c>
    </row>
    <row r="2808" spans="1:2" x14ac:dyDescent="0.3">
      <c r="A2808" s="150">
        <v>37591</v>
      </c>
      <c r="B2808" s="30">
        <v>3.202207</v>
      </c>
    </row>
    <row r="2809" spans="1:2" x14ac:dyDescent="0.3">
      <c r="A2809" s="150">
        <v>37592</v>
      </c>
      <c r="B2809" s="30">
        <v>3.2035040000000001</v>
      </c>
    </row>
    <row r="2810" spans="1:2" x14ac:dyDescent="0.3">
      <c r="A2810" s="150">
        <v>37593</v>
      </c>
      <c r="B2810" s="30">
        <v>3.2048030000000001</v>
      </c>
    </row>
    <row r="2811" spans="1:2" x14ac:dyDescent="0.3">
      <c r="A2811" s="150">
        <v>37594</v>
      </c>
      <c r="B2811" s="30">
        <v>3.206102</v>
      </c>
    </row>
    <row r="2812" spans="1:2" x14ac:dyDescent="0.3">
      <c r="A2812" s="150">
        <v>37595</v>
      </c>
      <c r="B2812" s="30">
        <v>3.2074009999999999</v>
      </c>
    </row>
    <row r="2813" spans="1:2" x14ac:dyDescent="0.3">
      <c r="A2813" s="150">
        <v>37596</v>
      </c>
      <c r="B2813" s="30">
        <v>3.208701</v>
      </c>
    </row>
    <row r="2814" spans="1:2" x14ac:dyDescent="0.3">
      <c r="A2814" s="150">
        <v>37597</v>
      </c>
      <c r="B2814" s="30">
        <v>3.2100019999999998</v>
      </c>
    </row>
    <row r="2815" spans="1:2" x14ac:dyDescent="0.3">
      <c r="A2815" s="150">
        <v>37598</v>
      </c>
      <c r="B2815" s="30">
        <v>3.211303</v>
      </c>
    </row>
    <row r="2816" spans="1:2" x14ac:dyDescent="0.3">
      <c r="A2816" s="150">
        <v>37599</v>
      </c>
      <c r="B2816" s="30">
        <v>3.2126039999999998</v>
      </c>
    </row>
    <row r="2817" spans="1:2" x14ac:dyDescent="0.3">
      <c r="A2817" s="150">
        <v>37600</v>
      </c>
      <c r="B2817" s="30">
        <v>3.2139060000000002</v>
      </c>
    </row>
    <row r="2818" spans="1:2" x14ac:dyDescent="0.3">
      <c r="A2818" s="150">
        <v>37601</v>
      </c>
      <c r="B2818" s="30">
        <v>3.214515</v>
      </c>
    </row>
    <row r="2819" spans="1:2" x14ac:dyDescent="0.3">
      <c r="A2819" s="150">
        <v>37602</v>
      </c>
      <c r="B2819" s="30">
        <v>3.2151239999999999</v>
      </c>
    </row>
    <row r="2820" spans="1:2" x14ac:dyDescent="0.3">
      <c r="A2820" s="150">
        <v>37603</v>
      </c>
      <c r="B2820" s="30">
        <v>3.215732</v>
      </c>
    </row>
    <row r="2821" spans="1:2" x14ac:dyDescent="0.3">
      <c r="A2821" s="150">
        <v>37604</v>
      </c>
      <c r="B2821" s="30">
        <v>3.2163409999999999</v>
      </c>
    </row>
    <row r="2822" spans="1:2" x14ac:dyDescent="0.3">
      <c r="A2822" s="150">
        <v>37605</v>
      </c>
      <c r="B2822" s="30">
        <v>3.2169500000000002</v>
      </c>
    </row>
    <row r="2823" spans="1:2" x14ac:dyDescent="0.3">
      <c r="A2823" s="150">
        <v>37606</v>
      </c>
      <c r="B2823" s="30">
        <v>3.2175600000000002</v>
      </c>
    </row>
    <row r="2824" spans="1:2" x14ac:dyDescent="0.3">
      <c r="A2824" s="150">
        <v>37607</v>
      </c>
      <c r="B2824" s="30">
        <v>3.2181690000000001</v>
      </c>
    </row>
    <row r="2825" spans="1:2" x14ac:dyDescent="0.3">
      <c r="A2825" s="150">
        <v>37608</v>
      </c>
      <c r="B2825" s="30">
        <v>3.2187779999999999</v>
      </c>
    </row>
    <row r="2826" spans="1:2" x14ac:dyDescent="0.3">
      <c r="A2826" s="150">
        <v>37609</v>
      </c>
      <c r="B2826" s="30">
        <v>3.2193879999999999</v>
      </c>
    </row>
    <row r="2827" spans="1:2" x14ac:dyDescent="0.3">
      <c r="A2827" s="150">
        <v>37610</v>
      </c>
      <c r="B2827" s="30">
        <v>3.2199979999999999</v>
      </c>
    </row>
    <row r="2828" spans="1:2" x14ac:dyDescent="0.3">
      <c r="A2828" s="150">
        <v>37611</v>
      </c>
      <c r="B2828" s="30">
        <v>3.2206070000000002</v>
      </c>
    </row>
    <row r="2829" spans="1:2" x14ac:dyDescent="0.3">
      <c r="A2829" s="150">
        <v>37612</v>
      </c>
      <c r="B2829" s="30">
        <v>3.2212170000000002</v>
      </c>
    </row>
    <row r="2830" spans="1:2" x14ac:dyDescent="0.3">
      <c r="A2830" s="150">
        <v>37613</v>
      </c>
      <c r="B2830" s="30">
        <v>3.2218270000000002</v>
      </c>
    </row>
    <row r="2831" spans="1:2" x14ac:dyDescent="0.3">
      <c r="A2831" s="150">
        <v>37614</v>
      </c>
      <c r="B2831" s="30">
        <v>3.2224370000000002</v>
      </c>
    </row>
    <row r="2832" spans="1:2" x14ac:dyDescent="0.3">
      <c r="A2832" s="150">
        <v>37615</v>
      </c>
      <c r="B2832" s="30">
        <v>3.2230470000000002</v>
      </c>
    </row>
    <row r="2833" spans="1:2" x14ac:dyDescent="0.3">
      <c r="A2833" s="150">
        <v>37616</v>
      </c>
      <c r="B2833" s="30">
        <v>3.2235019999999999</v>
      </c>
    </row>
    <row r="2834" spans="1:2" x14ac:dyDescent="0.3">
      <c r="A2834" s="150">
        <v>37617</v>
      </c>
      <c r="B2834" s="30">
        <v>3.2239580000000001</v>
      </c>
    </row>
    <row r="2835" spans="1:2" x14ac:dyDescent="0.3">
      <c r="A2835" s="150">
        <v>37618</v>
      </c>
      <c r="B2835" s="30">
        <v>3.2244130000000002</v>
      </c>
    </row>
    <row r="2836" spans="1:2" x14ac:dyDescent="0.3">
      <c r="A2836" s="150">
        <v>37619</v>
      </c>
      <c r="B2836" s="30">
        <v>3.2248679999999998</v>
      </c>
    </row>
    <row r="2837" spans="1:2" x14ac:dyDescent="0.3">
      <c r="A2837" s="150">
        <v>37620</v>
      </c>
      <c r="B2837" s="30">
        <v>3.2253229999999999</v>
      </c>
    </row>
    <row r="2838" spans="1:2" x14ac:dyDescent="0.3">
      <c r="A2838" s="150">
        <v>37621</v>
      </c>
      <c r="B2838" s="30">
        <v>3.225778</v>
      </c>
    </row>
    <row r="2839" spans="1:2" x14ac:dyDescent="0.3">
      <c r="A2839" s="150">
        <v>37622</v>
      </c>
      <c r="B2839" s="30">
        <v>3.2262339999999998</v>
      </c>
    </row>
    <row r="2840" spans="1:2" x14ac:dyDescent="0.3">
      <c r="A2840" s="150">
        <v>37623</v>
      </c>
      <c r="B2840" s="30">
        <v>3.2266889999999999</v>
      </c>
    </row>
    <row r="2841" spans="1:2" x14ac:dyDescent="0.3">
      <c r="A2841" s="150">
        <v>37624</v>
      </c>
      <c r="B2841" s="30">
        <v>3.2271450000000002</v>
      </c>
    </row>
    <row r="2842" spans="1:2" x14ac:dyDescent="0.3">
      <c r="A2842" s="150">
        <v>37625</v>
      </c>
      <c r="B2842" s="30">
        <v>3.2275999999999998</v>
      </c>
    </row>
    <row r="2843" spans="1:2" x14ac:dyDescent="0.3">
      <c r="A2843" s="150">
        <v>37626</v>
      </c>
      <c r="B2843" s="30">
        <v>3.228056</v>
      </c>
    </row>
    <row r="2844" spans="1:2" x14ac:dyDescent="0.3">
      <c r="A2844" s="150">
        <v>37627</v>
      </c>
      <c r="B2844" s="30">
        <v>3.2285119999999998</v>
      </c>
    </row>
    <row r="2845" spans="1:2" x14ac:dyDescent="0.3">
      <c r="A2845" s="150">
        <v>37628</v>
      </c>
      <c r="B2845" s="30">
        <v>3.2289669999999999</v>
      </c>
    </row>
    <row r="2846" spans="1:2" x14ac:dyDescent="0.3">
      <c r="A2846" s="150">
        <v>37629</v>
      </c>
      <c r="B2846" s="30">
        <v>3.2294230000000002</v>
      </c>
    </row>
    <row r="2847" spans="1:2" x14ac:dyDescent="0.3">
      <c r="A2847" s="150">
        <v>37630</v>
      </c>
      <c r="B2847" s="30">
        <v>3.2298789999999999</v>
      </c>
    </row>
    <row r="2848" spans="1:2" x14ac:dyDescent="0.3">
      <c r="A2848" s="150">
        <v>37631</v>
      </c>
      <c r="B2848" s="30">
        <v>3.2303350000000002</v>
      </c>
    </row>
    <row r="2849" spans="1:2" x14ac:dyDescent="0.3">
      <c r="A2849" s="150">
        <v>37632</v>
      </c>
      <c r="B2849" s="30">
        <v>3.2306240000000002</v>
      </c>
    </row>
    <row r="2850" spans="1:2" x14ac:dyDescent="0.3">
      <c r="A2850" s="150">
        <v>37633</v>
      </c>
      <c r="B2850" s="30">
        <v>3.2309130000000001</v>
      </c>
    </row>
    <row r="2851" spans="1:2" x14ac:dyDescent="0.3">
      <c r="A2851" s="150">
        <v>37634</v>
      </c>
      <c r="B2851" s="30">
        <v>3.2312020000000001</v>
      </c>
    </row>
    <row r="2852" spans="1:2" x14ac:dyDescent="0.3">
      <c r="A2852" s="150">
        <v>37635</v>
      </c>
      <c r="B2852" s="30">
        <v>3.2314910000000001</v>
      </c>
    </row>
    <row r="2853" spans="1:2" x14ac:dyDescent="0.3">
      <c r="A2853" s="150">
        <v>37636</v>
      </c>
      <c r="B2853" s="30">
        <v>3.2317800000000001</v>
      </c>
    </row>
    <row r="2854" spans="1:2" x14ac:dyDescent="0.3">
      <c r="A2854" s="150">
        <v>37637</v>
      </c>
      <c r="B2854" s="30">
        <v>3.2320679999999999</v>
      </c>
    </row>
    <row r="2855" spans="1:2" x14ac:dyDescent="0.3">
      <c r="A2855" s="150">
        <v>37638</v>
      </c>
      <c r="B2855" s="30">
        <v>3.2323569999999999</v>
      </c>
    </row>
    <row r="2856" spans="1:2" x14ac:dyDescent="0.3">
      <c r="A2856" s="150">
        <v>37639</v>
      </c>
      <c r="B2856" s="30">
        <v>3.2326459999999999</v>
      </c>
    </row>
    <row r="2857" spans="1:2" x14ac:dyDescent="0.3">
      <c r="A2857" s="150">
        <v>37640</v>
      </c>
      <c r="B2857" s="30">
        <v>3.2329349999999999</v>
      </c>
    </row>
    <row r="2858" spans="1:2" x14ac:dyDescent="0.3">
      <c r="A2858" s="150">
        <v>37641</v>
      </c>
      <c r="B2858" s="30">
        <v>3.233225</v>
      </c>
    </row>
    <row r="2859" spans="1:2" x14ac:dyDescent="0.3">
      <c r="A2859" s="150">
        <v>37642</v>
      </c>
      <c r="B2859" s="30">
        <v>3.233514</v>
      </c>
    </row>
    <row r="2860" spans="1:2" x14ac:dyDescent="0.3">
      <c r="A2860" s="150">
        <v>37643</v>
      </c>
      <c r="B2860" s="30">
        <v>3.233803</v>
      </c>
    </row>
    <row r="2861" spans="1:2" x14ac:dyDescent="0.3">
      <c r="A2861" s="150">
        <v>37644</v>
      </c>
      <c r="B2861" s="30">
        <v>3.234092</v>
      </c>
    </row>
    <row r="2862" spans="1:2" x14ac:dyDescent="0.3">
      <c r="A2862" s="150">
        <v>37645</v>
      </c>
      <c r="B2862" s="30">
        <v>3.234381</v>
      </c>
    </row>
    <row r="2863" spans="1:2" x14ac:dyDescent="0.3">
      <c r="A2863" s="150">
        <v>37646</v>
      </c>
      <c r="B2863" s="30">
        <v>3.2346699999999999</v>
      </c>
    </row>
    <row r="2864" spans="1:2" x14ac:dyDescent="0.3">
      <c r="A2864" s="150">
        <v>37647</v>
      </c>
      <c r="B2864" s="30">
        <v>3.235309</v>
      </c>
    </row>
    <row r="2865" spans="1:2" x14ac:dyDescent="0.3">
      <c r="A2865" s="150">
        <v>37648</v>
      </c>
      <c r="B2865" s="30">
        <v>3.235948</v>
      </c>
    </row>
    <row r="2866" spans="1:2" x14ac:dyDescent="0.3">
      <c r="A2866" s="150">
        <v>37649</v>
      </c>
      <c r="B2866" s="30">
        <v>3.2365879999999998</v>
      </c>
    </row>
    <row r="2867" spans="1:2" x14ac:dyDescent="0.3">
      <c r="A2867" s="150">
        <v>37650</v>
      </c>
      <c r="B2867" s="30">
        <v>3.2372269999999999</v>
      </c>
    </row>
    <row r="2868" spans="1:2" x14ac:dyDescent="0.3">
      <c r="A2868" s="150">
        <v>37651</v>
      </c>
      <c r="B2868" s="30">
        <v>3.2378670000000001</v>
      </c>
    </row>
    <row r="2869" spans="1:2" x14ac:dyDescent="0.3">
      <c r="A2869" s="150">
        <v>37652</v>
      </c>
      <c r="B2869" s="30">
        <v>3.2385069999999998</v>
      </c>
    </row>
    <row r="2870" spans="1:2" x14ac:dyDescent="0.3">
      <c r="A2870" s="150">
        <v>37653</v>
      </c>
      <c r="B2870" s="30">
        <v>3.2391459999999999</v>
      </c>
    </row>
    <row r="2871" spans="1:2" x14ac:dyDescent="0.3">
      <c r="A2871" s="150">
        <v>37654</v>
      </c>
      <c r="B2871" s="30">
        <v>3.2397860000000001</v>
      </c>
    </row>
    <row r="2872" spans="1:2" x14ac:dyDescent="0.3">
      <c r="A2872" s="150">
        <v>37655</v>
      </c>
      <c r="B2872" s="30">
        <v>3.2404269999999999</v>
      </c>
    </row>
    <row r="2873" spans="1:2" x14ac:dyDescent="0.3">
      <c r="A2873" s="150">
        <v>37656</v>
      </c>
      <c r="B2873" s="30">
        <v>3.2410670000000001</v>
      </c>
    </row>
    <row r="2874" spans="1:2" x14ac:dyDescent="0.3">
      <c r="A2874" s="150">
        <v>37657</v>
      </c>
      <c r="B2874" s="30">
        <v>3.2417069999999999</v>
      </c>
    </row>
    <row r="2875" spans="1:2" x14ac:dyDescent="0.3">
      <c r="A2875" s="150">
        <v>37658</v>
      </c>
      <c r="B2875" s="30">
        <v>3.2423479999999998</v>
      </c>
    </row>
    <row r="2876" spans="1:2" x14ac:dyDescent="0.3">
      <c r="A2876" s="150">
        <v>37659</v>
      </c>
      <c r="B2876" s="30">
        <v>3.242988</v>
      </c>
    </row>
    <row r="2877" spans="1:2" x14ac:dyDescent="0.3">
      <c r="A2877" s="150">
        <v>37660</v>
      </c>
      <c r="B2877" s="30">
        <v>3.2436289999999999</v>
      </c>
    </row>
    <row r="2878" spans="1:2" x14ac:dyDescent="0.3">
      <c r="A2878" s="150">
        <v>37661</v>
      </c>
      <c r="B2878" s="30">
        <v>3.2442700000000002</v>
      </c>
    </row>
    <row r="2879" spans="1:2" x14ac:dyDescent="0.3">
      <c r="A2879" s="150">
        <v>37662</v>
      </c>
      <c r="B2879" s="30">
        <v>3.2449110000000001</v>
      </c>
    </row>
    <row r="2880" spans="1:2" x14ac:dyDescent="0.3">
      <c r="A2880" s="150">
        <v>37663</v>
      </c>
      <c r="B2880" s="30">
        <v>3.244999</v>
      </c>
    </row>
    <row r="2881" spans="1:2" x14ac:dyDescent="0.3">
      <c r="A2881" s="150">
        <v>37664</v>
      </c>
      <c r="B2881" s="30">
        <v>3.2450869999999998</v>
      </c>
    </row>
    <row r="2882" spans="1:2" x14ac:dyDescent="0.3">
      <c r="A2882" s="150">
        <v>37665</v>
      </c>
      <c r="B2882" s="30">
        <v>3.2451750000000001</v>
      </c>
    </row>
    <row r="2883" spans="1:2" x14ac:dyDescent="0.3">
      <c r="A2883" s="150">
        <v>37666</v>
      </c>
      <c r="B2883" s="30">
        <v>3.245263</v>
      </c>
    </row>
    <row r="2884" spans="1:2" x14ac:dyDescent="0.3">
      <c r="A2884" s="150">
        <v>37667</v>
      </c>
      <c r="B2884" s="30">
        <v>3.2453500000000002</v>
      </c>
    </row>
    <row r="2885" spans="1:2" x14ac:dyDescent="0.3">
      <c r="A2885" s="150">
        <v>37668</v>
      </c>
      <c r="B2885" s="30">
        <v>3.245438</v>
      </c>
    </row>
    <row r="2886" spans="1:2" x14ac:dyDescent="0.3">
      <c r="A2886" s="150">
        <v>37669</v>
      </c>
      <c r="B2886" s="30">
        <v>3.2455259999999999</v>
      </c>
    </row>
    <row r="2887" spans="1:2" x14ac:dyDescent="0.3">
      <c r="A2887" s="150">
        <v>37670</v>
      </c>
      <c r="B2887" s="30">
        <v>3.2456140000000002</v>
      </c>
    </row>
    <row r="2888" spans="1:2" x14ac:dyDescent="0.3">
      <c r="A2888" s="150">
        <v>37671</v>
      </c>
      <c r="B2888" s="30">
        <v>3.2457020000000001</v>
      </c>
    </row>
    <row r="2889" spans="1:2" x14ac:dyDescent="0.3">
      <c r="A2889" s="150">
        <v>37672</v>
      </c>
      <c r="B2889" s="30">
        <v>3.24579</v>
      </c>
    </row>
    <row r="2890" spans="1:2" x14ac:dyDescent="0.3">
      <c r="A2890" s="150">
        <v>37673</v>
      </c>
      <c r="B2890" s="30">
        <v>3.2458779999999998</v>
      </c>
    </row>
    <row r="2891" spans="1:2" x14ac:dyDescent="0.3">
      <c r="A2891" s="150">
        <v>37674</v>
      </c>
      <c r="B2891" s="30">
        <v>3.2459660000000001</v>
      </c>
    </row>
    <row r="2892" spans="1:2" x14ac:dyDescent="0.3">
      <c r="A2892" s="150">
        <v>37675</v>
      </c>
      <c r="B2892" s="30">
        <v>3.246054</v>
      </c>
    </row>
    <row r="2893" spans="1:2" x14ac:dyDescent="0.3">
      <c r="A2893" s="150">
        <v>37676</v>
      </c>
      <c r="B2893" s="30">
        <v>3.2461419999999999</v>
      </c>
    </row>
    <row r="2894" spans="1:2" x14ac:dyDescent="0.3">
      <c r="A2894" s="150">
        <v>37677</v>
      </c>
      <c r="B2894" s="30">
        <v>3.2462300000000002</v>
      </c>
    </row>
    <row r="2895" spans="1:2" x14ac:dyDescent="0.3">
      <c r="A2895" s="150">
        <v>37678</v>
      </c>
      <c r="B2895" s="30">
        <v>3.2466020000000002</v>
      </c>
    </row>
    <row r="2896" spans="1:2" x14ac:dyDescent="0.3">
      <c r="A2896" s="150">
        <v>37679</v>
      </c>
      <c r="B2896" s="30">
        <v>3.2469739999999998</v>
      </c>
    </row>
    <row r="2897" spans="1:2" x14ac:dyDescent="0.3">
      <c r="A2897" s="150">
        <v>37680</v>
      </c>
      <c r="B2897" s="30">
        <v>3.2473459999999998</v>
      </c>
    </row>
    <row r="2898" spans="1:2" x14ac:dyDescent="0.3">
      <c r="A2898" s="150">
        <v>37681</v>
      </c>
      <c r="B2898" s="30">
        <v>3.2477179999999999</v>
      </c>
    </row>
    <row r="2899" spans="1:2" x14ac:dyDescent="0.3">
      <c r="A2899" s="150">
        <v>37682</v>
      </c>
      <c r="B2899" s="30">
        <v>3.2480899999999999</v>
      </c>
    </row>
    <row r="2900" spans="1:2" x14ac:dyDescent="0.3">
      <c r="A2900" s="150">
        <v>37683</v>
      </c>
      <c r="B2900" s="30">
        <v>3.248462</v>
      </c>
    </row>
    <row r="2901" spans="1:2" x14ac:dyDescent="0.3">
      <c r="A2901" s="150">
        <v>37684</v>
      </c>
      <c r="B2901" s="30">
        <v>3.248834</v>
      </c>
    </row>
    <row r="2902" spans="1:2" x14ac:dyDescent="0.3">
      <c r="A2902" s="150">
        <v>37685</v>
      </c>
      <c r="B2902" s="30">
        <v>3.249206</v>
      </c>
    </row>
    <row r="2903" spans="1:2" x14ac:dyDescent="0.3">
      <c r="A2903" s="150">
        <v>37686</v>
      </c>
      <c r="B2903" s="30">
        <v>3.2495780000000001</v>
      </c>
    </row>
    <row r="2904" spans="1:2" x14ac:dyDescent="0.3">
      <c r="A2904" s="150">
        <v>37687</v>
      </c>
      <c r="B2904" s="30">
        <v>3.2499509999999998</v>
      </c>
    </row>
    <row r="2905" spans="1:2" x14ac:dyDescent="0.3">
      <c r="A2905" s="150">
        <v>37688</v>
      </c>
      <c r="B2905" s="30">
        <v>3.2503229999999999</v>
      </c>
    </row>
    <row r="2906" spans="1:2" x14ac:dyDescent="0.3">
      <c r="A2906" s="150">
        <v>37689</v>
      </c>
      <c r="B2906" s="30">
        <v>3.2506949999999999</v>
      </c>
    </row>
    <row r="2907" spans="1:2" x14ac:dyDescent="0.3">
      <c r="A2907" s="150">
        <v>37690</v>
      </c>
      <c r="B2907" s="30">
        <v>3.2510680000000001</v>
      </c>
    </row>
    <row r="2908" spans="1:2" x14ac:dyDescent="0.3">
      <c r="A2908" s="150">
        <v>37691</v>
      </c>
      <c r="B2908" s="30">
        <v>3.2515360000000002</v>
      </c>
    </row>
    <row r="2909" spans="1:2" x14ac:dyDescent="0.3">
      <c r="A2909" s="150">
        <v>37692</v>
      </c>
      <c r="B2909" s="30">
        <v>3.252005</v>
      </c>
    </row>
    <row r="2910" spans="1:2" x14ac:dyDescent="0.3">
      <c r="A2910" s="150">
        <v>37693</v>
      </c>
      <c r="B2910" s="30">
        <v>3.2524739999999999</v>
      </c>
    </row>
    <row r="2911" spans="1:2" x14ac:dyDescent="0.3">
      <c r="A2911" s="150">
        <v>37694</v>
      </c>
      <c r="B2911" s="30">
        <v>3.2529430000000001</v>
      </c>
    </row>
    <row r="2912" spans="1:2" x14ac:dyDescent="0.3">
      <c r="A2912" s="150">
        <v>37695</v>
      </c>
      <c r="B2912" s="30">
        <v>3.2534109999999998</v>
      </c>
    </row>
    <row r="2913" spans="1:2" x14ac:dyDescent="0.3">
      <c r="A2913" s="150">
        <v>37696</v>
      </c>
      <c r="B2913" s="30">
        <v>3.2538800000000001</v>
      </c>
    </row>
    <row r="2914" spans="1:2" x14ac:dyDescent="0.3">
      <c r="A2914" s="150">
        <v>37697</v>
      </c>
      <c r="B2914" s="30">
        <v>3.2543489999999999</v>
      </c>
    </row>
    <row r="2915" spans="1:2" x14ac:dyDescent="0.3">
      <c r="A2915" s="150">
        <v>37698</v>
      </c>
      <c r="B2915" s="30">
        <v>3.2548189999999999</v>
      </c>
    </row>
    <row r="2916" spans="1:2" x14ac:dyDescent="0.3">
      <c r="A2916" s="150">
        <v>37699</v>
      </c>
      <c r="B2916" s="30">
        <v>3.2552880000000002</v>
      </c>
    </row>
    <row r="2917" spans="1:2" x14ac:dyDescent="0.3">
      <c r="A2917" s="150">
        <v>37700</v>
      </c>
      <c r="B2917" s="30">
        <v>3.255757</v>
      </c>
    </row>
    <row r="2918" spans="1:2" x14ac:dyDescent="0.3">
      <c r="A2918" s="150">
        <v>37701</v>
      </c>
      <c r="B2918" s="30">
        <v>3.2562259999999998</v>
      </c>
    </row>
    <row r="2919" spans="1:2" x14ac:dyDescent="0.3">
      <c r="A2919" s="150">
        <v>37702</v>
      </c>
      <c r="B2919" s="30">
        <v>3.2566959999999998</v>
      </c>
    </row>
    <row r="2920" spans="1:2" x14ac:dyDescent="0.3">
      <c r="A2920" s="150">
        <v>37703</v>
      </c>
      <c r="B2920" s="30">
        <v>3.2571650000000001</v>
      </c>
    </row>
    <row r="2921" spans="1:2" x14ac:dyDescent="0.3">
      <c r="A2921" s="150">
        <v>37704</v>
      </c>
      <c r="B2921" s="30">
        <v>3.2576350000000001</v>
      </c>
    </row>
    <row r="2922" spans="1:2" x14ac:dyDescent="0.3">
      <c r="A2922" s="150">
        <v>37705</v>
      </c>
      <c r="B2922" s="30">
        <v>3.2581039999999999</v>
      </c>
    </row>
    <row r="2923" spans="1:2" x14ac:dyDescent="0.3">
      <c r="A2923" s="150">
        <v>37706</v>
      </c>
      <c r="B2923" s="30">
        <v>3.2589060000000001</v>
      </c>
    </row>
    <row r="2924" spans="1:2" x14ac:dyDescent="0.3">
      <c r="A2924" s="150">
        <v>37707</v>
      </c>
      <c r="B2924" s="30">
        <v>3.2597070000000001</v>
      </c>
    </row>
    <row r="2925" spans="1:2" x14ac:dyDescent="0.3">
      <c r="A2925" s="150">
        <v>37708</v>
      </c>
      <c r="B2925" s="30">
        <v>3.2605089999999999</v>
      </c>
    </row>
    <row r="2926" spans="1:2" x14ac:dyDescent="0.3">
      <c r="A2926" s="150">
        <v>37709</v>
      </c>
      <c r="B2926" s="30">
        <v>3.2613110000000001</v>
      </c>
    </row>
    <row r="2927" spans="1:2" x14ac:dyDescent="0.3">
      <c r="A2927" s="150">
        <v>37710</v>
      </c>
      <c r="B2927" s="30">
        <v>3.262114</v>
      </c>
    </row>
    <row r="2928" spans="1:2" x14ac:dyDescent="0.3">
      <c r="A2928" s="150">
        <v>37711</v>
      </c>
      <c r="B2928" s="30">
        <v>3.2629160000000001</v>
      </c>
    </row>
    <row r="2929" spans="1:2" x14ac:dyDescent="0.3">
      <c r="A2929" s="150">
        <v>37712</v>
      </c>
      <c r="B2929" s="30">
        <v>3.263719</v>
      </c>
    </row>
    <row r="2930" spans="1:2" x14ac:dyDescent="0.3">
      <c r="A2930" s="150">
        <v>37713</v>
      </c>
      <c r="B2930" s="30">
        <v>3.2645219999999999</v>
      </c>
    </row>
    <row r="2931" spans="1:2" x14ac:dyDescent="0.3">
      <c r="A2931" s="150">
        <v>37714</v>
      </c>
      <c r="B2931" s="30">
        <v>3.2653249999999998</v>
      </c>
    </row>
    <row r="2932" spans="1:2" x14ac:dyDescent="0.3">
      <c r="A2932" s="150">
        <v>37715</v>
      </c>
      <c r="B2932" s="30">
        <v>3.2661280000000001</v>
      </c>
    </row>
    <row r="2933" spans="1:2" x14ac:dyDescent="0.3">
      <c r="A2933" s="150">
        <v>37716</v>
      </c>
      <c r="B2933" s="30">
        <v>3.2669320000000002</v>
      </c>
    </row>
    <row r="2934" spans="1:2" x14ac:dyDescent="0.3">
      <c r="A2934" s="150">
        <v>37717</v>
      </c>
      <c r="B2934" s="30">
        <v>3.2677350000000001</v>
      </c>
    </row>
    <row r="2935" spans="1:2" x14ac:dyDescent="0.3">
      <c r="A2935" s="150">
        <v>37718</v>
      </c>
      <c r="B2935" s="30">
        <v>3.2685390000000001</v>
      </c>
    </row>
    <row r="2936" spans="1:2" x14ac:dyDescent="0.3">
      <c r="A2936" s="150">
        <v>37719</v>
      </c>
      <c r="B2936" s="30">
        <v>3.2693430000000001</v>
      </c>
    </row>
    <row r="2937" spans="1:2" x14ac:dyDescent="0.3">
      <c r="A2937" s="150">
        <v>37720</v>
      </c>
      <c r="B2937" s="30">
        <v>3.2701470000000001</v>
      </c>
    </row>
    <row r="2938" spans="1:2" x14ac:dyDescent="0.3">
      <c r="A2938" s="150">
        <v>37721</v>
      </c>
      <c r="B2938" s="30">
        <v>3.2709519999999999</v>
      </c>
    </row>
    <row r="2939" spans="1:2" x14ac:dyDescent="0.3">
      <c r="A2939" s="150">
        <v>37722</v>
      </c>
      <c r="B2939" s="30">
        <v>3.2715079999999999</v>
      </c>
    </row>
    <row r="2940" spans="1:2" x14ac:dyDescent="0.3">
      <c r="A2940" s="150">
        <v>37723</v>
      </c>
      <c r="B2940" s="30">
        <v>3.272065</v>
      </c>
    </row>
    <row r="2941" spans="1:2" x14ac:dyDescent="0.3">
      <c r="A2941" s="150">
        <v>37724</v>
      </c>
      <c r="B2941" s="30">
        <v>3.272621</v>
      </c>
    </row>
    <row r="2942" spans="1:2" x14ac:dyDescent="0.3">
      <c r="A2942" s="150">
        <v>37725</v>
      </c>
      <c r="B2942" s="30">
        <v>3.2731780000000001</v>
      </c>
    </row>
    <row r="2943" spans="1:2" x14ac:dyDescent="0.3">
      <c r="A2943" s="150">
        <v>37726</v>
      </c>
      <c r="B2943" s="30">
        <v>3.2737349999999998</v>
      </c>
    </row>
    <row r="2944" spans="1:2" x14ac:dyDescent="0.3">
      <c r="A2944" s="150">
        <v>37727</v>
      </c>
      <c r="B2944" s="30">
        <v>3.274292</v>
      </c>
    </row>
    <row r="2945" spans="1:2" x14ac:dyDescent="0.3">
      <c r="A2945" s="150">
        <v>37728</v>
      </c>
      <c r="B2945" s="30">
        <v>3.2748490000000001</v>
      </c>
    </row>
    <row r="2946" spans="1:2" x14ac:dyDescent="0.3">
      <c r="A2946" s="150">
        <v>37729</v>
      </c>
      <c r="B2946" s="30">
        <v>3.2754059999999998</v>
      </c>
    </row>
    <row r="2947" spans="1:2" x14ac:dyDescent="0.3">
      <c r="A2947" s="150">
        <v>37730</v>
      </c>
      <c r="B2947" s="30">
        <v>3.275963</v>
      </c>
    </row>
    <row r="2948" spans="1:2" x14ac:dyDescent="0.3">
      <c r="A2948" s="150">
        <v>37731</v>
      </c>
      <c r="B2948" s="30">
        <v>3.2765200000000001</v>
      </c>
    </row>
    <row r="2949" spans="1:2" x14ac:dyDescent="0.3">
      <c r="A2949" s="150">
        <v>37732</v>
      </c>
      <c r="B2949" s="30">
        <v>3.2770769999999998</v>
      </c>
    </row>
    <row r="2950" spans="1:2" x14ac:dyDescent="0.3">
      <c r="A2950" s="150">
        <v>37733</v>
      </c>
      <c r="B2950" s="30">
        <v>3.2776350000000001</v>
      </c>
    </row>
    <row r="2951" spans="1:2" x14ac:dyDescent="0.3">
      <c r="A2951" s="150">
        <v>37734</v>
      </c>
      <c r="B2951" s="30">
        <v>3.2781920000000002</v>
      </c>
    </row>
    <row r="2952" spans="1:2" x14ac:dyDescent="0.3">
      <c r="A2952" s="150">
        <v>37735</v>
      </c>
      <c r="B2952" s="30">
        <v>3.2787500000000001</v>
      </c>
    </row>
    <row r="2953" spans="1:2" x14ac:dyDescent="0.3">
      <c r="A2953" s="150">
        <v>37736</v>
      </c>
      <c r="B2953" s="30">
        <v>3.2793079999999999</v>
      </c>
    </row>
    <row r="2954" spans="1:2" x14ac:dyDescent="0.3">
      <c r="A2954" s="150">
        <v>37737</v>
      </c>
      <c r="B2954" s="30">
        <v>3.2793329999999998</v>
      </c>
    </row>
    <row r="2955" spans="1:2" x14ac:dyDescent="0.3">
      <c r="A2955" s="150">
        <v>37738</v>
      </c>
      <c r="B2955" s="30">
        <v>3.2793580000000002</v>
      </c>
    </row>
    <row r="2956" spans="1:2" x14ac:dyDescent="0.3">
      <c r="A2956" s="150">
        <v>37739</v>
      </c>
      <c r="B2956" s="30">
        <v>3.2793830000000002</v>
      </c>
    </row>
    <row r="2957" spans="1:2" x14ac:dyDescent="0.3">
      <c r="A2957" s="150">
        <v>37740</v>
      </c>
      <c r="B2957" s="30">
        <v>3.2794080000000001</v>
      </c>
    </row>
    <row r="2958" spans="1:2" x14ac:dyDescent="0.3">
      <c r="A2958" s="150">
        <v>37741</v>
      </c>
      <c r="B2958" s="30">
        <v>3.279433</v>
      </c>
    </row>
    <row r="2959" spans="1:2" x14ac:dyDescent="0.3">
      <c r="A2959" s="150">
        <v>37742</v>
      </c>
      <c r="B2959" s="30">
        <v>3.2794590000000001</v>
      </c>
    </row>
    <row r="2960" spans="1:2" x14ac:dyDescent="0.3">
      <c r="A2960" s="150">
        <v>37743</v>
      </c>
      <c r="B2960" s="30">
        <v>3.2794840000000001</v>
      </c>
    </row>
    <row r="2961" spans="1:2" x14ac:dyDescent="0.3">
      <c r="A2961" s="150">
        <v>37744</v>
      </c>
      <c r="B2961" s="30">
        <v>3.279509</v>
      </c>
    </row>
    <row r="2962" spans="1:2" x14ac:dyDescent="0.3">
      <c r="A2962" s="150">
        <v>37745</v>
      </c>
      <c r="B2962" s="30">
        <v>3.2795339999999999</v>
      </c>
    </row>
    <row r="2963" spans="1:2" x14ac:dyDescent="0.3">
      <c r="A2963" s="150">
        <v>37746</v>
      </c>
      <c r="B2963" s="30">
        <v>3.2795589999999999</v>
      </c>
    </row>
    <row r="2964" spans="1:2" x14ac:dyDescent="0.3">
      <c r="A2964" s="150">
        <v>37747</v>
      </c>
      <c r="B2964" s="30">
        <v>3.2795839999999998</v>
      </c>
    </row>
    <row r="2965" spans="1:2" x14ac:dyDescent="0.3">
      <c r="A2965" s="150">
        <v>37748</v>
      </c>
      <c r="B2965" s="30">
        <v>3.2796090000000002</v>
      </c>
    </row>
    <row r="2966" spans="1:2" x14ac:dyDescent="0.3">
      <c r="A2966" s="150">
        <v>37749</v>
      </c>
      <c r="B2966" s="30">
        <v>3.2796340000000002</v>
      </c>
    </row>
    <row r="2967" spans="1:2" x14ac:dyDescent="0.3">
      <c r="A2967" s="150">
        <v>37750</v>
      </c>
      <c r="B2967" s="30">
        <v>3.2796599999999998</v>
      </c>
    </row>
    <row r="2968" spans="1:2" x14ac:dyDescent="0.3">
      <c r="A2968" s="150">
        <v>37751</v>
      </c>
      <c r="B2968" s="30">
        <v>3.2796850000000002</v>
      </c>
    </row>
    <row r="2969" spans="1:2" x14ac:dyDescent="0.3">
      <c r="A2969" s="150">
        <v>37752</v>
      </c>
      <c r="B2969" s="30">
        <v>3.2798229999999999</v>
      </c>
    </row>
    <row r="2970" spans="1:2" x14ac:dyDescent="0.3">
      <c r="A2970" s="150">
        <v>37753</v>
      </c>
      <c r="B2970" s="30">
        <v>3.2799610000000001</v>
      </c>
    </row>
    <row r="2971" spans="1:2" x14ac:dyDescent="0.3">
      <c r="A2971" s="150">
        <v>37754</v>
      </c>
      <c r="B2971" s="30">
        <v>3.2800989999999999</v>
      </c>
    </row>
    <row r="2972" spans="1:2" x14ac:dyDescent="0.3">
      <c r="A2972" s="150">
        <v>37755</v>
      </c>
      <c r="B2972" s="30">
        <v>3.2802370000000001</v>
      </c>
    </row>
    <row r="2973" spans="1:2" x14ac:dyDescent="0.3">
      <c r="A2973" s="150">
        <v>37756</v>
      </c>
      <c r="B2973" s="30">
        <v>3.280376</v>
      </c>
    </row>
    <row r="2974" spans="1:2" x14ac:dyDescent="0.3">
      <c r="A2974" s="150">
        <v>37757</v>
      </c>
      <c r="B2974" s="30">
        <v>3.2805140000000002</v>
      </c>
    </row>
    <row r="2975" spans="1:2" x14ac:dyDescent="0.3">
      <c r="A2975" s="150">
        <v>37758</v>
      </c>
      <c r="B2975" s="30">
        <v>3.2806519999999999</v>
      </c>
    </row>
    <row r="2976" spans="1:2" x14ac:dyDescent="0.3">
      <c r="A2976" s="150">
        <v>37759</v>
      </c>
      <c r="B2976" s="30">
        <v>3.2807900000000001</v>
      </c>
    </row>
    <row r="2977" spans="1:2" x14ac:dyDescent="0.3">
      <c r="A2977" s="150">
        <v>37760</v>
      </c>
      <c r="B2977" s="30">
        <v>3.2809279999999998</v>
      </c>
    </row>
    <row r="2978" spans="1:2" x14ac:dyDescent="0.3">
      <c r="A2978" s="150">
        <v>37761</v>
      </c>
      <c r="B2978" s="30">
        <v>3.2810670000000002</v>
      </c>
    </row>
    <row r="2979" spans="1:2" x14ac:dyDescent="0.3">
      <c r="A2979" s="150">
        <v>37762</v>
      </c>
      <c r="B2979" s="30">
        <v>3.2812049999999999</v>
      </c>
    </row>
    <row r="2980" spans="1:2" x14ac:dyDescent="0.3">
      <c r="A2980" s="150">
        <v>37763</v>
      </c>
      <c r="B2980" s="30">
        <v>3.2813430000000001</v>
      </c>
    </row>
    <row r="2981" spans="1:2" x14ac:dyDescent="0.3">
      <c r="A2981" s="150">
        <v>37764</v>
      </c>
      <c r="B2981" s="30">
        <v>3.2814809999999999</v>
      </c>
    </row>
    <row r="2982" spans="1:2" x14ac:dyDescent="0.3">
      <c r="A2982" s="150">
        <v>37765</v>
      </c>
      <c r="B2982" s="30">
        <v>3.2816200000000002</v>
      </c>
    </row>
    <row r="2983" spans="1:2" x14ac:dyDescent="0.3">
      <c r="A2983" s="150">
        <v>37766</v>
      </c>
      <c r="B2983" s="30">
        <v>3.281758</v>
      </c>
    </row>
    <row r="2984" spans="1:2" x14ac:dyDescent="0.3">
      <c r="A2984" s="150">
        <v>37767</v>
      </c>
      <c r="B2984" s="30">
        <v>3.28091</v>
      </c>
    </row>
    <row r="2985" spans="1:2" x14ac:dyDescent="0.3">
      <c r="A2985" s="150">
        <v>37768</v>
      </c>
      <c r="B2985" s="30">
        <v>3.2800630000000002</v>
      </c>
    </row>
    <row r="2986" spans="1:2" x14ac:dyDescent="0.3">
      <c r="A2986" s="150">
        <v>37769</v>
      </c>
      <c r="B2986" s="30">
        <v>3.2792150000000002</v>
      </c>
    </row>
    <row r="2987" spans="1:2" x14ac:dyDescent="0.3">
      <c r="A2987" s="150">
        <v>37770</v>
      </c>
      <c r="B2987" s="30">
        <v>3.2783679999999999</v>
      </c>
    </row>
    <row r="2988" spans="1:2" x14ac:dyDescent="0.3">
      <c r="A2988" s="150">
        <v>37771</v>
      </c>
      <c r="B2988" s="30">
        <v>3.2775210000000001</v>
      </c>
    </row>
    <row r="2989" spans="1:2" x14ac:dyDescent="0.3">
      <c r="A2989" s="150">
        <v>37772</v>
      </c>
      <c r="B2989" s="30">
        <v>3.2766739999999999</v>
      </c>
    </row>
    <row r="2990" spans="1:2" x14ac:dyDescent="0.3">
      <c r="A2990" s="150">
        <v>37773</v>
      </c>
      <c r="B2990" s="30">
        <v>3.2758280000000002</v>
      </c>
    </row>
    <row r="2991" spans="1:2" x14ac:dyDescent="0.3">
      <c r="A2991" s="150">
        <v>37774</v>
      </c>
      <c r="B2991" s="30">
        <v>3.2749809999999999</v>
      </c>
    </row>
    <row r="2992" spans="1:2" x14ac:dyDescent="0.3">
      <c r="A2992" s="150">
        <v>37775</v>
      </c>
      <c r="B2992" s="30">
        <v>3.2741349999999998</v>
      </c>
    </row>
    <row r="2993" spans="1:2" x14ac:dyDescent="0.3">
      <c r="A2993" s="150">
        <v>37776</v>
      </c>
      <c r="B2993" s="30">
        <v>3.2732899999999998</v>
      </c>
    </row>
    <row r="2994" spans="1:2" x14ac:dyDescent="0.3">
      <c r="A2994" s="150">
        <v>37777</v>
      </c>
      <c r="B2994" s="30">
        <v>3.2724440000000001</v>
      </c>
    </row>
    <row r="2995" spans="1:2" x14ac:dyDescent="0.3">
      <c r="A2995" s="150">
        <v>37778</v>
      </c>
      <c r="B2995" s="30">
        <v>3.2715990000000001</v>
      </c>
    </row>
    <row r="2996" spans="1:2" x14ac:dyDescent="0.3">
      <c r="A2996" s="150">
        <v>37779</v>
      </c>
      <c r="B2996" s="30">
        <v>3.270753</v>
      </c>
    </row>
    <row r="2997" spans="1:2" x14ac:dyDescent="0.3">
      <c r="A2997" s="150">
        <v>37780</v>
      </c>
      <c r="B2997" s="30">
        <v>3.269908</v>
      </c>
    </row>
    <row r="2998" spans="1:2" x14ac:dyDescent="0.3">
      <c r="A2998" s="150">
        <v>37781</v>
      </c>
      <c r="B2998" s="30">
        <v>3.2690640000000002</v>
      </c>
    </row>
    <row r="2999" spans="1:2" x14ac:dyDescent="0.3">
      <c r="A2999" s="150">
        <v>37782</v>
      </c>
      <c r="B2999" s="30">
        <v>3.2682190000000002</v>
      </c>
    </row>
    <row r="3000" spans="1:2" x14ac:dyDescent="0.3">
      <c r="A3000" s="150">
        <v>37783</v>
      </c>
      <c r="B3000" s="30">
        <v>3.268472</v>
      </c>
    </row>
    <row r="3001" spans="1:2" x14ac:dyDescent="0.3">
      <c r="A3001" s="150">
        <v>37784</v>
      </c>
      <c r="B3001" s="30">
        <v>3.268726</v>
      </c>
    </row>
    <row r="3002" spans="1:2" x14ac:dyDescent="0.3">
      <c r="A3002" s="150">
        <v>37785</v>
      </c>
      <c r="B3002" s="30">
        <v>3.2689789999999999</v>
      </c>
    </row>
    <row r="3003" spans="1:2" x14ac:dyDescent="0.3">
      <c r="A3003" s="150">
        <v>37786</v>
      </c>
      <c r="B3003" s="30">
        <v>3.2692320000000001</v>
      </c>
    </row>
    <row r="3004" spans="1:2" x14ac:dyDescent="0.3">
      <c r="A3004" s="150">
        <v>37787</v>
      </c>
      <c r="B3004" s="30">
        <v>3.2694860000000001</v>
      </c>
    </row>
    <row r="3005" spans="1:2" x14ac:dyDescent="0.3">
      <c r="A3005" s="150">
        <v>37788</v>
      </c>
      <c r="B3005" s="30">
        <v>3.269739</v>
      </c>
    </row>
    <row r="3006" spans="1:2" x14ac:dyDescent="0.3">
      <c r="A3006" s="150">
        <v>37789</v>
      </c>
      <c r="B3006" s="30">
        <v>3.2699919999999998</v>
      </c>
    </row>
    <row r="3007" spans="1:2" x14ac:dyDescent="0.3">
      <c r="A3007" s="150">
        <v>37790</v>
      </c>
      <c r="B3007" s="30">
        <v>3.2702460000000002</v>
      </c>
    </row>
    <row r="3008" spans="1:2" x14ac:dyDescent="0.3">
      <c r="A3008" s="150">
        <v>37791</v>
      </c>
      <c r="B3008" s="30">
        <v>3.270499</v>
      </c>
    </row>
    <row r="3009" spans="1:2" x14ac:dyDescent="0.3">
      <c r="A3009" s="150">
        <v>37792</v>
      </c>
      <c r="B3009" s="30">
        <v>3.270753</v>
      </c>
    </row>
    <row r="3010" spans="1:2" x14ac:dyDescent="0.3">
      <c r="A3010" s="150">
        <v>37793</v>
      </c>
      <c r="B3010" s="30">
        <v>3.2710059999999999</v>
      </c>
    </row>
    <row r="3011" spans="1:2" x14ac:dyDescent="0.3">
      <c r="A3011" s="150">
        <v>37794</v>
      </c>
      <c r="B3011" s="30">
        <v>3.2712590000000001</v>
      </c>
    </row>
    <row r="3012" spans="1:2" x14ac:dyDescent="0.3">
      <c r="A3012" s="150">
        <v>37795</v>
      </c>
      <c r="B3012" s="30">
        <v>3.2715130000000001</v>
      </c>
    </row>
    <row r="3013" spans="1:2" x14ac:dyDescent="0.3">
      <c r="A3013" s="150">
        <v>37796</v>
      </c>
      <c r="B3013" s="30">
        <v>3.271766</v>
      </c>
    </row>
    <row r="3014" spans="1:2" x14ac:dyDescent="0.3">
      <c r="A3014" s="150">
        <v>37797</v>
      </c>
      <c r="B3014" s="30">
        <v>3.2720199999999999</v>
      </c>
    </row>
    <row r="3015" spans="1:2" x14ac:dyDescent="0.3">
      <c r="A3015" s="150">
        <v>37798</v>
      </c>
      <c r="B3015" s="30">
        <v>3.271976</v>
      </c>
    </row>
    <row r="3016" spans="1:2" x14ac:dyDescent="0.3">
      <c r="A3016" s="150">
        <v>37799</v>
      </c>
      <c r="B3016" s="30">
        <v>3.2719320000000001</v>
      </c>
    </row>
    <row r="3017" spans="1:2" x14ac:dyDescent="0.3">
      <c r="A3017" s="150">
        <v>37800</v>
      </c>
      <c r="B3017" s="30">
        <v>3.2718880000000001</v>
      </c>
    </row>
    <row r="3018" spans="1:2" x14ac:dyDescent="0.3">
      <c r="A3018" s="150">
        <v>37801</v>
      </c>
      <c r="B3018" s="30">
        <v>3.2718440000000002</v>
      </c>
    </row>
    <row r="3019" spans="1:2" x14ac:dyDescent="0.3">
      <c r="A3019" s="150">
        <v>37802</v>
      </c>
      <c r="B3019" s="30">
        <v>3.2717999999999998</v>
      </c>
    </row>
    <row r="3020" spans="1:2" x14ac:dyDescent="0.3">
      <c r="A3020" s="150">
        <v>37803</v>
      </c>
      <c r="B3020" s="30">
        <v>3.2717559999999999</v>
      </c>
    </row>
    <row r="3021" spans="1:2" x14ac:dyDescent="0.3">
      <c r="A3021" s="150">
        <v>37804</v>
      </c>
      <c r="B3021" s="30">
        <v>3.271712</v>
      </c>
    </row>
    <row r="3022" spans="1:2" x14ac:dyDescent="0.3">
      <c r="A3022" s="150">
        <v>37805</v>
      </c>
      <c r="B3022" s="30">
        <v>3.271668</v>
      </c>
    </row>
    <row r="3023" spans="1:2" x14ac:dyDescent="0.3">
      <c r="A3023" s="150">
        <v>37806</v>
      </c>
      <c r="B3023" s="30">
        <v>3.2716240000000001</v>
      </c>
    </row>
    <row r="3024" spans="1:2" x14ac:dyDescent="0.3">
      <c r="A3024" s="150">
        <v>37807</v>
      </c>
      <c r="B3024" s="30">
        <v>3.2715800000000002</v>
      </c>
    </row>
    <row r="3025" spans="1:2" x14ac:dyDescent="0.3">
      <c r="A3025" s="150">
        <v>37808</v>
      </c>
      <c r="B3025" s="30">
        <v>3.2715360000000002</v>
      </c>
    </row>
    <row r="3026" spans="1:2" x14ac:dyDescent="0.3">
      <c r="A3026" s="150">
        <v>37809</v>
      </c>
      <c r="B3026" s="30">
        <v>3.2714919999999998</v>
      </c>
    </row>
    <row r="3027" spans="1:2" x14ac:dyDescent="0.3">
      <c r="A3027" s="150">
        <v>37810</v>
      </c>
      <c r="B3027" s="30">
        <v>3.2714479999999999</v>
      </c>
    </row>
    <row r="3028" spans="1:2" x14ac:dyDescent="0.3">
      <c r="A3028" s="150">
        <v>37811</v>
      </c>
      <c r="B3028" s="30">
        <v>3.271404</v>
      </c>
    </row>
    <row r="3029" spans="1:2" x14ac:dyDescent="0.3">
      <c r="A3029" s="150">
        <v>37812</v>
      </c>
      <c r="B3029" s="30">
        <v>3.27136</v>
      </c>
    </row>
    <row r="3030" spans="1:2" x14ac:dyDescent="0.3">
      <c r="A3030" s="150">
        <v>37813</v>
      </c>
      <c r="B3030" s="30">
        <v>3.271557</v>
      </c>
    </row>
    <row r="3031" spans="1:2" x14ac:dyDescent="0.3">
      <c r="A3031" s="150">
        <v>37814</v>
      </c>
      <c r="B3031" s="30">
        <v>3.2717540000000001</v>
      </c>
    </row>
    <row r="3032" spans="1:2" x14ac:dyDescent="0.3">
      <c r="A3032" s="150">
        <v>37815</v>
      </c>
      <c r="B3032" s="30">
        <v>3.2719510000000001</v>
      </c>
    </row>
    <row r="3033" spans="1:2" x14ac:dyDescent="0.3">
      <c r="A3033" s="150">
        <v>37816</v>
      </c>
      <c r="B3033" s="30">
        <v>3.2721469999999999</v>
      </c>
    </row>
    <row r="3034" spans="1:2" x14ac:dyDescent="0.3">
      <c r="A3034" s="150">
        <v>37817</v>
      </c>
      <c r="B3034" s="30">
        <v>3.2723439999999999</v>
      </c>
    </row>
    <row r="3035" spans="1:2" x14ac:dyDescent="0.3">
      <c r="A3035" s="150">
        <v>37818</v>
      </c>
      <c r="B3035" s="30">
        <v>3.2725409999999999</v>
      </c>
    </row>
    <row r="3036" spans="1:2" x14ac:dyDescent="0.3">
      <c r="A3036" s="150">
        <v>37819</v>
      </c>
      <c r="B3036" s="30">
        <v>3.2727379999999999</v>
      </c>
    </row>
    <row r="3037" spans="1:2" x14ac:dyDescent="0.3">
      <c r="A3037" s="150">
        <v>37820</v>
      </c>
      <c r="B3037" s="30">
        <v>3.2729349999999999</v>
      </c>
    </row>
    <row r="3038" spans="1:2" x14ac:dyDescent="0.3">
      <c r="A3038" s="150">
        <v>37821</v>
      </c>
      <c r="B3038" s="30">
        <v>3.2731319999999999</v>
      </c>
    </row>
    <row r="3039" spans="1:2" x14ac:dyDescent="0.3">
      <c r="A3039" s="150">
        <v>37822</v>
      </c>
      <c r="B3039" s="30">
        <v>3.2733289999999999</v>
      </c>
    </row>
    <row r="3040" spans="1:2" x14ac:dyDescent="0.3">
      <c r="A3040" s="150">
        <v>37823</v>
      </c>
      <c r="B3040" s="30">
        <v>3.2735249999999998</v>
      </c>
    </row>
    <row r="3041" spans="1:2" x14ac:dyDescent="0.3">
      <c r="A3041" s="150">
        <v>37824</v>
      </c>
      <c r="B3041" s="30">
        <v>3.2737219999999998</v>
      </c>
    </row>
    <row r="3042" spans="1:2" x14ac:dyDescent="0.3">
      <c r="A3042" s="150">
        <v>37825</v>
      </c>
      <c r="B3042" s="30">
        <v>3.2739189999999998</v>
      </c>
    </row>
    <row r="3043" spans="1:2" x14ac:dyDescent="0.3">
      <c r="A3043" s="150">
        <v>37826</v>
      </c>
      <c r="B3043" s="30">
        <v>3.2741159999999998</v>
      </c>
    </row>
    <row r="3044" spans="1:2" x14ac:dyDescent="0.3">
      <c r="A3044" s="150">
        <v>37827</v>
      </c>
      <c r="B3044" s="30">
        <v>3.2743129999999998</v>
      </c>
    </row>
    <row r="3045" spans="1:2" x14ac:dyDescent="0.3">
      <c r="A3045" s="150">
        <v>37828</v>
      </c>
      <c r="B3045" s="30">
        <v>3.2744879999999998</v>
      </c>
    </row>
    <row r="3046" spans="1:2" x14ac:dyDescent="0.3">
      <c r="A3046" s="150">
        <v>37829</v>
      </c>
      <c r="B3046" s="30">
        <v>3.2746620000000002</v>
      </c>
    </row>
    <row r="3047" spans="1:2" x14ac:dyDescent="0.3">
      <c r="A3047" s="150">
        <v>37830</v>
      </c>
      <c r="B3047" s="30">
        <v>3.2748370000000002</v>
      </c>
    </row>
    <row r="3048" spans="1:2" x14ac:dyDescent="0.3">
      <c r="A3048" s="150">
        <v>37831</v>
      </c>
      <c r="B3048" s="30">
        <v>3.2750119999999998</v>
      </c>
    </row>
    <row r="3049" spans="1:2" x14ac:dyDescent="0.3">
      <c r="A3049" s="150">
        <v>37832</v>
      </c>
      <c r="B3049" s="30">
        <v>3.2751869999999998</v>
      </c>
    </row>
    <row r="3050" spans="1:2" x14ac:dyDescent="0.3">
      <c r="A3050" s="150">
        <v>37833</v>
      </c>
      <c r="B3050" s="30">
        <v>3.2753610000000002</v>
      </c>
    </row>
    <row r="3051" spans="1:2" x14ac:dyDescent="0.3">
      <c r="A3051" s="150">
        <v>37834</v>
      </c>
      <c r="B3051" s="30">
        <v>3.2755359999999998</v>
      </c>
    </row>
    <row r="3052" spans="1:2" x14ac:dyDescent="0.3">
      <c r="A3052" s="150">
        <v>37835</v>
      </c>
      <c r="B3052" s="30">
        <v>3.2757109999999998</v>
      </c>
    </row>
    <row r="3053" spans="1:2" x14ac:dyDescent="0.3">
      <c r="A3053" s="150">
        <v>37836</v>
      </c>
      <c r="B3053" s="30">
        <v>3.2758850000000002</v>
      </c>
    </row>
    <row r="3054" spans="1:2" x14ac:dyDescent="0.3">
      <c r="A3054" s="150">
        <v>37837</v>
      </c>
      <c r="B3054" s="30">
        <v>3.2760600000000002</v>
      </c>
    </row>
    <row r="3055" spans="1:2" x14ac:dyDescent="0.3">
      <c r="A3055" s="150">
        <v>37838</v>
      </c>
      <c r="B3055" s="30">
        <v>3.2762349999999998</v>
      </c>
    </row>
    <row r="3056" spans="1:2" x14ac:dyDescent="0.3">
      <c r="A3056" s="150">
        <v>37839</v>
      </c>
      <c r="B3056" s="30">
        <v>3.2764099999999998</v>
      </c>
    </row>
    <row r="3057" spans="1:2" x14ac:dyDescent="0.3">
      <c r="A3057" s="150">
        <v>37840</v>
      </c>
      <c r="B3057" s="30">
        <v>3.2765840000000002</v>
      </c>
    </row>
    <row r="3058" spans="1:2" x14ac:dyDescent="0.3">
      <c r="A3058" s="150">
        <v>37841</v>
      </c>
      <c r="B3058" s="30">
        <v>3.2767590000000002</v>
      </c>
    </row>
    <row r="3059" spans="1:2" x14ac:dyDescent="0.3">
      <c r="A3059" s="150">
        <v>37842</v>
      </c>
      <c r="B3059" s="30">
        <v>3.2769339999999998</v>
      </c>
    </row>
    <row r="3060" spans="1:2" x14ac:dyDescent="0.3">
      <c r="A3060" s="150">
        <v>37843</v>
      </c>
      <c r="B3060" s="30">
        <v>3.2771089999999998</v>
      </c>
    </row>
    <row r="3061" spans="1:2" x14ac:dyDescent="0.3">
      <c r="A3061" s="150">
        <v>37844</v>
      </c>
      <c r="B3061" s="30">
        <v>3.277174</v>
      </c>
    </row>
    <row r="3062" spans="1:2" x14ac:dyDescent="0.3">
      <c r="A3062" s="150">
        <v>37845</v>
      </c>
      <c r="B3062" s="30">
        <v>3.2772389999999998</v>
      </c>
    </row>
    <row r="3063" spans="1:2" x14ac:dyDescent="0.3">
      <c r="A3063" s="150">
        <v>37846</v>
      </c>
      <c r="B3063" s="30">
        <v>3.277304</v>
      </c>
    </row>
    <row r="3064" spans="1:2" x14ac:dyDescent="0.3">
      <c r="A3064" s="150">
        <v>37847</v>
      </c>
      <c r="B3064" s="30">
        <v>3.2773690000000002</v>
      </c>
    </row>
    <row r="3065" spans="1:2" x14ac:dyDescent="0.3">
      <c r="A3065" s="150">
        <v>37848</v>
      </c>
      <c r="B3065" s="30">
        <v>3.2774329999999998</v>
      </c>
    </row>
    <row r="3066" spans="1:2" x14ac:dyDescent="0.3">
      <c r="A3066" s="150">
        <v>37849</v>
      </c>
      <c r="B3066" s="30">
        <v>3.277498</v>
      </c>
    </row>
    <row r="3067" spans="1:2" x14ac:dyDescent="0.3">
      <c r="A3067" s="150">
        <v>37850</v>
      </c>
      <c r="B3067" s="30">
        <v>3.2775629999999998</v>
      </c>
    </row>
    <row r="3068" spans="1:2" x14ac:dyDescent="0.3">
      <c r="A3068" s="150">
        <v>37851</v>
      </c>
      <c r="B3068" s="30">
        <v>3.277628</v>
      </c>
    </row>
    <row r="3069" spans="1:2" x14ac:dyDescent="0.3">
      <c r="A3069" s="150">
        <v>37852</v>
      </c>
      <c r="B3069" s="30">
        <v>3.2776930000000002</v>
      </c>
    </row>
    <row r="3070" spans="1:2" x14ac:dyDescent="0.3">
      <c r="A3070" s="150">
        <v>37853</v>
      </c>
      <c r="B3070" s="30">
        <v>3.2777579999999999</v>
      </c>
    </row>
    <row r="3071" spans="1:2" x14ac:dyDescent="0.3">
      <c r="A3071" s="150">
        <v>37854</v>
      </c>
      <c r="B3071" s="30">
        <v>3.2778230000000002</v>
      </c>
    </row>
    <row r="3072" spans="1:2" x14ac:dyDescent="0.3">
      <c r="A3072" s="150">
        <v>37855</v>
      </c>
      <c r="B3072" s="30">
        <v>3.2778879999999999</v>
      </c>
    </row>
    <row r="3073" spans="1:2" x14ac:dyDescent="0.3">
      <c r="A3073" s="150">
        <v>37856</v>
      </c>
      <c r="B3073" s="30">
        <v>3.2779530000000001</v>
      </c>
    </row>
    <row r="3074" spans="1:2" x14ac:dyDescent="0.3">
      <c r="A3074" s="150">
        <v>37857</v>
      </c>
      <c r="B3074" s="30">
        <v>3.2780179999999999</v>
      </c>
    </row>
    <row r="3075" spans="1:2" x14ac:dyDescent="0.3">
      <c r="A3075" s="150">
        <v>37858</v>
      </c>
      <c r="B3075" s="30">
        <v>3.2780830000000001</v>
      </c>
    </row>
    <row r="3076" spans="1:2" x14ac:dyDescent="0.3">
      <c r="A3076" s="150">
        <v>37859</v>
      </c>
      <c r="B3076" s="30">
        <v>3.2784529999999998</v>
      </c>
    </row>
    <row r="3077" spans="1:2" x14ac:dyDescent="0.3">
      <c r="A3077" s="150">
        <v>37860</v>
      </c>
      <c r="B3077" s="30">
        <v>3.2788240000000002</v>
      </c>
    </row>
    <row r="3078" spans="1:2" x14ac:dyDescent="0.3">
      <c r="A3078" s="150">
        <v>37861</v>
      </c>
      <c r="B3078" s="30">
        <v>3.2791950000000001</v>
      </c>
    </row>
    <row r="3079" spans="1:2" x14ac:dyDescent="0.3">
      <c r="A3079" s="150">
        <v>37862</v>
      </c>
      <c r="B3079" s="30">
        <v>3.279566</v>
      </c>
    </row>
    <row r="3080" spans="1:2" x14ac:dyDescent="0.3">
      <c r="A3080" s="150">
        <v>37863</v>
      </c>
      <c r="B3080" s="30">
        <v>3.2799369999999999</v>
      </c>
    </row>
    <row r="3081" spans="1:2" x14ac:dyDescent="0.3">
      <c r="A3081" s="150">
        <v>37864</v>
      </c>
      <c r="B3081" s="30">
        <v>3.2803079999999998</v>
      </c>
    </row>
    <row r="3082" spans="1:2" x14ac:dyDescent="0.3">
      <c r="A3082" s="150">
        <v>37865</v>
      </c>
      <c r="B3082" s="30">
        <v>3.2806790000000001</v>
      </c>
    </row>
    <row r="3083" spans="1:2" x14ac:dyDescent="0.3">
      <c r="A3083" s="150">
        <v>37866</v>
      </c>
      <c r="B3083" s="30">
        <v>3.28105</v>
      </c>
    </row>
    <row r="3084" spans="1:2" x14ac:dyDescent="0.3">
      <c r="A3084" s="150">
        <v>37867</v>
      </c>
      <c r="B3084" s="30">
        <v>3.2814209999999999</v>
      </c>
    </row>
    <row r="3085" spans="1:2" x14ac:dyDescent="0.3">
      <c r="A3085" s="150">
        <v>37868</v>
      </c>
      <c r="B3085" s="30">
        <v>3.2817919999999998</v>
      </c>
    </row>
    <row r="3086" spans="1:2" x14ac:dyDescent="0.3">
      <c r="A3086" s="150">
        <v>37869</v>
      </c>
      <c r="B3086" s="30">
        <v>3.2821630000000002</v>
      </c>
    </row>
    <row r="3087" spans="1:2" x14ac:dyDescent="0.3">
      <c r="A3087" s="150">
        <v>37870</v>
      </c>
      <c r="B3087" s="30">
        <v>3.2825340000000001</v>
      </c>
    </row>
    <row r="3088" spans="1:2" x14ac:dyDescent="0.3">
      <c r="A3088" s="150">
        <v>37871</v>
      </c>
      <c r="B3088" s="30">
        <v>3.2829060000000001</v>
      </c>
    </row>
    <row r="3089" spans="1:2" x14ac:dyDescent="0.3">
      <c r="A3089" s="150">
        <v>37872</v>
      </c>
      <c r="B3089" s="30">
        <v>3.283277</v>
      </c>
    </row>
    <row r="3090" spans="1:2" x14ac:dyDescent="0.3">
      <c r="A3090" s="150">
        <v>37873</v>
      </c>
      <c r="B3090" s="30">
        <v>3.2836479999999999</v>
      </c>
    </row>
    <row r="3091" spans="1:2" x14ac:dyDescent="0.3">
      <c r="A3091" s="150">
        <v>37874</v>
      </c>
      <c r="B3091" s="30">
        <v>3.2840199999999999</v>
      </c>
    </row>
    <row r="3092" spans="1:2" x14ac:dyDescent="0.3">
      <c r="A3092" s="150">
        <v>37875</v>
      </c>
      <c r="B3092" s="30">
        <v>3.2844690000000001</v>
      </c>
    </row>
    <row r="3093" spans="1:2" x14ac:dyDescent="0.3">
      <c r="A3093" s="150">
        <v>37876</v>
      </c>
      <c r="B3093" s="30">
        <v>3.2849189999999999</v>
      </c>
    </row>
    <row r="3094" spans="1:2" x14ac:dyDescent="0.3">
      <c r="A3094" s="150">
        <v>37877</v>
      </c>
      <c r="B3094" s="30">
        <v>3.2853690000000002</v>
      </c>
    </row>
    <row r="3095" spans="1:2" x14ac:dyDescent="0.3">
      <c r="A3095" s="150">
        <v>37878</v>
      </c>
      <c r="B3095" s="30">
        <v>3.285819</v>
      </c>
    </row>
    <row r="3096" spans="1:2" x14ac:dyDescent="0.3">
      <c r="A3096" s="150">
        <v>37879</v>
      </c>
      <c r="B3096" s="30">
        <v>3.2862689999999999</v>
      </c>
    </row>
    <row r="3097" spans="1:2" x14ac:dyDescent="0.3">
      <c r="A3097" s="150">
        <v>37880</v>
      </c>
      <c r="B3097" s="30">
        <v>3.2867199999999999</v>
      </c>
    </row>
    <row r="3098" spans="1:2" x14ac:dyDescent="0.3">
      <c r="A3098" s="150">
        <v>37881</v>
      </c>
      <c r="B3098" s="30">
        <v>3.2871700000000001</v>
      </c>
    </row>
    <row r="3099" spans="1:2" x14ac:dyDescent="0.3">
      <c r="A3099" s="150">
        <v>37882</v>
      </c>
      <c r="B3099" s="30">
        <v>3.28762</v>
      </c>
    </row>
    <row r="3100" spans="1:2" x14ac:dyDescent="0.3">
      <c r="A3100" s="150">
        <v>37883</v>
      </c>
      <c r="B3100" s="30">
        <v>3.2880699999999998</v>
      </c>
    </row>
    <row r="3101" spans="1:2" x14ac:dyDescent="0.3">
      <c r="A3101" s="150">
        <v>37884</v>
      </c>
      <c r="B3101" s="30">
        <v>3.2885209999999998</v>
      </c>
    </row>
    <row r="3102" spans="1:2" x14ac:dyDescent="0.3">
      <c r="A3102" s="150">
        <v>37885</v>
      </c>
      <c r="B3102" s="30">
        <v>3.2889710000000001</v>
      </c>
    </row>
    <row r="3103" spans="1:2" x14ac:dyDescent="0.3">
      <c r="A3103" s="150">
        <v>37886</v>
      </c>
      <c r="B3103" s="30">
        <v>3.2894220000000001</v>
      </c>
    </row>
    <row r="3104" spans="1:2" x14ac:dyDescent="0.3">
      <c r="A3104" s="150">
        <v>37887</v>
      </c>
      <c r="B3104" s="30">
        <v>3.2898719999999999</v>
      </c>
    </row>
    <row r="3105" spans="1:2" x14ac:dyDescent="0.3">
      <c r="A3105" s="150">
        <v>37888</v>
      </c>
      <c r="B3105" s="30">
        <v>3.2903229999999999</v>
      </c>
    </row>
    <row r="3106" spans="1:2" x14ac:dyDescent="0.3">
      <c r="A3106" s="150">
        <v>37889</v>
      </c>
      <c r="B3106" s="30">
        <v>3.2907730000000002</v>
      </c>
    </row>
    <row r="3107" spans="1:2" x14ac:dyDescent="0.3">
      <c r="A3107" s="150">
        <v>37890</v>
      </c>
      <c r="B3107" s="30">
        <v>3.2918099999999999</v>
      </c>
    </row>
    <row r="3108" spans="1:2" x14ac:dyDescent="0.3">
      <c r="A3108" s="150">
        <v>37891</v>
      </c>
      <c r="B3108" s="30">
        <v>3.2928470000000001</v>
      </c>
    </row>
    <row r="3109" spans="1:2" x14ac:dyDescent="0.3">
      <c r="A3109" s="150">
        <v>37892</v>
      </c>
      <c r="B3109" s="30">
        <v>3.2938839999999998</v>
      </c>
    </row>
    <row r="3110" spans="1:2" x14ac:dyDescent="0.3">
      <c r="A3110" s="150">
        <v>37893</v>
      </c>
      <c r="B3110" s="30">
        <v>3.294921</v>
      </c>
    </row>
    <row r="3111" spans="1:2" x14ac:dyDescent="0.3">
      <c r="A3111" s="150">
        <v>37894</v>
      </c>
      <c r="B3111" s="30">
        <v>3.2959589999999999</v>
      </c>
    </row>
    <row r="3112" spans="1:2" x14ac:dyDescent="0.3">
      <c r="A3112" s="150">
        <v>37895</v>
      </c>
      <c r="B3112" s="30">
        <v>3.2969970000000002</v>
      </c>
    </row>
    <row r="3113" spans="1:2" x14ac:dyDescent="0.3">
      <c r="A3113" s="150">
        <v>37896</v>
      </c>
      <c r="B3113" s="30">
        <v>3.298035</v>
      </c>
    </row>
    <row r="3114" spans="1:2" x14ac:dyDescent="0.3">
      <c r="A3114" s="150">
        <v>37897</v>
      </c>
      <c r="B3114" s="30">
        <v>3.2990740000000001</v>
      </c>
    </row>
    <row r="3115" spans="1:2" x14ac:dyDescent="0.3">
      <c r="A3115" s="150">
        <v>37898</v>
      </c>
      <c r="B3115" s="30">
        <v>3.3001130000000001</v>
      </c>
    </row>
    <row r="3116" spans="1:2" x14ac:dyDescent="0.3">
      <c r="A3116" s="150">
        <v>37899</v>
      </c>
      <c r="B3116" s="30">
        <v>3.3011520000000001</v>
      </c>
    </row>
    <row r="3117" spans="1:2" x14ac:dyDescent="0.3">
      <c r="A3117" s="150">
        <v>37900</v>
      </c>
      <c r="B3117" s="30">
        <v>3.3021919999999998</v>
      </c>
    </row>
    <row r="3118" spans="1:2" x14ac:dyDescent="0.3">
      <c r="A3118" s="150">
        <v>37901</v>
      </c>
      <c r="B3118" s="30">
        <v>3.3032319999999999</v>
      </c>
    </row>
    <row r="3119" spans="1:2" x14ac:dyDescent="0.3">
      <c r="A3119" s="150">
        <v>37902</v>
      </c>
      <c r="B3119" s="30">
        <v>3.3042720000000001</v>
      </c>
    </row>
    <row r="3120" spans="1:2" x14ac:dyDescent="0.3">
      <c r="A3120" s="150">
        <v>37903</v>
      </c>
      <c r="B3120" s="30">
        <v>3.3053129999999999</v>
      </c>
    </row>
    <row r="3121" spans="1:2" x14ac:dyDescent="0.3">
      <c r="A3121" s="150">
        <v>37904</v>
      </c>
      <c r="B3121" s="30">
        <v>3.3063539999999998</v>
      </c>
    </row>
    <row r="3122" spans="1:2" x14ac:dyDescent="0.3">
      <c r="A3122" s="150">
        <v>37905</v>
      </c>
      <c r="B3122" s="30">
        <v>3.3064360000000002</v>
      </c>
    </row>
    <row r="3123" spans="1:2" x14ac:dyDescent="0.3">
      <c r="A3123" s="150">
        <v>37906</v>
      </c>
      <c r="B3123" s="30">
        <v>3.3065169999999999</v>
      </c>
    </row>
    <row r="3124" spans="1:2" x14ac:dyDescent="0.3">
      <c r="A3124" s="150">
        <v>37907</v>
      </c>
      <c r="B3124" s="30">
        <v>3.3065989999999998</v>
      </c>
    </row>
    <row r="3125" spans="1:2" x14ac:dyDescent="0.3">
      <c r="A3125" s="150">
        <v>37908</v>
      </c>
      <c r="B3125" s="30">
        <v>3.3066810000000002</v>
      </c>
    </row>
    <row r="3126" spans="1:2" x14ac:dyDescent="0.3">
      <c r="A3126" s="150">
        <v>37909</v>
      </c>
      <c r="B3126" s="30">
        <v>3.306762</v>
      </c>
    </row>
    <row r="3127" spans="1:2" x14ac:dyDescent="0.3">
      <c r="A3127" s="150">
        <v>37910</v>
      </c>
      <c r="B3127" s="30">
        <v>3.3068439999999999</v>
      </c>
    </row>
    <row r="3128" spans="1:2" x14ac:dyDescent="0.3">
      <c r="A3128" s="150">
        <v>37911</v>
      </c>
      <c r="B3128" s="30">
        <v>3.3069259999999998</v>
      </c>
    </row>
    <row r="3129" spans="1:2" x14ac:dyDescent="0.3">
      <c r="A3129" s="150">
        <v>37912</v>
      </c>
      <c r="B3129" s="30">
        <v>3.3070080000000002</v>
      </c>
    </row>
    <row r="3130" spans="1:2" x14ac:dyDescent="0.3">
      <c r="A3130" s="150">
        <v>37913</v>
      </c>
      <c r="B3130" s="30">
        <v>3.3070889999999999</v>
      </c>
    </row>
    <row r="3131" spans="1:2" x14ac:dyDescent="0.3">
      <c r="A3131" s="150">
        <v>37914</v>
      </c>
      <c r="B3131" s="30">
        <v>3.3071709999999999</v>
      </c>
    </row>
    <row r="3132" spans="1:2" x14ac:dyDescent="0.3">
      <c r="A3132" s="150">
        <v>37915</v>
      </c>
      <c r="B3132" s="30">
        <v>3.3072530000000002</v>
      </c>
    </row>
    <row r="3133" spans="1:2" x14ac:dyDescent="0.3">
      <c r="A3133" s="150">
        <v>37916</v>
      </c>
      <c r="B3133" s="30">
        <v>3.307334</v>
      </c>
    </row>
    <row r="3134" spans="1:2" x14ac:dyDescent="0.3">
      <c r="A3134" s="150">
        <v>37917</v>
      </c>
      <c r="B3134" s="30">
        <v>3.3074159999999999</v>
      </c>
    </row>
    <row r="3135" spans="1:2" x14ac:dyDescent="0.3">
      <c r="A3135" s="150">
        <v>37918</v>
      </c>
      <c r="B3135" s="30">
        <v>3.3074979999999998</v>
      </c>
    </row>
    <row r="3136" spans="1:2" x14ac:dyDescent="0.3">
      <c r="A3136" s="150">
        <v>37919</v>
      </c>
      <c r="B3136" s="30">
        <v>3.307579</v>
      </c>
    </row>
    <row r="3137" spans="1:2" x14ac:dyDescent="0.3">
      <c r="A3137" s="150">
        <v>37920</v>
      </c>
      <c r="B3137" s="30">
        <v>3.3081619999999998</v>
      </c>
    </row>
    <row r="3138" spans="1:2" x14ac:dyDescent="0.3">
      <c r="A3138" s="150">
        <v>37921</v>
      </c>
      <c r="B3138" s="30">
        <v>3.3087439999999999</v>
      </c>
    </row>
    <row r="3139" spans="1:2" x14ac:dyDescent="0.3">
      <c r="A3139" s="150">
        <v>37922</v>
      </c>
      <c r="B3139" s="30">
        <v>3.3093270000000001</v>
      </c>
    </row>
    <row r="3140" spans="1:2" x14ac:dyDescent="0.3">
      <c r="A3140" s="150">
        <v>37923</v>
      </c>
      <c r="B3140" s="30">
        <v>3.3099090000000002</v>
      </c>
    </row>
    <row r="3141" spans="1:2" x14ac:dyDescent="0.3">
      <c r="A3141" s="150">
        <v>37924</v>
      </c>
      <c r="B3141" s="30">
        <v>3.310492</v>
      </c>
    </row>
    <row r="3142" spans="1:2" x14ac:dyDescent="0.3">
      <c r="A3142" s="150">
        <v>37925</v>
      </c>
      <c r="B3142" s="30">
        <v>3.3110750000000002</v>
      </c>
    </row>
    <row r="3143" spans="1:2" x14ac:dyDescent="0.3">
      <c r="A3143" s="150">
        <v>37926</v>
      </c>
      <c r="B3143" s="30">
        <v>3.311658</v>
      </c>
    </row>
    <row r="3144" spans="1:2" x14ac:dyDescent="0.3">
      <c r="A3144" s="150">
        <v>37927</v>
      </c>
      <c r="B3144" s="30">
        <v>3.3122410000000002</v>
      </c>
    </row>
    <row r="3145" spans="1:2" x14ac:dyDescent="0.3">
      <c r="A3145" s="150">
        <v>37928</v>
      </c>
      <c r="B3145" s="30">
        <v>3.312824</v>
      </c>
    </row>
    <row r="3146" spans="1:2" x14ac:dyDescent="0.3">
      <c r="A3146" s="150">
        <v>37929</v>
      </c>
      <c r="B3146" s="30">
        <v>3.3134070000000002</v>
      </c>
    </row>
    <row r="3147" spans="1:2" x14ac:dyDescent="0.3">
      <c r="A3147" s="150">
        <v>37930</v>
      </c>
      <c r="B3147" s="30">
        <v>3.3139910000000001</v>
      </c>
    </row>
    <row r="3148" spans="1:2" x14ac:dyDescent="0.3">
      <c r="A3148" s="150">
        <v>37931</v>
      </c>
      <c r="B3148" s="30">
        <v>3.3145739999999999</v>
      </c>
    </row>
    <row r="3149" spans="1:2" x14ac:dyDescent="0.3">
      <c r="A3149" s="150">
        <v>37932</v>
      </c>
      <c r="B3149" s="30">
        <v>3.3151579999999998</v>
      </c>
    </row>
    <row r="3150" spans="1:2" x14ac:dyDescent="0.3">
      <c r="A3150" s="150">
        <v>37933</v>
      </c>
      <c r="B3150" s="30">
        <v>3.315741</v>
      </c>
    </row>
    <row r="3151" spans="1:2" x14ac:dyDescent="0.3">
      <c r="A3151" s="150">
        <v>37934</v>
      </c>
      <c r="B3151" s="30">
        <v>3.316325</v>
      </c>
    </row>
    <row r="3152" spans="1:2" x14ac:dyDescent="0.3">
      <c r="A3152" s="150">
        <v>37935</v>
      </c>
      <c r="B3152" s="30">
        <v>3.3169089999999999</v>
      </c>
    </row>
    <row r="3153" spans="1:2" x14ac:dyDescent="0.3">
      <c r="A3153" s="150">
        <v>37936</v>
      </c>
      <c r="B3153" s="30">
        <v>3.317202</v>
      </c>
    </row>
    <row r="3154" spans="1:2" x14ac:dyDescent="0.3">
      <c r="A3154" s="150">
        <v>37937</v>
      </c>
      <c r="B3154" s="30">
        <v>3.3174950000000001</v>
      </c>
    </row>
    <row r="3155" spans="1:2" x14ac:dyDescent="0.3">
      <c r="A3155" s="150">
        <v>37938</v>
      </c>
      <c r="B3155" s="30">
        <v>3.3177880000000002</v>
      </c>
    </row>
    <row r="3156" spans="1:2" x14ac:dyDescent="0.3">
      <c r="A3156" s="150">
        <v>37939</v>
      </c>
      <c r="B3156" s="30">
        <v>3.3180809999999998</v>
      </c>
    </row>
    <row r="3157" spans="1:2" x14ac:dyDescent="0.3">
      <c r="A3157" s="150">
        <v>37940</v>
      </c>
      <c r="B3157" s="30">
        <v>3.3183739999999999</v>
      </c>
    </row>
    <row r="3158" spans="1:2" x14ac:dyDescent="0.3">
      <c r="A3158" s="150">
        <v>37941</v>
      </c>
      <c r="B3158" s="30">
        <v>3.318667</v>
      </c>
    </row>
    <row r="3159" spans="1:2" x14ac:dyDescent="0.3">
      <c r="A3159" s="150">
        <v>37942</v>
      </c>
      <c r="B3159" s="30">
        <v>3.3189600000000001</v>
      </c>
    </row>
    <row r="3160" spans="1:2" x14ac:dyDescent="0.3">
      <c r="A3160" s="150">
        <v>37943</v>
      </c>
      <c r="B3160" s="30">
        <v>3.3192539999999999</v>
      </c>
    </row>
    <row r="3161" spans="1:2" x14ac:dyDescent="0.3">
      <c r="A3161" s="150">
        <v>37944</v>
      </c>
      <c r="B3161" s="30">
        <v>3.319547</v>
      </c>
    </row>
    <row r="3162" spans="1:2" x14ac:dyDescent="0.3">
      <c r="A3162" s="150">
        <v>37945</v>
      </c>
      <c r="B3162" s="30">
        <v>3.3198400000000001</v>
      </c>
    </row>
    <row r="3163" spans="1:2" x14ac:dyDescent="0.3">
      <c r="A3163" s="150">
        <v>37946</v>
      </c>
      <c r="B3163" s="30">
        <v>3.3201329999999998</v>
      </c>
    </row>
    <row r="3164" spans="1:2" x14ac:dyDescent="0.3">
      <c r="A3164" s="150">
        <v>37947</v>
      </c>
      <c r="B3164" s="30">
        <v>3.320427</v>
      </c>
    </row>
    <row r="3165" spans="1:2" x14ac:dyDescent="0.3">
      <c r="A3165" s="150">
        <v>37948</v>
      </c>
      <c r="B3165" s="30">
        <v>3.3207200000000001</v>
      </c>
    </row>
    <row r="3166" spans="1:2" x14ac:dyDescent="0.3">
      <c r="A3166" s="150">
        <v>37949</v>
      </c>
      <c r="B3166" s="30">
        <v>3.3210130000000002</v>
      </c>
    </row>
    <row r="3167" spans="1:2" x14ac:dyDescent="0.3">
      <c r="A3167" s="150">
        <v>37950</v>
      </c>
      <c r="B3167" s="30">
        <v>3.321307</v>
      </c>
    </row>
    <row r="3168" spans="1:2" x14ac:dyDescent="0.3">
      <c r="A3168" s="150">
        <v>37951</v>
      </c>
      <c r="B3168" s="30">
        <v>3.3228219999999999</v>
      </c>
    </row>
    <row r="3169" spans="1:2" x14ac:dyDescent="0.3">
      <c r="A3169" s="150">
        <v>37952</v>
      </c>
      <c r="B3169" s="30">
        <v>3.324338</v>
      </c>
    </row>
    <row r="3170" spans="1:2" x14ac:dyDescent="0.3">
      <c r="A3170" s="150">
        <v>37953</v>
      </c>
      <c r="B3170" s="30">
        <v>3.3258549999999998</v>
      </c>
    </row>
    <row r="3171" spans="1:2" x14ac:dyDescent="0.3">
      <c r="A3171" s="150">
        <v>37954</v>
      </c>
      <c r="B3171" s="30">
        <v>3.3273730000000001</v>
      </c>
    </row>
    <row r="3172" spans="1:2" x14ac:dyDescent="0.3">
      <c r="A3172" s="150">
        <v>37955</v>
      </c>
      <c r="B3172" s="30">
        <v>3.328891</v>
      </c>
    </row>
    <row r="3173" spans="1:2" x14ac:dyDescent="0.3">
      <c r="A3173" s="150">
        <v>37956</v>
      </c>
      <c r="B3173" s="30">
        <v>3.3304100000000001</v>
      </c>
    </row>
    <row r="3174" spans="1:2" x14ac:dyDescent="0.3">
      <c r="A3174" s="150">
        <v>37957</v>
      </c>
      <c r="B3174" s="30">
        <v>3.3319299999999998</v>
      </c>
    </row>
    <row r="3175" spans="1:2" x14ac:dyDescent="0.3">
      <c r="A3175" s="150">
        <v>37958</v>
      </c>
      <c r="B3175" s="30">
        <v>3.33345</v>
      </c>
    </row>
    <row r="3176" spans="1:2" x14ac:dyDescent="0.3">
      <c r="A3176" s="150">
        <v>37959</v>
      </c>
      <c r="B3176" s="30">
        <v>3.3349709999999999</v>
      </c>
    </row>
    <row r="3177" spans="1:2" x14ac:dyDescent="0.3">
      <c r="A3177" s="150">
        <v>37960</v>
      </c>
      <c r="B3177" s="30">
        <v>3.3364929999999999</v>
      </c>
    </row>
    <row r="3178" spans="1:2" x14ac:dyDescent="0.3">
      <c r="A3178" s="150">
        <v>37961</v>
      </c>
      <c r="B3178" s="30">
        <v>3.3380160000000001</v>
      </c>
    </row>
    <row r="3179" spans="1:2" x14ac:dyDescent="0.3">
      <c r="A3179" s="150">
        <v>37962</v>
      </c>
      <c r="B3179" s="30">
        <v>3.3395389999999998</v>
      </c>
    </row>
    <row r="3180" spans="1:2" x14ac:dyDescent="0.3">
      <c r="A3180" s="150">
        <v>37963</v>
      </c>
      <c r="B3180" s="30">
        <v>3.3410630000000001</v>
      </c>
    </row>
    <row r="3181" spans="1:2" x14ac:dyDescent="0.3">
      <c r="A3181" s="150">
        <v>37964</v>
      </c>
      <c r="B3181" s="30">
        <v>3.342587</v>
      </c>
    </row>
    <row r="3182" spans="1:2" x14ac:dyDescent="0.3">
      <c r="A3182" s="150">
        <v>37965</v>
      </c>
      <c r="B3182" s="30">
        <v>3.344112</v>
      </c>
    </row>
    <row r="3183" spans="1:2" x14ac:dyDescent="0.3">
      <c r="A3183" s="150">
        <v>37966</v>
      </c>
      <c r="B3183" s="30">
        <v>3.3444509999999998</v>
      </c>
    </row>
    <row r="3184" spans="1:2" x14ac:dyDescent="0.3">
      <c r="A3184" s="150">
        <v>37967</v>
      </c>
      <c r="B3184" s="30">
        <v>3.3447900000000002</v>
      </c>
    </row>
    <row r="3185" spans="1:2" x14ac:dyDescent="0.3">
      <c r="A3185" s="150">
        <v>37968</v>
      </c>
      <c r="B3185" s="30">
        <v>3.3451300000000002</v>
      </c>
    </row>
    <row r="3186" spans="1:2" x14ac:dyDescent="0.3">
      <c r="A3186" s="150">
        <v>37969</v>
      </c>
      <c r="B3186" s="30">
        <v>3.345469</v>
      </c>
    </row>
    <row r="3187" spans="1:2" x14ac:dyDescent="0.3">
      <c r="A3187" s="150">
        <v>37970</v>
      </c>
      <c r="B3187" s="30">
        <v>3.3458079999999999</v>
      </c>
    </row>
    <row r="3188" spans="1:2" x14ac:dyDescent="0.3">
      <c r="A3188" s="150">
        <v>37971</v>
      </c>
      <c r="B3188" s="30">
        <v>3.3461470000000002</v>
      </c>
    </row>
    <row r="3189" spans="1:2" x14ac:dyDescent="0.3">
      <c r="A3189" s="150">
        <v>37972</v>
      </c>
      <c r="B3189" s="30">
        <v>3.3464860000000001</v>
      </c>
    </row>
    <row r="3190" spans="1:2" x14ac:dyDescent="0.3">
      <c r="A3190" s="150">
        <v>37973</v>
      </c>
      <c r="B3190" s="30">
        <v>3.3468249999999999</v>
      </c>
    </row>
    <row r="3191" spans="1:2" x14ac:dyDescent="0.3">
      <c r="A3191" s="150">
        <v>37974</v>
      </c>
      <c r="B3191" s="30">
        <v>3.3471649999999999</v>
      </c>
    </row>
    <row r="3192" spans="1:2" x14ac:dyDescent="0.3">
      <c r="A3192" s="150">
        <v>37975</v>
      </c>
      <c r="B3192" s="30">
        <v>3.3475039999999998</v>
      </c>
    </row>
    <row r="3193" spans="1:2" x14ac:dyDescent="0.3">
      <c r="A3193" s="150">
        <v>37976</v>
      </c>
      <c r="B3193" s="30">
        <v>3.3478430000000001</v>
      </c>
    </row>
    <row r="3194" spans="1:2" x14ac:dyDescent="0.3">
      <c r="A3194" s="150">
        <v>37977</v>
      </c>
      <c r="B3194" s="30">
        <v>3.3481830000000001</v>
      </c>
    </row>
    <row r="3195" spans="1:2" x14ac:dyDescent="0.3">
      <c r="A3195" s="150">
        <v>37978</v>
      </c>
      <c r="B3195" s="30">
        <v>3.348522</v>
      </c>
    </row>
    <row r="3196" spans="1:2" x14ac:dyDescent="0.3">
      <c r="A3196" s="150">
        <v>37979</v>
      </c>
      <c r="B3196" s="30">
        <v>3.348862</v>
      </c>
    </row>
    <row r="3197" spans="1:2" x14ac:dyDescent="0.3">
      <c r="A3197" s="150">
        <v>37980</v>
      </c>
      <c r="B3197" s="30">
        <v>3.3492009999999999</v>
      </c>
    </row>
    <row r="3198" spans="1:2" x14ac:dyDescent="0.3">
      <c r="A3198" s="150">
        <v>37981</v>
      </c>
      <c r="B3198" s="30">
        <v>3.3496679999999999</v>
      </c>
    </row>
    <row r="3199" spans="1:2" x14ac:dyDescent="0.3">
      <c r="A3199" s="150">
        <v>37982</v>
      </c>
      <c r="B3199" s="30">
        <v>3.3501349999999999</v>
      </c>
    </row>
    <row r="3200" spans="1:2" x14ac:dyDescent="0.3">
      <c r="A3200" s="150">
        <v>37983</v>
      </c>
      <c r="B3200" s="30">
        <v>3.3506019999999999</v>
      </c>
    </row>
    <row r="3201" spans="1:2" x14ac:dyDescent="0.3">
      <c r="A3201" s="150">
        <v>37984</v>
      </c>
      <c r="B3201" s="30">
        <v>3.3510689999999999</v>
      </c>
    </row>
    <row r="3202" spans="1:2" x14ac:dyDescent="0.3">
      <c r="A3202" s="150">
        <v>37985</v>
      </c>
      <c r="B3202" s="30">
        <v>3.3515359999999998</v>
      </c>
    </row>
    <row r="3203" spans="1:2" x14ac:dyDescent="0.3">
      <c r="A3203" s="150">
        <v>37986</v>
      </c>
      <c r="B3203" s="30">
        <v>3.3520029999999998</v>
      </c>
    </row>
    <row r="3204" spans="1:2" x14ac:dyDescent="0.3">
      <c r="A3204" s="150">
        <v>37987</v>
      </c>
      <c r="B3204" s="30">
        <v>3.3524699999999998</v>
      </c>
    </row>
    <row r="3205" spans="1:2" x14ac:dyDescent="0.3">
      <c r="A3205" s="150">
        <v>37988</v>
      </c>
      <c r="B3205" s="30">
        <v>3.3529369999999998</v>
      </c>
    </row>
    <row r="3206" spans="1:2" x14ac:dyDescent="0.3">
      <c r="A3206" s="150">
        <v>37989</v>
      </c>
      <c r="B3206" s="30">
        <v>3.353405</v>
      </c>
    </row>
    <row r="3207" spans="1:2" x14ac:dyDescent="0.3">
      <c r="A3207" s="150">
        <v>37990</v>
      </c>
      <c r="B3207" s="30">
        <v>3.353872</v>
      </c>
    </row>
    <row r="3208" spans="1:2" x14ac:dyDescent="0.3">
      <c r="A3208" s="150">
        <v>37991</v>
      </c>
      <c r="B3208" s="30">
        <v>3.354339</v>
      </c>
    </row>
    <row r="3209" spans="1:2" x14ac:dyDescent="0.3">
      <c r="A3209" s="150">
        <v>37992</v>
      </c>
      <c r="B3209" s="30">
        <v>3.3548070000000001</v>
      </c>
    </row>
    <row r="3210" spans="1:2" x14ac:dyDescent="0.3">
      <c r="A3210" s="150">
        <v>37993</v>
      </c>
      <c r="B3210" s="30">
        <v>3.3552740000000001</v>
      </c>
    </row>
    <row r="3211" spans="1:2" x14ac:dyDescent="0.3">
      <c r="A3211" s="150">
        <v>37994</v>
      </c>
      <c r="B3211" s="30">
        <v>3.3557419999999998</v>
      </c>
    </row>
    <row r="3212" spans="1:2" x14ac:dyDescent="0.3">
      <c r="A3212" s="150">
        <v>37995</v>
      </c>
      <c r="B3212" s="30">
        <v>3.3562099999999999</v>
      </c>
    </row>
    <row r="3213" spans="1:2" x14ac:dyDescent="0.3">
      <c r="A3213" s="150">
        <v>37996</v>
      </c>
      <c r="B3213" s="30">
        <v>3.3566769999999999</v>
      </c>
    </row>
    <row r="3214" spans="1:2" x14ac:dyDescent="0.3">
      <c r="A3214" s="150">
        <v>37997</v>
      </c>
      <c r="B3214" s="30">
        <v>3.3572609999999998</v>
      </c>
    </row>
    <row r="3215" spans="1:2" x14ac:dyDescent="0.3">
      <c r="A3215" s="150">
        <v>37998</v>
      </c>
      <c r="B3215" s="30">
        <v>3.3578450000000002</v>
      </c>
    </row>
    <row r="3216" spans="1:2" x14ac:dyDescent="0.3">
      <c r="A3216" s="150">
        <v>37999</v>
      </c>
      <c r="B3216" s="30">
        <v>3.358428</v>
      </c>
    </row>
    <row r="3217" spans="1:2" x14ac:dyDescent="0.3">
      <c r="A3217" s="150">
        <v>38000</v>
      </c>
      <c r="B3217" s="30">
        <v>3.3590119999999999</v>
      </c>
    </row>
    <row r="3218" spans="1:2" x14ac:dyDescent="0.3">
      <c r="A3218" s="150">
        <v>38001</v>
      </c>
      <c r="B3218" s="30">
        <v>3.3595959999999998</v>
      </c>
    </row>
    <row r="3219" spans="1:2" x14ac:dyDescent="0.3">
      <c r="A3219" s="150">
        <v>38002</v>
      </c>
      <c r="B3219" s="30">
        <v>3.3601800000000002</v>
      </c>
    </row>
    <row r="3220" spans="1:2" x14ac:dyDescent="0.3">
      <c r="A3220" s="150">
        <v>38003</v>
      </c>
      <c r="B3220" s="30">
        <v>3.3607649999999998</v>
      </c>
    </row>
    <row r="3221" spans="1:2" x14ac:dyDescent="0.3">
      <c r="A3221" s="150">
        <v>38004</v>
      </c>
      <c r="B3221" s="30">
        <v>3.3613490000000001</v>
      </c>
    </row>
    <row r="3222" spans="1:2" x14ac:dyDescent="0.3">
      <c r="A3222" s="150">
        <v>38005</v>
      </c>
      <c r="B3222" s="30">
        <v>3.3619330000000001</v>
      </c>
    </row>
    <row r="3223" spans="1:2" x14ac:dyDescent="0.3">
      <c r="A3223" s="150">
        <v>38006</v>
      </c>
      <c r="B3223" s="30">
        <v>3.3625180000000001</v>
      </c>
    </row>
    <row r="3224" spans="1:2" x14ac:dyDescent="0.3">
      <c r="A3224" s="150">
        <v>38007</v>
      </c>
      <c r="B3224" s="30">
        <v>3.363102</v>
      </c>
    </row>
    <row r="3225" spans="1:2" x14ac:dyDescent="0.3">
      <c r="A3225" s="150">
        <v>38008</v>
      </c>
      <c r="B3225" s="30">
        <v>3.3636870000000001</v>
      </c>
    </row>
    <row r="3226" spans="1:2" x14ac:dyDescent="0.3">
      <c r="A3226" s="150">
        <v>38009</v>
      </c>
      <c r="B3226" s="30">
        <v>3.3642720000000002</v>
      </c>
    </row>
    <row r="3227" spans="1:2" x14ac:dyDescent="0.3">
      <c r="A3227" s="150">
        <v>38010</v>
      </c>
      <c r="B3227" s="30">
        <v>3.3648570000000002</v>
      </c>
    </row>
    <row r="3228" spans="1:2" x14ac:dyDescent="0.3">
      <c r="A3228" s="150">
        <v>38011</v>
      </c>
      <c r="B3228" s="30">
        <v>3.3654419999999998</v>
      </c>
    </row>
    <row r="3229" spans="1:2" x14ac:dyDescent="0.3">
      <c r="A3229" s="150">
        <v>38012</v>
      </c>
      <c r="B3229" s="30">
        <v>3.3661340000000002</v>
      </c>
    </row>
    <row r="3230" spans="1:2" x14ac:dyDescent="0.3">
      <c r="A3230" s="150">
        <v>38013</v>
      </c>
      <c r="B3230" s="30">
        <v>3.3668260000000001</v>
      </c>
    </row>
    <row r="3231" spans="1:2" x14ac:dyDescent="0.3">
      <c r="A3231" s="150">
        <v>38014</v>
      </c>
      <c r="B3231" s="30">
        <v>3.367518</v>
      </c>
    </row>
    <row r="3232" spans="1:2" x14ac:dyDescent="0.3">
      <c r="A3232" s="150">
        <v>38015</v>
      </c>
      <c r="B3232" s="30">
        <v>3.3682099999999999</v>
      </c>
    </row>
    <row r="3233" spans="1:2" x14ac:dyDescent="0.3">
      <c r="A3233" s="150">
        <v>38016</v>
      </c>
      <c r="B3233" s="30">
        <v>3.368903</v>
      </c>
    </row>
    <row r="3234" spans="1:2" x14ac:dyDescent="0.3">
      <c r="A3234" s="150">
        <v>38017</v>
      </c>
      <c r="B3234" s="30">
        <v>3.369596</v>
      </c>
    </row>
    <row r="3235" spans="1:2" x14ac:dyDescent="0.3">
      <c r="A3235" s="150">
        <v>38018</v>
      </c>
      <c r="B3235" s="30">
        <v>3.370288</v>
      </c>
    </row>
    <row r="3236" spans="1:2" x14ac:dyDescent="0.3">
      <c r="A3236" s="150">
        <v>38019</v>
      </c>
      <c r="B3236" s="30">
        <v>3.370981</v>
      </c>
    </row>
    <row r="3237" spans="1:2" x14ac:dyDescent="0.3">
      <c r="A3237" s="150">
        <v>38020</v>
      </c>
      <c r="B3237" s="30">
        <v>3.3716750000000002</v>
      </c>
    </row>
    <row r="3238" spans="1:2" x14ac:dyDescent="0.3">
      <c r="A3238" s="150">
        <v>38021</v>
      </c>
      <c r="B3238" s="30">
        <v>3.3723679999999998</v>
      </c>
    </row>
    <row r="3239" spans="1:2" x14ac:dyDescent="0.3">
      <c r="A3239" s="150">
        <v>38022</v>
      </c>
      <c r="B3239" s="30">
        <v>3.3730609999999999</v>
      </c>
    </row>
    <row r="3240" spans="1:2" x14ac:dyDescent="0.3">
      <c r="A3240" s="150">
        <v>38023</v>
      </c>
      <c r="B3240" s="30">
        <v>3.3737550000000001</v>
      </c>
    </row>
    <row r="3241" spans="1:2" x14ac:dyDescent="0.3">
      <c r="A3241" s="150">
        <v>38024</v>
      </c>
      <c r="B3241" s="30">
        <v>3.3744480000000001</v>
      </c>
    </row>
    <row r="3242" spans="1:2" x14ac:dyDescent="0.3">
      <c r="A3242" s="150">
        <v>38025</v>
      </c>
      <c r="B3242" s="30">
        <v>3.3751419999999999</v>
      </c>
    </row>
    <row r="3243" spans="1:2" x14ac:dyDescent="0.3">
      <c r="A3243" s="150">
        <v>38026</v>
      </c>
      <c r="B3243" s="30">
        <v>3.3758360000000001</v>
      </c>
    </row>
    <row r="3244" spans="1:2" x14ac:dyDescent="0.3">
      <c r="A3244" s="150">
        <v>38027</v>
      </c>
      <c r="B3244" s="30">
        <v>3.3765299999999998</v>
      </c>
    </row>
    <row r="3245" spans="1:2" x14ac:dyDescent="0.3">
      <c r="A3245" s="150">
        <v>38028</v>
      </c>
      <c r="B3245" s="30">
        <v>3.3772500000000001</v>
      </c>
    </row>
    <row r="3246" spans="1:2" x14ac:dyDescent="0.3">
      <c r="A3246" s="150">
        <v>38029</v>
      </c>
      <c r="B3246" s="30">
        <v>3.3779690000000002</v>
      </c>
    </row>
    <row r="3247" spans="1:2" x14ac:dyDescent="0.3">
      <c r="A3247" s="150">
        <v>38030</v>
      </c>
      <c r="B3247" s="30">
        <v>3.3786890000000001</v>
      </c>
    </row>
    <row r="3248" spans="1:2" x14ac:dyDescent="0.3">
      <c r="A3248" s="150">
        <v>38031</v>
      </c>
      <c r="B3248" s="30">
        <v>3.3794089999999999</v>
      </c>
    </row>
    <row r="3249" spans="1:2" x14ac:dyDescent="0.3">
      <c r="A3249" s="150">
        <v>38032</v>
      </c>
      <c r="B3249" s="30">
        <v>3.3801290000000002</v>
      </c>
    </row>
    <row r="3250" spans="1:2" x14ac:dyDescent="0.3">
      <c r="A3250" s="150">
        <v>38033</v>
      </c>
      <c r="B3250" s="30">
        <v>3.380849</v>
      </c>
    </row>
    <row r="3251" spans="1:2" x14ac:dyDescent="0.3">
      <c r="A3251" s="150">
        <v>38034</v>
      </c>
      <c r="B3251" s="30">
        <v>3.3815689999999998</v>
      </c>
    </row>
    <row r="3252" spans="1:2" x14ac:dyDescent="0.3">
      <c r="A3252" s="150">
        <v>38035</v>
      </c>
      <c r="B3252" s="30">
        <v>3.3822890000000001</v>
      </c>
    </row>
    <row r="3253" spans="1:2" x14ac:dyDescent="0.3">
      <c r="A3253" s="150">
        <v>38036</v>
      </c>
      <c r="B3253" s="30">
        <v>3.3830100000000001</v>
      </c>
    </row>
    <row r="3254" spans="1:2" x14ac:dyDescent="0.3">
      <c r="A3254" s="150">
        <v>38037</v>
      </c>
      <c r="B3254" s="30">
        <v>3.383731</v>
      </c>
    </row>
    <row r="3255" spans="1:2" x14ac:dyDescent="0.3">
      <c r="A3255" s="150">
        <v>38038</v>
      </c>
      <c r="B3255" s="30">
        <v>3.3844509999999999</v>
      </c>
    </row>
    <row r="3256" spans="1:2" x14ac:dyDescent="0.3">
      <c r="A3256" s="150">
        <v>38039</v>
      </c>
      <c r="B3256" s="30">
        <v>3.3851719999999998</v>
      </c>
    </row>
    <row r="3257" spans="1:2" x14ac:dyDescent="0.3">
      <c r="A3257" s="150">
        <v>38040</v>
      </c>
      <c r="B3257" s="30">
        <v>3.385894</v>
      </c>
    </row>
    <row r="3258" spans="1:2" x14ac:dyDescent="0.3">
      <c r="A3258" s="150">
        <v>38041</v>
      </c>
      <c r="B3258" s="30">
        <v>3.3866149999999999</v>
      </c>
    </row>
    <row r="3259" spans="1:2" x14ac:dyDescent="0.3">
      <c r="A3259" s="150">
        <v>38042</v>
      </c>
      <c r="B3259" s="30">
        <v>3.3873359999999999</v>
      </c>
    </row>
    <row r="3260" spans="1:2" x14ac:dyDescent="0.3">
      <c r="A3260" s="150">
        <v>38043</v>
      </c>
      <c r="B3260" s="30">
        <v>3.388109</v>
      </c>
    </row>
    <row r="3261" spans="1:2" x14ac:dyDescent="0.3">
      <c r="A3261" s="150">
        <v>38044</v>
      </c>
      <c r="B3261" s="30">
        <v>3.3888820000000002</v>
      </c>
    </row>
    <row r="3262" spans="1:2" x14ac:dyDescent="0.3">
      <c r="A3262" s="150">
        <v>38045</v>
      </c>
      <c r="B3262" s="30">
        <v>3.389656</v>
      </c>
    </row>
    <row r="3263" spans="1:2" x14ac:dyDescent="0.3">
      <c r="A3263" s="150">
        <v>38046</v>
      </c>
      <c r="B3263" s="30">
        <v>3.3904290000000001</v>
      </c>
    </row>
    <row r="3264" spans="1:2" x14ac:dyDescent="0.3">
      <c r="A3264" s="150">
        <v>38047</v>
      </c>
      <c r="B3264" s="30">
        <v>3.391203</v>
      </c>
    </row>
    <row r="3265" spans="1:2" x14ac:dyDescent="0.3">
      <c r="A3265" s="150">
        <v>38048</v>
      </c>
      <c r="B3265" s="30">
        <v>3.3919769999999998</v>
      </c>
    </row>
    <row r="3266" spans="1:2" x14ac:dyDescent="0.3">
      <c r="A3266" s="150">
        <v>38049</v>
      </c>
      <c r="B3266" s="30">
        <v>3.3927510000000001</v>
      </c>
    </row>
    <row r="3267" spans="1:2" x14ac:dyDescent="0.3">
      <c r="A3267" s="150">
        <v>38050</v>
      </c>
      <c r="B3267" s="30">
        <v>3.3935249999999999</v>
      </c>
    </row>
    <row r="3268" spans="1:2" x14ac:dyDescent="0.3">
      <c r="A3268" s="150">
        <v>38051</v>
      </c>
      <c r="B3268" s="30">
        <v>3.3942990000000002</v>
      </c>
    </row>
    <row r="3269" spans="1:2" x14ac:dyDescent="0.3">
      <c r="A3269" s="150">
        <v>38052</v>
      </c>
      <c r="B3269" s="30">
        <v>3.3950740000000001</v>
      </c>
    </row>
    <row r="3270" spans="1:2" x14ac:dyDescent="0.3">
      <c r="A3270" s="150">
        <v>38053</v>
      </c>
      <c r="B3270" s="30">
        <v>3.3958490000000001</v>
      </c>
    </row>
    <row r="3271" spans="1:2" x14ac:dyDescent="0.3">
      <c r="A3271" s="150">
        <v>38054</v>
      </c>
      <c r="B3271" s="30">
        <v>3.3966229999999999</v>
      </c>
    </row>
    <row r="3272" spans="1:2" x14ac:dyDescent="0.3">
      <c r="A3272" s="150">
        <v>38055</v>
      </c>
      <c r="B3272" s="30">
        <v>3.3973990000000001</v>
      </c>
    </row>
    <row r="3273" spans="1:2" x14ac:dyDescent="0.3">
      <c r="A3273" s="150">
        <v>38056</v>
      </c>
      <c r="B3273" s="30">
        <v>3.398174</v>
      </c>
    </row>
    <row r="3274" spans="1:2" x14ac:dyDescent="0.3">
      <c r="A3274" s="150">
        <v>38057</v>
      </c>
      <c r="B3274" s="30">
        <v>3.3987050000000001</v>
      </c>
    </row>
    <row r="3275" spans="1:2" x14ac:dyDescent="0.3">
      <c r="A3275" s="150">
        <v>38058</v>
      </c>
      <c r="B3275" s="30">
        <v>3.3992369999999998</v>
      </c>
    </row>
    <row r="3276" spans="1:2" x14ac:dyDescent="0.3">
      <c r="A3276" s="150">
        <v>38059</v>
      </c>
      <c r="B3276" s="30">
        <v>3.3997679999999999</v>
      </c>
    </row>
    <row r="3277" spans="1:2" x14ac:dyDescent="0.3">
      <c r="A3277" s="150">
        <v>38060</v>
      </c>
      <c r="B3277" s="30">
        <v>3.4003000000000001</v>
      </c>
    </row>
    <row r="3278" spans="1:2" x14ac:dyDescent="0.3">
      <c r="A3278" s="150">
        <v>38061</v>
      </c>
      <c r="B3278" s="30">
        <v>3.4008310000000002</v>
      </c>
    </row>
    <row r="3279" spans="1:2" x14ac:dyDescent="0.3">
      <c r="A3279" s="150">
        <v>38062</v>
      </c>
      <c r="B3279" s="30">
        <v>3.4013629999999999</v>
      </c>
    </row>
    <row r="3280" spans="1:2" x14ac:dyDescent="0.3">
      <c r="A3280" s="150">
        <v>38063</v>
      </c>
      <c r="B3280" s="30">
        <v>3.4018950000000001</v>
      </c>
    </row>
    <row r="3281" spans="1:2" x14ac:dyDescent="0.3">
      <c r="A3281" s="150">
        <v>38064</v>
      </c>
      <c r="B3281" s="30">
        <v>3.4024269999999999</v>
      </c>
    </row>
    <row r="3282" spans="1:2" x14ac:dyDescent="0.3">
      <c r="A3282" s="150">
        <v>38065</v>
      </c>
      <c r="B3282" s="30">
        <v>3.4029590000000001</v>
      </c>
    </row>
    <row r="3283" spans="1:2" x14ac:dyDescent="0.3">
      <c r="A3283" s="150">
        <v>38066</v>
      </c>
      <c r="B3283" s="30">
        <v>3.4034909999999998</v>
      </c>
    </row>
    <row r="3284" spans="1:2" x14ac:dyDescent="0.3">
      <c r="A3284" s="150">
        <v>38067</v>
      </c>
      <c r="B3284" s="30">
        <v>3.404023</v>
      </c>
    </row>
    <row r="3285" spans="1:2" x14ac:dyDescent="0.3">
      <c r="A3285" s="150">
        <v>38068</v>
      </c>
      <c r="B3285" s="30">
        <v>3.4045550000000002</v>
      </c>
    </row>
    <row r="3286" spans="1:2" x14ac:dyDescent="0.3">
      <c r="A3286" s="150">
        <v>38069</v>
      </c>
      <c r="B3286" s="30">
        <v>3.4050880000000001</v>
      </c>
    </row>
    <row r="3287" spans="1:2" x14ac:dyDescent="0.3">
      <c r="A3287" s="150">
        <v>38070</v>
      </c>
      <c r="B3287" s="30">
        <v>3.4056199999999999</v>
      </c>
    </row>
    <row r="3288" spans="1:2" x14ac:dyDescent="0.3">
      <c r="A3288" s="150">
        <v>38071</v>
      </c>
      <c r="B3288" s="30">
        <v>3.4061530000000002</v>
      </c>
    </row>
    <row r="3289" spans="1:2" x14ac:dyDescent="0.3">
      <c r="A3289" s="150">
        <v>38072</v>
      </c>
      <c r="B3289" s="30">
        <v>3.4065449999999999</v>
      </c>
    </row>
    <row r="3290" spans="1:2" x14ac:dyDescent="0.3">
      <c r="A3290" s="150">
        <v>38073</v>
      </c>
      <c r="B3290" s="30">
        <v>3.4069370000000001</v>
      </c>
    </row>
    <row r="3291" spans="1:2" x14ac:dyDescent="0.3">
      <c r="A3291" s="150">
        <v>38074</v>
      </c>
      <c r="B3291" s="30">
        <v>3.40733</v>
      </c>
    </row>
    <row r="3292" spans="1:2" x14ac:dyDescent="0.3">
      <c r="A3292" s="150">
        <v>38075</v>
      </c>
      <c r="B3292" s="30">
        <v>3.4077220000000001</v>
      </c>
    </row>
    <row r="3293" spans="1:2" x14ac:dyDescent="0.3">
      <c r="A3293" s="150">
        <v>38076</v>
      </c>
      <c r="B3293" s="30">
        <v>3.408115</v>
      </c>
    </row>
    <row r="3294" spans="1:2" x14ac:dyDescent="0.3">
      <c r="A3294" s="150">
        <v>38077</v>
      </c>
      <c r="B3294" s="30">
        <v>3.4085070000000002</v>
      </c>
    </row>
    <row r="3295" spans="1:2" x14ac:dyDescent="0.3">
      <c r="A3295" s="150">
        <v>38078</v>
      </c>
      <c r="B3295" s="30">
        <v>3.4089</v>
      </c>
    </row>
    <row r="3296" spans="1:2" x14ac:dyDescent="0.3">
      <c r="A3296" s="150">
        <v>38079</v>
      </c>
      <c r="B3296" s="30">
        <v>3.4092920000000002</v>
      </c>
    </row>
    <row r="3297" spans="1:2" x14ac:dyDescent="0.3">
      <c r="A3297" s="150">
        <v>38080</v>
      </c>
      <c r="B3297" s="30">
        <v>3.4096850000000001</v>
      </c>
    </row>
    <row r="3298" spans="1:2" x14ac:dyDescent="0.3">
      <c r="A3298" s="150">
        <v>38081</v>
      </c>
      <c r="B3298" s="30">
        <v>3.4100779999999999</v>
      </c>
    </row>
    <row r="3299" spans="1:2" x14ac:dyDescent="0.3">
      <c r="A3299" s="150">
        <v>38082</v>
      </c>
      <c r="B3299" s="30">
        <v>3.4104709999999998</v>
      </c>
    </row>
    <row r="3300" spans="1:2" x14ac:dyDescent="0.3">
      <c r="A3300" s="150">
        <v>38083</v>
      </c>
      <c r="B3300" s="30">
        <v>3.410863</v>
      </c>
    </row>
    <row r="3301" spans="1:2" x14ac:dyDescent="0.3">
      <c r="A3301" s="150">
        <v>38084</v>
      </c>
      <c r="B3301" s="30">
        <v>3.4112559999999998</v>
      </c>
    </row>
    <row r="3302" spans="1:2" x14ac:dyDescent="0.3">
      <c r="A3302" s="150">
        <v>38085</v>
      </c>
      <c r="B3302" s="30">
        <v>3.4116490000000002</v>
      </c>
    </row>
    <row r="3303" spans="1:2" x14ac:dyDescent="0.3">
      <c r="A3303" s="150">
        <v>38086</v>
      </c>
      <c r="B3303" s="30">
        <v>3.412042</v>
      </c>
    </row>
    <row r="3304" spans="1:2" x14ac:dyDescent="0.3">
      <c r="A3304" s="150">
        <v>38087</v>
      </c>
      <c r="B3304" s="30">
        <v>3.4124349999999999</v>
      </c>
    </row>
    <row r="3305" spans="1:2" x14ac:dyDescent="0.3">
      <c r="A3305" s="150">
        <v>38088</v>
      </c>
      <c r="B3305" s="30">
        <v>3.4126050000000001</v>
      </c>
    </row>
    <row r="3306" spans="1:2" x14ac:dyDescent="0.3">
      <c r="A3306" s="150">
        <v>38089</v>
      </c>
      <c r="B3306" s="30">
        <v>3.4127740000000002</v>
      </c>
    </row>
    <row r="3307" spans="1:2" x14ac:dyDescent="0.3">
      <c r="A3307" s="150">
        <v>38090</v>
      </c>
      <c r="B3307" s="30">
        <v>3.412944</v>
      </c>
    </row>
    <row r="3308" spans="1:2" x14ac:dyDescent="0.3">
      <c r="A3308" s="150">
        <v>38091</v>
      </c>
      <c r="B3308" s="30">
        <v>3.4131140000000002</v>
      </c>
    </row>
    <row r="3309" spans="1:2" x14ac:dyDescent="0.3">
      <c r="A3309" s="150">
        <v>38092</v>
      </c>
      <c r="B3309" s="30">
        <v>3.4132829999999998</v>
      </c>
    </row>
    <row r="3310" spans="1:2" x14ac:dyDescent="0.3">
      <c r="A3310" s="150">
        <v>38093</v>
      </c>
      <c r="B3310" s="30">
        <v>3.4134530000000001</v>
      </c>
    </row>
    <row r="3311" spans="1:2" x14ac:dyDescent="0.3">
      <c r="A3311" s="150">
        <v>38094</v>
      </c>
      <c r="B3311" s="30">
        <v>3.4136220000000002</v>
      </c>
    </row>
    <row r="3312" spans="1:2" x14ac:dyDescent="0.3">
      <c r="A3312" s="150">
        <v>38095</v>
      </c>
      <c r="B3312" s="30">
        <v>3.4137919999999999</v>
      </c>
    </row>
    <row r="3313" spans="1:2" x14ac:dyDescent="0.3">
      <c r="A3313" s="150">
        <v>38096</v>
      </c>
      <c r="B3313" s="30">
        <v>3.4139620000000002</v>
      </c>
    </row>
    <row r="3314" spans="1:2" x14ac:dyDescent="0.3">
      <c r="A3314" s="150">
        <v>38097</v>
      </c>
      <c r="B3314" s="30">
        <v>3.4141309999999998</v>
      </c>
    </row>
    <row r="3315" spans="1:2" x14ac:dyDescent="0.3">
      <c r="A3315" s="150">
        <v>38098</v>
      </c>
      <c r="B3315" s="30">
        <v>3.414301</v>
      </c>
    </row>
    <row r="3316" spans="1:2" x14ac:dyDescent="0.3">
      <c r="A3316" s="150">
        <v>38099</v>
      </c>
      <c r="B3316" s="30">
        <v>3.4144709999999998</v>
      </c>
    </row>
    <row r="3317" spans="1:2" x14ac:dyDescent="0.3">
      <c r="A3317" s="150">
        <v>38100</v>
      </c>
      <c r="B3317" s="30">
        <v>3.4146399999999999</v>
      </c>
    </row>
    <row r="3318" spans="1:2" x14ac:dyDescent="0.3">
      <c r="A3318" s="150">
        <v>38101</v>
      </c>
      <c r="B3318" s="30">
        <v>3.4148100000000001</v>
      </c>
    </row>
    <row r="3319" spans="1:2" x14ac:dyDescent="0.3">
      <c r="A3319" s="150">
        <v>38102</v>
      </c>
      <c r="B3319" s="30">
        <v>3.4149799999999999</v>
      </c>
    </row>
    <row r="3320" spans="1:2" x14ac:dyDescent="0.3">
      <c r="A3320" s="150">
        <v>38103</v>
      </c>
      <c r="B3320" s="30">
        <v>3.4149729999999998</v>
      </c>
    </row>
    <row r="3321" spans="1:2" x14ac:dyDescent="0.3">
      <c r="A3321" s="150">
        <v>38104</v>
      </c>
      <c r="B3321" s="30">
        <v>3.4149669999999999</v>
      </c>
    </row>
    <row r="3322" spans="1:2" x14ac:dyDescent="0.3">
      <c r="A3322" s="150">
        <v>38105</v>
      </c>
      <c r="B3322" s="30">
        <v>3.4149609999999999</v>
      </c>
    </row>
    <row r="3323" spans="1:2" x14ac:dyDescent="0.3">
      <c r="A3323" s="150">
        <v>38106</v>
      </c>
      <c r="B3323" s="30">
        <v>3.414955</v>
      </c>
    </row>
    <row r="3324" spans="1:2" x14ac:dyDescent="0.3">
      <c r="A3324" s="150">
        <v>38107</v>
      </c>
      <c r="B3324" s="30">
        <v>3.4149479999999999</v>
      </c>
    </row>
    <row r="3325" spans="1:2" x14ac:dyDescent="0.3">
      <c r="A3325" s="150">
        <v>38108</v>
      </c>
      <c r="B3325" s="30">
        <v>3.4149419999999999</v>
      </c>
    </row>
    <row r="3326" spans="1:2" x14ac:dyDescent="0.3">
      <c r="A3326" s="150">
        <v>38109</v>
      </c>
      <c r="B3326" s="30">
        <v>3.414936</v>
      </c>
    </row>
    <row r="3327" spans="1:2" x14ac:dyDescent="0.3">
      <c r="A3327" s="150">
        <v>38110</v>
      </c>
      <c r="B3327" s="30">
        <v>3.4149289999999999</v>
      </c>
    </row>
    <row r="3328" spans="1:2" x14ac:dyDescent="0.3">
      <c r="A3328" s="150">
        <v>38111</v>
      </c>
      <c r="B3328" s="30">
        <v>3.4149229999999999</v>
      </c>
    </row>
    <row r="3329" spans="1:2" x14ac:dyDescent="0.3">
      <c r="A3329" s="150">
        <v>38112</v>
      </c>
      <c r="B3329" s="30">
        <v>3.414917</v>
      </c>
    </row>
    <row r="3330" spans="1:2" x14ac:dyDescent="0.3">
      <c r="A3330" s="150">
        <v>38113</v>
      </c>
      <c r="B3330" s="30">
        <v>3.414911</v>
      </c>
    </row>
    <row r="3331" spans="1:2" x14ac:dyDescent="0.3">
      <c r="A3331" s="150">
        <v>38114</v>
      </c>
      <c r="B3331" s="30">
        <v>3.4149039999999999</v>
      </c>
    </row>
    <row r="3332" spans="1:2" x14ac:dyDescent="0.3">
      <c r="A3332" s="150">
        <v>38115</v>
      </c>
      <c r="B3332" s="30">
        <v>3.414898</v>
      </c>
    </row>
    <row r="3333" spans="1:2" x14ac:dyDescent="0.3">
      <c r="A3333" s="150">
        <v>38116</v>
      </c>
      <c r="B3333" s="30">
        <v>3.414892</v>
      </c>
    </row>
    <row r="3334" spans="1:2" x14ac:dyDescent="0.3">
      <c r="A3334" s="150">
        <v>38117</v>
      </c>
      <c r="B3334" s="30">
        <v>3.4148849999999999</v>
      </c>
    </row>
    <row r="3335" spans="1:2" x14ac:dyDescent="0.3">
      <c r="A3335" s="150">
        <v>38118</v>
      </c>
      <c r="B3335" s="30">
        <v>3.4154100000000001</v>
      </c>
    </row>
    <row r="3336" spans="1:2" x14ac:dyDescent="0.3">
      <c r="A3336" s="150">
        <v>38119</v>
      </c>
      <c r="B3336" s="30">
        <v>3.4159359999999999</v>
      </c>
    </row>
    <row r="3337" spans="1:2" x14ac:dyDescent="0.3">
      <c r="A3337" s="150">
        <v>38120</v>
      </c>
      <c r="B3337" s="30">
        <v>3.416461</v>
      </c>
    </row>
    <row r="3338" spans="1:2" x14ac:dyDescent="0.3">
      <c r="A3338" s="150">
        <v>38121</v>
      </c>
      <c r="B3338" s="30">
        <v>3.4169860000000001</v>
      </c>
    </row>
    <row r="3339" spans="1:2" x14ac:dyDescent="0.3">
      <c r="A3339" s="150">
        <v>38122</v>
      </c>
      <c r="B3339" s="30">
        <v>3.4175119999999999</v>
      </c>
    </row>
    <row r="3340" spans="1:2" x14ac:dyDescent="0.3">
      <c r="A3340" s="150">
        <v>38123</v>
      </c>
      <c r="B3340" s="30">
        <v>3.418037</v>
      </c>
    </row>
    <row r="3341" spans="1:2" x14ac:dyDescent="0.3">
      <c r="A3341" s="150">
        <v>38124</v>
      </c>
      <c r="B3341" s="30">
        <v>3.4185629999999998</v>
      </c>
    </row>
    <row r="3342" spans="1:2" x14ac:dyDescent="0.3">
      <c r="A3342" s="150">
        <v>38125</v>
      </c>
      <c r="B3342" s="30">
        <v>3.4190879999999999</v>
      </c>
    </row>
    <row r="3343" spans="1:2" x14ac:dyDescent="0.3">
      <c r="A3343" s="150">
        <v>38126</v>
      </c>
      <c r="B3343" s="30">
        <v>3.4196140000000002</v>
      </c>
    </row>
    <row r="3344" spans="1:2" x14ac:dyDescent="0.3">
      <c r="A3344" s="150">
        <v>38127</v>
      </c>
      <c r="B3344" s="30">
        <v>3.42014</v>
      </c>
    </row>
    <row r="3345" spans="1:2" x14ac:dyDescent="0.3">
      <c r="A3345" s="150">
        <v>38128</v>
      </c>
      <c r="B3345" s="30">
        <v>3.4206660000000002</v>
      </c>
    </row>
    <row r="3346" spans="1:2" x14ac:dyDescent="0.3">
      <c r="A3346" s="150">
        <v>38129</v>
      </c>
      <c r="B3346" s="30">
        <v>3.421192</v>
      </c>
    </row>
    <row r="3347" spans="1:2" x14ac:dyDescent="0.3">
      <c r="A3347" s="150">
        <v>38130</v>
      </c>
      <c r="B3347" s="30">
        <v>3.4217179999999998</v>
      </c>
    </row>
    <row r="3348" spans="1:2" x14ac:dyDescent="0.3">
      <c r="A3348" s="150">
        <v>38131</v>
      </c>
      <c r="B3348" s="30">
        <v>3.4222440000000001</v>
      </c>
    </row>
    <row r="3349" spans="1:2" x14ac:dyDescent="0.3">
      <c r="A3349" s="150">
        <v>38132</v>
      </c>
      <c r="B3349" s="30">
        <v>3.4227699999999999</v>
      </c>
    </row>
    <row r="3350" spans="1:2" x14ac:dyDescent="0.3">
      <c r="A3350" s="150">
        <v>38133</v>
      </c>
      <c r="B3350" s="30">
        <v>3.42197</v>
      </c>
    </row>
    <row r="3351" spans="1:2" x14ac:dyDescent="0.3">
      <c r="A3351" s="150">
        <v>38134</v>
      </c>
      <c r="B3351" s="30">
        <v>3.4211689999999999</v>
      </c>
    </row>
    <row r="3352" spans="1:2" x14ac:dyDescent="0.3">
      <c r="A3352" s="150">
        <v>38135</v>
      </c>
      <c r="B3352" s="30">
        <v>3.420369</v>
      </c>
    </row>
    <row r="3353" spans="1:2" x14ac:dyDescent="0.3">
      <c r="A3353" s="150">
        <v>38136</v>
      </c>
      <c r="B3353" s="30">
        <v>3.4195690000000001</v>
      </c>
    </row>
    <row r="3354" spans="1:2" x14ac:dyDescent="0.3">
      <c r="A3354" s="150">
        <v>38137</v>
      </c>
      <c r="B3354" s="30">
        <v>3.4187699999999999</v>
      </c>
    </row>
    <row r="3355" spans="1:2" x14ac:dyDescent="0.3">
      <c r="A3355" s="150">
        <v>38138</v>
      </c>
      <c r="B3355" s="30">
        <v>3.41797</v>
      </c>
    </row>
    <row r="3356" spans="1:2" x14ac:dyDescent="0.3">
      <c r="A3356" s="150">
        <v>38139</v>
      </c>
      <c r="B3356" s="30">
        <v>3.4171710000000002</v>
      </c>
    </row>
    <row r="3357" spans="1:2" x14ac:dyDescent="0.3">
      <c r="A3357" s="150">
        <v>38140</v>
      </c>
      <c r="B3357" s="30">
        <v>3.416372</v>
      </c>
    </row>
    <row r="3358" spans="1:2" x14ac:dyDescent="0.3">
      <c r="A3358" s="150">
        <v>38141</v>
      </c>
      <c r="B3358" s="30">
        <v>3.4155730000000002</v>
      </c>
    </row>
    <row r="3359" spans="1:2" x14ac:dyDescent="0.3">
      <c r="A3359" s="150">
        <v>38142</v>
      </c>
      <c r="B3359" s="30">
        <v>3.414774</v>
      </c>
    </row>
    <row r="3360" spans="1:2" x14ac:dyDescent="0.3">
      <c r="A3360" s="150">
        <v>38143</v>
      </c>
      <c r="B3360" s="30">
        <v>3.4139750000000002</v>
      </c>
    </row>
    <row r="3361" spans="1:2" x14ac:dyDescent="0.3">
      <c r="A3361" s="150">
        <v>38144</v>
      </c>
      <c r="B3361" s="30">
        <v>3.4131770000000001</v>
      </c>
    </row>
    <row r="3362" spans="1:2" x14ac:dyDescent="0.3">
      <c r="A3362" s="150">
        <v>38145</v>
      </c>
      <c r="B3362" s="30">
        <v>3.4123790000000001</v>
      </c>
    </row>
    <row r="3363" spans="1:2" x14ac:dyDescent="0.3">
      <c r="A3363" s="150">
        <v>38146</v>
      </c>
      <c r="B3363" s="30">
        <v>3.411581</v>
      </c>
    </row>
    <row r="3364" spans="1:2" x14ac:dyDescent="0.3">
      <c r="A3364" s="150">
        <v>38147</v>
      </c>
      <c r="B3364" s="30">
        <v>3.4107829999999999</v>
      </c>
    </row>
    <row r="3365" spans="1:2" x14ac:dyDescent="0.3">
      <c r="A3365" s="150">
        <v>38148</v>
      </c>
      <c r="B3365" s="30">
        <v>3.4099849999999998</v>
      </c>
    </row>
    <row r="3366" spans="1:2" x14ac:dyDescent="0.3">
      <c r="A3366" s="150">
        <v>38149</v>
      </c>
      <c r="B3366" s="30">
        <v>3.4100250000000001</v>
      </c>
    </row>
    <row r="3367" spans="1:2" x14ac:dyDescent="0.3">
      <c r="A3367" s="150">
        <v>38150</v>
      </c>
      <c r="B3367" s="30">
        <v>3.4100649999999999</v>
      </c>
    </row>
    <row r="3368" spans="1:2" x14ac:dyDescent="0.3">
      <c r="A3368" s="150">
        <v>38151</v>
      </c>
      <c r="B3368" s="30">
        <v>3.410104</v>
      </c>
    </row>
    <row r="3369" spans="1:2" x14ac:dyDescent="0.3">
      <c r="A3369" s="150">
        <v>38152</v>
      </c>
      <c r="B3369" s="30">
        <v>3.4101439999999998</v>
      </c>
    </row>
    <row r="3370" spans="1:2" x14ac:dyDescent="0.3">
      <c r="A3370" s="150">
        <v>38153</v>
      </c>
      <c r="B3370" s="30">
        <v>3.4101840000000001</v>
      </c>
    </row>
    <row r="3371" spans="1:2" x14ac:dyDescent="0.3">
      <c r="A3371" s="150">
        <v>38154</v>
      </c>
      <c r="B3371" s="30">
        <v>3.4102239999999999</v>
      </c>
    </row>
    <row r="3372" spans="1:2" x14ac:dyDescent="0.3">
      <c r="A3372" s="150">
        <v>38155</v>
      </c>
      <c r="B3372" s="30">
        <v>3.4102640000000002</v>
      </c>
    </row>
    <row r="3373" spans="1:2" x14ac:dyDescent="0.3">
      <c r="A3373" s="150">
        <v>38156</v>
      </c>
      <c r="B3373" s="30">
        <v>3.4103029999999999</v>
      </c>
    </row>
    <row r="3374" spans="1:2" x14ac:dyDescent="0.3">
      <c r="A3374" s="150">
        <v>38157</v>
      </c>
      <c r="B3374" s="30">
        <v>3.4103430000000001</v>
      </c>
    </row>
    <row r="3375" spans="1:2" x14ac:dyDescent="0.3">
      <c r="A3375" s="150">
        <v>38158</v>
      </c>
      <c r="B3375" s="30">
        <v>3.4103829999999999</v>
      </c>
    </row>
    <row r="3376" spans="1:2" x14ac:dyDescent="0.3">
      <c r="A3376" s="150">
        <v>38159</v>
      </c>
      <c r="B3376" s="30">
        <v>3.4104230000000002</v>
      </c>
    </row>
    <row r="3377" spans="1:2" x14ac:dyDescent="0.3">
      <c r="A3377" s="150">
        <v>38160</v>
      </c>
      <c r="B3377" s="30">
        <v>3.4104619999999999</v>
      </c>
    </row>
    <row r="3378" spans="1:2" x14ac:dyDescent="0.3">
      <c r="A3378" s="150">
        <v>38161</v>
      </c>
      <c r="B3378" s="30">
        <v>3.4105020000000001</v>
      </c>
    </row>
    <row r="3379" spans="1:2" x14ac:dyDescent="0.3">
      <c r="A3379" s="150">
        <v>38162</v>
      </c>
      <c r="B3379" s="30">
        <v>3.410542</v>
      </c>
    </row>
    <row r="3380" spans="1:2" x14ac:dyDescent="0.3">
      <c r="A3380" s="150">
        <v>38163</v>
      </c>
      <c r="B3380" s="30">
        <v>3.4105819999999998</v>
      </c>
    </row>
    <row r="3381" spans="1:2" x14ac:dyDescent="0.3">
      <c r="A3381" s="150">
        <v>38164</v>
      </c>
      <c r="B3381" s="30">
        <v>3.4107910000000001</v>
      </c>
    </row>
    <row r="3382" spans="1:2" x14ac:dyDescent="0.3">
      <c r="A3382" s="150">
        <v>38165</v>
      </c>
      <c r="B3382" s="30">
        <v>3.4110010000000002</v>
      </c>
    </row>
    <row r="3383" spans="1:2" x14ac:dyDescent="0.3">
      <c r="A3383" s="150">
        <v>38166</v>
      </c>
      <c r="B3383" s="30">
        <v>3.4112100000000001</v>
      </c>
    </row>
    <row r="3384" spans="1:2" x14ac:dyDescent="0.3">
      <c r="A3384" s="150">
        <v>38167</v>
      </c>
      <c r="B3384" s="30">
        <v>3.411419</v>
      </c>
    </row>
    <row r="3385" spans="1:2" x14ac:dyDescent="0.3">
      <c r="A3385" s="150">
        <v>38168</v>
      </c>
      <c r="B3385" s="30">
        <v>3.411629</v>
      </c>
    </row>
    <row r="3386" spans="1:2" x14ac:dyDescent="0.3">
      <c r="A3386" s="150">
        <v>38169</v>
      </c>
      <c r="B3386" s="30">
        <v>3.4118379999999999</v>
      </c>
    </row>
    <row r="3387" spans="1:2" x14ac:dyDescent="0.3">
      <c r="A3387" s="150">
        <v>38170</v>
      </c>
      <c r="B3387" s="30">
        <v>3.4120469999999998</v>
      </c>
    </row>
    <row r="3388" spans="1:2" x14ac:dyDescent="0.3">
      <c r="A3388" s="150">
        <v>38171</v>
      </c>
      <c r="B3388" s="30">
        <v>3.4122569999999999</v>
      </c>
    </row>
    <row r="3389" spans="1:2" x14ac:dyDescent="0.3">
      <c r="A3389" s="150">
        <v>38172</v>
      </c>
      <c r="B3389" s="30">
        <v>3.4124660000000002</v>
      </c>
    </row>
    <row r="3390" spans="1:2" x14ac:dyDescent="0.3">
      <c r="A3390" s="150">
        <v>38173</v>
      </c>
      <c r="B3390" s="30">
        <v>3.4126759999999998</v>
      </c>
    </row>
    <row r="3391" spans="1:2" x14ac:dyDescent="0.3">
      <c r="A3391" s="150">
        <v>38174</v>
      </c>
      <c r="B3391" s="30">
        <v>3.4128850000000002</v>
      </c>
    </row>
    <row r="3392" spans="1:2" x14ac:dyDescent="0.3">
      <c r="A3392" s="150">
        <v>38175</v>
      </c>
      <c r="B3392" s="30">
        <v>3.4130950000000002</v>
      </c>
    </row>
    <row r="3393" spans="1:2" x14ac:dyDescent="0.3">
      <c r="A3393" s="150">
        <v>38176</v>
      </c>
      <c r="B3393" s="30">
        <v>3.4133040000000001</v>
      </c>
    </row>
    <row r="3394" spans="1:2" x14ac:dyDescent="0.3">
      <c r="A3394" s="150">
        <v>38177</v>
      </c>
      <c r="B3394" s="30">
        <v>3.4135140000000002</v>
      </c>
    </row>
    <row r="3395" spans="1:2" x14ac:dyDescent="0.3">
      <c r="A3395" s="150">
        <v>38178</v>
      </c>
      <c r="B3395" s="30">
        <v>3.4137230000000001</v>
      </c>
    </row>
    <row r="3396" spans="1:2" x14ac:dyDescent="0.3">
      <c r="A3396" s="150">
        <v>38179</v>
      </c>
      <c r="B3396" s="30">
        <v>3.4139910000000002</v>
      </c>
    </row>
    <row r="3397" spans="1:2" x14ac:dyDescent="0.3">
      <c r="A3397" s="150">
        <v>38180</v>
      </c>
      <c r="B3397" s="30">
        <v>3.4142589999999999</v>
      </c>
    </row>
    <row r="3398" spans="1:2" x14ac:dyDescent="0.3">
      <c r="A3398" s="150">
        <v>38181</v>
      </c>
      <c r="B3398" s="30">
        <v>3.4145270000000001</v>
      </c>
    </row>
    <row r="3399" spans="1:2" x14ac:dyDescent="0.3">
      <c r="A3399" s="150">
        <v>38182</v>
      </c>
      <c r="B3399" s="30">
        <v>3.4147949999999998</v>
      </c>
    </row>
    <row r="3400" spans="1:2" x14ac:dyDescent="0.3">
      <c r="A3400" s="150">
        <v>38183</v>
      </c>
      <c r="B3400" s="30">
        <v>3.415063</v>
      </c>
    </row>
    <row r="3401" spans="1:2" x14ac:dyDescent="0.3">
      <c r="A3401" s="150">
        <v>38184</v>
      </c>
      <c r="B3401" s="30">
        <v>3.4153310000000001</v>
      </c>
    </row>
    <row r="3402" spans="1:2" x14ac:dyDescent="0.3">
      <c r="A3402" s="150">
        <v>38185</v>
      </c>
      <c r="B3402" s="30">
        <v>3.4155989999999998</v>
      </c>
    </row>
    <row r="3403" spans="1:2" x14ac:dyDescent="0.3">
      <c r="A3403" s="150">
        <v>38186</v>
      </c>
      <c r="B3403" s="30">
        <v>3.415867</v>
      </c>
    </row>
    <row r="3404" spans="1:2" x14ac:dyDescent="0.3">
      <c r="A3404" s="150">
        <v>38187</v>
      </c>
      <c r="B3404" s="30">
        <v>3.4161350000000001</v>
      </c>
    </row>
    <row r="3405" spans="1:2" x14ac:dyDescent="0.3">
      <c r="A3405" s="150">
        <v>38188</v>
      </c>
      <c r="B3405" s="30">
        <v>3.4164029999999999</v>
      </c>
    </row>
    <row r="3406" spans="1:2" x14ac:dyDescent="0.3">
      <c r="A3406" s="150">
        <v>38189</v>
      </c>
      <c r="B3406" s="30">
        <v>3.416671</v>
      </c>
    </row>
    <row r="3407" spans="1:2" x14ac:dyDescent="0.3">
      <c r="A3407" s="150">
        <v>38190</v>
      </c>
      <c r="B3407" s="30">
        <v>3.4169390000000002</v>
      </c>
    </row>
    <row r="3408" spans="1:2" x14ac:dyDescent="0.3">
      <c r="A3408" s="150">
        <v>38191</v>
      </c>
      <c r="B3408" s="30">
        <v>3.417208</v>
      </c>
    </row>
    <row r="3409" spans="1:2" x14ac:dyDescent="0.3">
      <c r="A3409" s="150">
        <v>38192</v>
      </c>
      <c r="B3409" s="30">
        <v>3.4174760000000002</v>
      </c>
    </row>
    <row r="3410" spans="1:2" x14ac:dyDescent="0.3">
      <c r="A3410" s="150">
        <v>38193</v>
      </c>
      <c r="B3410" s="30">
        <v>3.4177439999999999</v>
      </c>
    </row>
    <row r="3411" spans="1:2" x14ac:dyDescent="0.3">
      <c r="A3411" s="150">
        <v>38194</v>
      </c>
      <c r="B3411" s="30">
        <v>3.4180619999999999</v>
      </c>
    </row>
    <row r="3412" spans="1:2" x14ac:dyDescent="0.3">
      <c r="A3412" s="150">
        <v>38195</v>
      </c>
      <c r="B3412" s="30">
        <v>3.41838</v>
      </c>
    </row>
    <row r="3413" spans="1:2" x14ac:dyDescent="0.3">
      <c r="A3413" s="150">
        <v>38196</v>
      </c>
      <c r="B3413" s="30">
        <v>3.418698</v>
      </c>
    </row>
    <row r="3414" spans="1:2" x14ac:dyDescent="0.3">
      <c r="A3414" s="150">
        <v>38197</v>
      </c>
      <c r="B3414" s="30">
        <v>3.4190149999999999</v>
      </c>
    </row>
    <row r="3415" spans="1:2" x14ac:dyDescent="0.3">
      <c r="A3415" s="150">
        <v>38198</v>
      </c>
      <c r="B3415" s="30">
        <v>3.419333</v>
      </c>
    </row>
    <row r="3416" spans="1:2" x14ac:dyDescent="0.3">
      <c r="A3416" s="150">
        <v>38199</v>
      </c>
      <c r="B3416" s="30">
        <v>3.419651</v>
      </c>
    </row>
    <row r="3417" spans="1:2" x14ac:dyDescent="0.3">
      <c r="A3417" s="150">
        <v>38200</v>
      </c>
      <c r="B3417" s="30">
        <v>3.419969</v>
      </c>
    </row>
    <row r="3418" spans="1:2" x14ac:dyDescent="0.3">
      <c r="A3418" s="150">
        <v>38201</v>
      </c>
      <c r="B3418" s="30">
        <v>3.4202870000000001</v>
      </c>
    </row>
    <row r="3419" spans="1:2" x14ac:dyDescent="0.3">
      <c r="A3419" s="150">
        <v>38202</v>
      </c>
      <c r="B3419" s="30">
        <v>3.4206059999999998</v>
      </c>
    </row>
    <row r="3420" spans="1:2" x14ac:dyDescent="0.3">
      <c r="A3420" s="150">
        <v>38203</v>
      </c>
      <c r="B3420" s="30">
        <v>3.4209239999999999</v>
      </c>
    </row>
    <row r="3421" spans="1:2" x14ac:dyDescent="0.3">
      <c r="A3421" s="150">
        <v>38204</v>
      </c>
      <c r="B3421" s="30">
        <v>3.4212419999999999</v>
      </c>
    </row>
    <row r="3422" spans="1:2" x14ac:dyDescent="0.3">
      <c r="A3422" s="150">
        <v>38205</v>
      </c>
      <c r="B3422" s="30">
        <v>3.4215599999999999</v>
      </c>
    </row>
    <row r="3423" spans="1:2" x14ac:dyDescent="0.3">
      <c r="A3423" s="150">
        <v>38206</v>
      </c>
      <c r="B3423" s="30">
        <v>3.421878</v>
      </c>
    </row>
    <row r="3424" spans="1:2" x14ac:dyDescent="0.3">
      <c r="A3424" s="150">
        <v>38207</v>
      </c>
      <c r="B3424" s="30">
        <v>3.422196</v>
      </c>
    </row>
    <row r="3425" spans="1:2" x14ac:dyDescent="0.3">
      <c r="A3425" s="150">
        <v>38208</v>
      </c>
      <c r="B3425" s="30">
        <v>3.4225150000000002</v>
      </c>
    </row>
    <row r="3426" spans="1:2" x14ac:dyDescent="0.3">
      <c r="A3426" s="150">
        <v>38209</v>
      </c>
      <c r="B3426" s="30">
        <v>3.4228329999999998</v>
      </c>
    </row>
    <row r="3427" spans="1:2" x14ac:dyDescent="0.3">
      <c r="A3427" s="150">
        <v>38210</v>
      </c>
      <c r="B3427" s="30">
        <v>3.423082</v>
      </c>
    </row>
    <row r="3428" spans="1:2" x14ac:dyDescent="0.3">
      <c r="A3428" s="150">
        <v>38211</v>
      </c>
      <c r="B3428" s="30">
        <v>3.4233310000000001</v>
      </c>
    </row>
    <row r="3429" spans="1:2" x14ac:dyDescent="0.3">
      <c r="A3429" s="150">
        <v>38212</v>
      </c>
      <c r="B3429" s="30">
        <v>3.4235799999999998</v>
      </c>
    </row>
    <row r="3430" spans="1:2" x14ac:dyDescent="0.3">
      <c r="A3430" s="150">
        <v>38213</v>
      </c>
      <c r="B3430" s="30">
        <v>3.423829</v>
      </c>
    </row>
    <row r="3431" spans="1:2" x14ac:dyDescent="0.3">
      <c r="A3431" s="150">
        <v>38214</v>
      </c>
      <c r="B3431" s="30">
        <v>3.4240780000000002</v>
      </c>
    </row>
    <row r="3432" spans="1:2" x14ac:dyDescent="0.3">
      <c r="A3432" s="150">
        <v>38215</v>
      </c>
      <c r="B3432" s="30">
        <v>3.424328</v>
      </c>
    </row>
    <row r="3433" spans="1:2" x14ac:dyDescent="0.3">
      <c r="A3433" s="150">
        <v>38216</v>
      </c>
      <c r="B3433" s="30">
        <v>3.4245770000000002</v>
      </c>
    </row>
    <row r="3434" spans="1:2" x14ac:dyDescent="0.3">
      <c r="A3434" s="150">
        <v>38217</v>
      </c>
      <c r="B3434" s="30">
        <v>3.4248259999999999</v>
      </c>
    </row>
    <row r="3435" spans="1:2" x14ac:dyDescent="0.3">
      <c r="A3435" s="150">
        <v>38218</v>
      </c>
      <c r="B3435" s="30">
        <v>3.4250750000000001</v>
      </c>
    </row>
    <row r="3436" spans="1:2" x14ac:dyDescent="0.3">
      <c r="A3436" s="150">
        <v>38219</v>
      </c>
      <c r="B3436" s="30">
        <v>3.4253239999999998</v>
      </c>
    </row>
    <row r="3437" spans="1:2" x14ac:dyDescent="0.3">
      <c r="A3437" s="150">
        <v>38220</v>
      </c>
      <c r="B3437" s="30">
        <v>3.4255740000000001</v>
      </c>
    </row>
    <row r="3438" spans="1:2" x14ac:dyDescent="0.3">
      <c r="A3438" s="150">
        <v>38221</v>
      </c>
      <c r="B3438" s="30">
        <v>3.4258229999999998</v>
      </c>
    </row>
    <row r="3439" spans="1:2" x14ac:dyDescent="0.3">
      <c r="A3439" s="150">
        <v>38222</v>
      </c>
      <c r="B3439" s="30">
        <v>3.426072</v>
      </c>
    </row>
    <row r="3440" spans="1:2" x14ac:dyDescent="0.3">
      <c r="A3440" s="150">
        <v>38223</v>
      </c>
      <c r="B3440" s="30">
        <v>3.4263219999999999</v>
      </c>
    </row>
    <row r="3441" spans="1:2" x14ac:dyDescent="0.3">
      <c r="A3441" s="150">
        <v>38224</v>
      </c>
      <c r="B3441" s="30">
        <v>3.426571</v>
      </c>
    </row>
    <row r="3442" spans="1:2" x14ac:dyDescent="0.3">
      <c r="A3442" s="150">
        <v>38225</v>
      </c>
      <c r="B3442" s="30">
        <v>3.427384</v>
      </c>
    </row>
    <row r="3443" spans="1:2" x14ac:dyDescent="0.3">
      <c r="A3443" s="150">
        <v>38226</v>
      </c>
      <c r="B3443" s="30">
        <v>3.4281980000000001</v>
      </c>
    </row>
    <row r="3444" spans="1:2" x14ac:dyDescent="0.3">
      <c r="A3444" s="150">
        <v>38227</v>
      </c>
      <c r="B3444" s="30">
        <v>3.429011</v>
      </c>
    </row>
    <row r="3445" spans="1:2" x14ac:dyDescent="0.3">
      <c r="A3445" s="150">
        <v>38228</v>
      </c>
      <c r="B3445" s="30">
        <v>3.4298250000000001</v>
      </c>
    </row>
    <row r="3446" spans="1:2" x14ac:dyDescent="0.3">
      <c r="A3446" s="150">
        <v>38229</v>
      </c>
      <c r="B3446" s="30">
        <v>3.4306390000000002</v>
      </c>
    </row>
    <row r="3447" spans="1:2" x14ac:dyDescent="0.3">
      <c r="A3447" s="150">
        <v>38230</v>
      </c>
      <c r="B3447" s="30">
        <v>3.431454</v>
      </c>
    </row>
    <row r="3448" spans="1:2" x14ac:dyDescent="0.3">
      <c r="A3448" s="150">
        <v>38231</v>
      </c>
      <c r="B3448" s="30">
        <v>3.4322680000000001</v>
      </c>
    </row>
    <row r="3449" spans="1:2" x14ac:dyDescent="0.3">
      <c r="A3449" s="150">
        <v>38232</v>
      </c>
      <c r="B3449" s="30">
        <v>3.4330829999999999</v>
      </c>
    </row>
    <row r="3450" spans="1:2" x14ac:dyDescent="0.3">
      <c r="A3450" s="150">
        <v>38233</v>
      </c>
      <c r="B3450" s="30">
        <v>3.4338980000000001</v>
      </c>
    </row>
    <row r="3451" spans="1:2" x14ac:dyDescent="0.3">
      <c r="A3451" s="150">
        <v>38234</v>
      </c>
      <c r="B3451" s="30">
        <v>3.4347129999999999</v>
      </c>
    </row>
    <row r="3452" spans="1:2" x14ac:dyDescent="0.3">
      <c r="A3452" s="150">
        <v>38235</v>
      </c>
      <c r="B3452" s="30">
        <v>3.4355280000000001</v>
      </c>
    </row>
    <row r="3453" spans="1:2" x14ac:dyDescent="0.3">
      <c r="A3453" s="150">
        <v>38236</v>
      </c>
      <c r="B3453" s="30">
        <v>3.4363440000000001</v>
      </c>
    </row>
    <row r="3454" spans="1:2" x14ac:dyDescent="0.3">
      <c r="A3454" s="150">
        <v>38237</v>
      </c>
      <c r="B3454" s="30">
        <v>3.4371589999999999</v>
      </c>
    </row>
    <row r="3455" spans="1:2" x14ac:dyDescent="0.3">
      <c r="A3455" s="150">
        <v>38238</v>
      </c>
      <c r="B3455" s="30">
        <v>3.4379749999999998</v>
      </c>
    </row>
    <row r="3456" spans="1:2" x14ac:dyDescent="0.3">
      <c r="A3456" s="150">
        <v>38239</v>
      </c>
      <c r="B3456" s="30">
        <v>3.4387910000000002</v>
      </c>
    </row>
    <row r="3457" spans="1:2" x14ac:dyDescent="0.3">
      <c r="A3457" s="150">
        <v>38240</v>
      </c>
      <c r="B3457" s="30">
        <v>3.4396070000000001</v>
      </c>
    </row>
    <row r="3458" spans="1:2" x14ac:dyDescent="0.3">
      <c r="A3458" s="150">
        <v>38241</v>
      </c>
      <c r="B3458" s="30">
        <v>3.4404349999999999</v>
      </c>
    </row>
    <row r="3459" spans="1:2" x14ac:dyDescent="0.3">
      <c r="A3459" s="150">
        <v>38242</v>
      </c>
      <c r="B3459" s="30">
        <v>3.4412630000000002</v>
      </c>
    </row>
    <row r="3460" spans="1:2" x14ac:dyDescent="0.3">
      <c r="A3460" s="150">
        <v>38243</v>
      </c>
      <c r="B3460" s="30">
        <v>3.4420920000000002</v>
      </c>
    </row>
    <row r="3461" spans="1:2" x14ac:dyDescent="0.3">
      <c r="A3461" s="150">
        <v>38244</v>
      </c>
      <c r="B3461" s="30">
        <v>3.44292</v>
      </c>
    </row>
    <row r="3462" spans="1:2" x14ac:dyDescent="0.3">
      <c r="A3462" s="150">
        <v>38245</v>
      </c>
      <c r="B3462" s="30">
        <v>3.4437489999999999</v>
      </c>
    </row>
    <row r="3463" spans="1:2" x14ac:dyDescent="0.3">
      <c r="A3463" s="150">
        <v>38246</v>
      </c>
      <c r="B3463" s="30">
        <v>3.4445779999999999</v>
      </c>
    </row>
    <row r="3464" spans="1:2" x14ac:dyDescent="0.3">
      <c r="A3464" s="150">
        <v>38247</v>
      </c>
      <c r="B3464" s="30">
        <v>3.4454069999999999</v>
      </c>
    </row>
    <row r="3465" spans="1:2" x14ac:dyDescent="0.3">
      <c r="A3465" s="150">
        <v>38248</v>
      </c>
      <c r="B3465" s="30">
        <v>3.4462359999999999</v>
      </c>
    </row>
    <row r="3466" spans="1:2" x14ac:dyDescent="0.3">
      <c r="A3466" s="150">
        <v>38249</v>
      </c>
      <c r="B3466" s="30">
        <v>3.447066</v>
      </c>
    </row>
    <row r="3467" spans="1:2" x14ac:dyDescent="0.3">
      <c r="A3467" s="150">
        <v>38250</v>
      </c>
      <c r="B3467" s="30">
        <v>3.4478949999999999</v>
      </c>
    </row>
    <row r="3468" spans="1:2" x14ac:dyDescent="0.3">
      <c r="A3468" s="150">
        <v>38251</v>
      </c>
      <c r="B3468" s="30">
        <v>3.448725</v>
      </c>
    </row>
    <row r="3469" spans="1:2" x14ac:dyDescent="0.3">
      <c r="A3469" s="150">
        <v>38252</v>
      </c>
      <c r="B3469" s="30">
        <v>3.4495550000000001</v>
      </c>
    </row>
    <row r="3470" spans="1:2" x14ac:dyDescent="0.3">
      <c r="A3470" s="150">
        <v>38253</v>
      </c>
      <c r="B3470" s="30">
        <v>3.450386</v>
      </c>
    </row>
    <row r="3471" spans="1:2" x14ac:dyDescent="0.3">
      <c r="A3471" s="150">
        <v>38254</v>
      </c>
      <c r="B3471" s="30">
        <v>3.4512160000000001</v>
      </c>
    </row>
    <row r="3472" spans="1:2" x14ac:dyDescent="0.3">
      <c r="A3472" s="150">
        <v>38255</v>
      </c>
      <c r="B3472" s="30">
        <v>3.4520469999999999</v>
      </c>
    </row>
    <row r="3473" spans="1:2" x14ac:dyDescent="0.3">
      <c r="A3473" s="150">
        <v>38256</v>
      </c>
      <c r="B3473" s="30">
        <v>3.4533149999999999</v>
      </c>
    </row>
    <row r="3474" spans="1:2" x14ac:dyDescent="0.3">
      <c r="A3474" s="150">
        <v>38257</v>
      </c>
      <c r="B3474" s="30">
        <v>3.454583</v>
      </c>
    </row>
    <row r="3475" spans="1:2" x14ac:dyDescent="0.3">
      <c r="A3475" s="150">
        <v>38258</v>
      </c>
      <c r="B3475" s="30">
        <v>3.4558520000000001</v>
      </c>
    </row>
    <row r="3476" spans="1:2" x14ac:dyDescent="0.3">
      <c r="A3476" s="150">
        <v>38259</v>
      </c>
      <c r="B3476" s="30">
        <v>3.4571209999999999</v>
      </c>
    </row>
    <row r="3477" spans="1:2" x14ac:dyDescent="0.3">
      <c r="A3477" s="150">
        <v>38260</v>
      </c>
      <c r="B3477" s="30">
        <v>3.4583910000000002</v>
      </c>
    </row>
    <row r="3478" spans="1:2" x14ac:dyDescent="0.3">
      <c r="A3478" s="150">
        <v>38261</v>
      </c>
      <c r="B3478" s="30">
        <v>3.4596610000000001</v>
      </c>
    </row>
    <row r="3479" spans="1:2" x14ac:dyDescent="0.3">
      <c r="A3479" s="150">
        <v>38262</v>
      </c>
      <c r="B3479" s="30">
        <v>3.4609320000000001</v>
      </c>
    </row>
    <row r="3480" spans="1:2" x14ac:dyDescent="0.3">
      <c r="A3480" s="150">
        <v>38263</v>
      </c>
      <c r="B3480" s="30">
        <v>3.4622030000000001</v>
      </c>
    </row>
    <row r="3481" spans="1:2" x14ac:dyDescent="0.3">
      <c r="A3481" s="150">
        <v>38264</v>
      </c>
      <c r="B3481" s="30">
        <v>3.4634749999999999</v>
      </c>
    </row>
    <row r="3482" spans="1:2" x14ac:dyDescent="0.3">
      <c r="A3482" s="150">
        <v>38265</v>
      </c>
      <c r="B3482" s="30">
        <v>3.464747</v>
      </c>
    </row>
    <row r="3483" spans="1:2" x14ac:dyDescent="0.3">
      <c r="A3483" s="150">
        <v>38266</v>
      </c>
      <c r="B3483" s="30">
        <v>3.4660190000000002</v>
      </c>
    </row>
    <row r="3484" spans="1:2" x14ac:dyDescent="0.3">
      <c r="A3484" s="150">
        <v>38267</v>
      </c>
      <c r="B3484" s="30">
        <v>3.467292</v>
      </c>
    </row>
    <row r="3485" spans="1:2" x14ac:dyDescent="0.3">
      <c r="A3485" s="150">
        <v>38268</v>
      </c>
      <c r="B3485" s="30">
        <v>3.468566</v>
      </c>
    </row>
    <row r="3486" spans="1:2" x14ac:dyDescent="0.3">
      <c r="A3486" s="150">
        <v>38269</v>
      </c>
      <c r="B3486" s="30">
        <v>3.46984</v>
      </c>
    </row>
    <row r="3487" spans="1:2" x14ac:dyDescent="0.3">
      <c r="A3487" s="150">
        <v>38270</v>
      </c>
      <c r="B3487" s="30">
        <v>3.471114</v>
      </c>
    </row>
    <row r="3488" spans="1:2" x14ac:dyDescent="0.3">
      <c r="A3488" s="150">
        <v>38271</v>
      </c>
      <c r="B3488" s="30">
        <v>3.4715410000000002</v>
      </c>
    </row>
    <row r="3489" spans="1:2" x14ac:dyDescent="0.3">
      <c r="A3489" s="150">
        <v>38272</v>
      </c>
      <c r="B3489" s="30">
        <v>3.4719679999999999</v>
      </c>
    </row>
    <row r="3490" spans="1:2" x14ac:dyDescent="0.3">
      <c r="A3490" s="150">
        <v>38273</v>
      </c>
      <c r="B3490" s="30">
        <v>3.4723950000000001</v>
      </c>
    </row>
    <row r="3491" spans="1:2" x14ac:dyDescent="0.3">
      <c r="A3491" s="150">
        <v>38274</v>
      </c>
      <c r="B3491" s="30">
        <v>3.4728219999999999</v>
      </c>
    </row>
    <row r="3492" spans="1:2" x14ac:dyDescent="0.3">
      <c r="A3492" s="150">
        <v>38275</v>
      </c>
      <c r="B3492" s="30">
        <v>3.473249</v>
      </c>
    </row>
    <row r="3493" spans="1:2" x14ac:dyDescent="0.3">
      <c r="A3493" s="150">
        <v>38276</v>
      </c>
      <c r="B3493" s="30">
        <v>3.4736760000000002</v>
      </c>
    </row>
    <row r="3494" spans="1:2" x14ac:dyDescent="0.3">
      <c r="A3494" s="150">
        <v>38277</v>
      </c>
      <c r="B3494" s="30">
        <v>3.4741029999999999</v>
      </c>
    </row>
    <row r="3495" spans="1:2" x14ac:dyDescent="0.3">
      <c r="A3495" s="150">
        <v>38278</v>
      </c>
      <c r="B3495" s="30">
        <v>3.4745309999999998</v>
      </c>
    </row>
    <row r="3496" spans="1:2" x14ac:dyDescent="0.3">
      <c r="A3496" s="150">
        <v>38279</v>
      </c>
      <c r="B3496" s="30">
        <v>3.474958</v>
      </c>
    </row>
    <row r="3497" spans="1:2" x14ac:dyDescent="0.3">
      <c r="A3497" s="150">
        <v>38280</v>
      </c>
      <c r="B3497" s="30">
        <v>3.4753850000000002</v>
      </c>
    </row>
    <row r="3498" spans="1:2" x14ac:dyDescent="0.3">
      <c r="A3498" s="150">
        <v>38281</v>
      </c>
      <c r="B3498" s="30">
        <v>3.475813</v>
      </c>
    </row>
    <row r="3499" spans="1:2" x14ac:dyDescent="0.3">
      <c r="A3499" s="150">
        <v>38282</v>
      </c>
      <c r="B3499" s="30">
        <v>3.4762400000000002</v>
      </c>
    </row>
    <row r="3500" spans="1:2" x14ac:dyDescent="0.3">
      <c r="A3500" s="150">
        <v>38283</v>
      </c>
      <c r="B3500" s="30">
        <v>3.476667</v>
      </c>
    </row>
    <row r="3501" spans="1:2" x14ac:dyDescent="0.3">
      <c r="A3501" s="150">
        <v>38284</v>
      </c>
      <c r="B3501" s="30">
        <v>3.4770949999999998</v>
      </c>
    </row>
    <row r="3502" spans="1:2" x14ac:dyDescent="0.3">
      <c r="A3502" s="150">
        <v>38285</v>
      </c>
      <c r="B3502" s="30">
        <v>3.4775230000000001</v>
      </c>
    </row>
    <row r="3503" spans="1:2" x14ac:dyDescent="0.3">
      <c r="A3503" s="150">
        <v>38286</v>
      </c>
      <c r="B3503" s="30">
        <v>3.4786389999999998</v>
      </c>
    </row>
    <row r="3504" spans="1:2" x14ac:dyDescent="0.3">
      <c r="A3504" s="150">
        <v>38287</v>
      </c>
      <c r="B3504" s="30">
        <v>3.4797560000000001</v>
      </c>
    </row>
    <row r="3505" spans="1:2" x14ac:dyDescent="0.3">
      <c r="A3505" s="150">
        <v>38288</v>
      </c>
      <c r="B3505" s="30">
        <v>3.4808729999999999</v>
      </c>
    </row>
    <row r="3506" spans="1:2" x14ac:dyDescent="0.3">
      <c r="A3506" s="150">
        <v>38289</v>
      </c>
      <c r="B3506" s="30">
        <v>3.4819900000000001</v>
      </c>
    </row>
    <row r="3507" spans="1:2" x14ac:dyDescent="0.3">
      <c r="A3507" s="150">
        <v>38290</v>
      </c>
      <c r="B3507" s="30">
        <v>3.4831080000000001</v>
      </c>
    </row>
    <row r="3508" spans="1:2" x14ac:dyDescent="0.3">
      <c r="A3508" s="150">
        <v>38291</v>
      </c>
      <c r="B3508" s="30">
        <v>3.484226</v>
      </c>
    </row>
    <row r="3509" spans="1:2" x14ac:dyDescent="0.3">
      <c r="A3509" s="150">
        <v>38292</v>
      </c>
      <c r="B3509" s="30">
        <v>3.4853450000000001</v>
      </c>
    </row>
    <row r="3510" spans="1:2" x14ac:dyDescent="0.3">
      <c r="A3510" s="150">
        <v>38293</v>
      </c>
      <c r="B3510" s="30">
        <v>3.4864639999999998</v>
      </c>
    </row>
    <row r="3511" spans="1:2" x14ac:dyDescent="0.3">
      <c r="A3511" s="150">
        <v>38294</v>
      </c>
      <c r="B3511" s="30">
        <v>3.4875829999999999</v>
      </c>
    </row>
    <row r="3512" spans="1:2" x14ac:dyDescent="0.3">
      <c r="A3512" s="150">
        <v>38295</v>
      </c>
      <c r="B3512" s="30">
        <v>3.4887030000000001</v>
      </c>
    </row>
    <row r="3513" spans="1:2" x14ac:dyDescent="0.3">
      <c r="A3513" s="150">
        <v>38296</v>
      </c>
      <c r="B3513" s="30">
        <v>3.4898229999999999</v>
      </c>
    </row>
    <row r="3514" spans="1:2" x14ac:dyDescent="0.3">
      <c r="A3514" s="150">
        <v>38297</v>
      </c>
      <c r="B3514" s="30">
        <v>3.4909430000000001</v>
      </c>
    </row>
    <row r="3515" spans="1:2" x14ac:dyDescent="0.3">
      <c r="A3515" s="150">
        <v>38298</v>
      </c>
      <c r="B3515" s="30">
        <v>3.4920640000000001</v>
      </c>
    </row>
    <row r="3516" spans="1:2" x14ac:dyDescent="0.3">
      <c r="A3516" s="150">
        <v>38299</v>
      </c>
      <c r="B3516" s="30">
        <v>3.493185</v>
      </c>
    </row>
    <row r="3517" spans="1:2" x14ac:dyDescent="0.3">
      <c r="A3517" s="150">
        <v>38300</v>
      </c>
      <c r="B3517" s="30">
        <v>3.4943059999999999</v>
      </c>
    </row>
    <row r="3518" spans="1:2" x14ac:dyDescent="0.3">
      <c r="A3518" s="150">
        <v>38301</v>
      </c>
      <c r="B3518" s="30">
        <v>3.495428</v>
      </c>
    </row>
    <row r="3519" spans="1:2" x14ac:dyDescent="0.3">
      <c r="A3519" s="150">
        <v>38302</v>
      </c>
      <c r="B3519" s="30">
        <v>3.4958209999999998</v>
      </c>
    </row>
    <row r="3520" spans="1:2" x14ac:dyDescent="0.3">
      <c r="A3520" s="150">
        <v>38303</v>
      </c>
      <c r="B3520" s="30">
        <v>3.4962149999999999</v>
      </c>
    </row>
    <row r="3521" spans="1:2" x14ac:dyDescent="0.3">
      <c r="A3521" s="150">
        <v>38304</v>
      </c>
      <c r="B3521" s="30">
        <v>3.4966080000000002</v>
      </c>
    </row>
    <row r="3522" spans="1:2" x14ac:dyDescent="0.3">
      <c r="A3522" s="150">
        <v>38305</v>
      </c>
      <c r="B3522" s="30">
        <v>3.4970020000000002</v>
      </c>
    </row>
    <row r="3523" spans="1:2" x14ac:dyDescent="0.3">
      <c r="A3523" s="150">
        <v>38306</v>
      </c>
      <c r="B3523" s="30">
        <v>3.497395</v>
      </c>
    </row>
    <row r="3524" spans="1:2" x14ac:dyDescent="0.3">
      <c r="A3524" s="150">
        <v>38307</v>
      </c>
      <c r="B3524" s="30">
        <v>3.497789</v>
      </c>
    </row>
    <row r="3525" spans="1:2" x14ac:dyDescent="0.3">
      <c r="A3525" s="150">
        <v>38308</v>
      </c>
      <c r="B3525" s="30">
        <v>3.498183</v>
      </c>
    </row>
    <row r="3526" spans="1:2" x14ac:dyDescent="0.3">
      <c r="A3526" s="150">
        <v>38309</v>
      </c>
      <c r="B3526" s="30">
        <v>3.4985759999999999</v>
      </c>
    </row>
    <row r="3527" spans="1:2" x14ac:dyDescent="0.3">
      <c r="A3527" s="150">
        <v>38310</v>
      </c>
      <c r="B3527" s="30">
        <v>3.4989699999999999</v>
      </c>
    </row>
    <row r="3528" spans="1:2" x14ac:dyDescent="0.3">
      <c r="A3528" s="150">
        <v>38311</v>
      </c>
      <c r="B3528" s="30">
        <v>3.4993639999999999</v>
      </c>
    </row>
    <row r="3529" spans="1:2" x14ac:dyDescent="0.3">
      <c r="A3529" s="150">
        <v>38312</v>
      </c>
      <c r="B3529" s="30">
        <v>3.4997579999999999</v>
      </c>
    </row>
    <row r="3530" spans="1:2" x14ac:dyDescent="0.3">
      <c r="A3530" s="150">
        <v>38313</v>
      </c>
      <c r="B3530" s="30">
        <v>3.5001509999999998</v>
      </c>
    </row>
    <row r="3531" spans="1:2" x14ac:dyDescent="0.3">
      <c r="A3531" s="150">
        <v>38314</v>
      </c>
      <c r="B3531" s="30">
        <v>3.5005449999999998</v>
      </c>
    </row>
    <row r="3532" spans="1:2" x14ac:dyDescent="0.3">
      <c r="A3532" s="150">
        <v>38315</v>
      </c>
      <c r="B3532" s="30">
        <v>3.5009389999999998</v>
      </c>
    </row>
    <row r="3533" spans="1:2" x14ac:dyDescent="0.3">
      <c r="A3533" s="150">
        <v>38316</v>
      </c>
      <c r="B3533" s="30">
        <v>3.5013329999999998</v>
      </c>
    </row>
    <row r="3534" spans="1:2" x14ac:dyDescent="0.3">
      <c r="A3534" s="150">
        <v>38317</v>
      </c>
      <c r="B3534" s="30">
        <v>3.5028239999999999</v>
      </c>
    </row>
    <row r="3535" spans="1:2" x14ac:dyDescent="0.3">
      <c r="A3535" s="150">
        <v>38318</v>
      </c>
      <c r="B3535" s="30">
        <v>3.5043160000000002</v>
      </c>
    </row>
    <row r="3536" spans="1:2" x14ac:dyDescent="0.3">
      <c r="A3536" s="150">
        <v>38319</v>
      </c>
      <c r="B3536" s="30">
        <v>3.505808</v>
      </c>
    </row>
    <row r="3537" spans="1:2" x14ac:dyDescent="0.3">
      <c r="A3537" s="150">
        <v>38320</v>
      </c>
      <c r="B3537" s="30">
        <v>3.5072999999999999</v>
      </c>
    </row>
    <row r="3538" spans="1:2" x14ac:dyDescent="0.3">
      <c r="A3538" s="150">
        <v>38321</v>
      </c>
      <c r="B3538" s="30">
        <v>3.508794</v>
      </c>
    </row>
    <row r="3539" spans="1:2" x14ac:dyDescent="0.3">
      <c r="A3539" s="150">
        <v>38322</v>
      </c>
      <c r="B3539" s="30">
        <v>3.5102880000000001</v>
      </c>
    </row>
    <row r="3540" spans="1:2" x14ac:dyDescent="0.3">
      <c r="A3540" s="150">
        <v>38323</v>
      </c>
      <c r="B3540" s="30">
        <v>3.5117820000000002</v>
      </c>
    </row>
    <row r="3541" spans="1:2" x14ac:dyDescent="0.3">
      <c r="A3541" s="150">
        <v>38324</v>
      </c>
      <c r="B3541" s="30">
        <v>3.5132780000000001</v>
      </c>
    </row>
    <row r="3542" spans="1:2" x14ac:dyDescent="0.3">
      <c r="A3542" s="150">
        <v>38325</v>
      </c>
      <c r="B3542" s="30">
        <v>3.5147729999999999</v>
      </c>
    </row>
    <row r="3543" spans="1:2" x14ac:dyDescent="0.3">
      <c r="A3543" s="150">
        <v>38326</v>
      </c>
      <c r="B3543" s="30">
        <v>3.51627</v>
      </c>
    </row>
    <row r="3544" spans="1:2" x14ac:dyDescent="0.3">
      <c r="A3544" s="150">
        <v>38327</v>
      </c>
      <c r="B3544" s="30">
        <v>3.5177670000000001</v>
      </c>
    </row>
    <row r="3545" spans="1:2" x14ac:dyDescent="0.3">
      <c r="A3545" s="150">
        <v>38328</v>
      </c>
      <c r="B3545" s="30">
        <v>3.5192649999999999</v>
      </c>
    </row>
    <row r="3546" spans="1:2" x14ac:dyDescent="0.3">
      <c r="A3546" s="150">
        <v>38329</v>
      </c>
      <c r="B3546" s="30">
        <v>3.5207630000000001</v>
      </c>
    </row>
    <row r="3547" spans="1:2" x14ac:dyDescent="0.3">
      <c r="A3547" s="150">
        <v>38330</v>
      </c>
      <c r="B3547" s="30">
        <v>3.522262</v>
      </c>
    </row>
    <row r="3548" spans="1:2" x14ac:dyDescent="0.3">
      <c r="A3548" s="150">
        <v>38331</v>
      </c>
      <c r="B3548" s="30">
        <v>3.5237620000000001</v>
      </c>
    </row>
    <row r="3549" spans="1:2" x14ac:dyDescent="0.3">
      <c r="A3549" s="150">
        <v>38332</v>
      </c>
      <c r="B3549" s="30">
        <v>3.5243579999999999</v>
      </c>
    </row>
    <row r="3550" spans="1:2" x14ac:dyDescent="0.3">
      <c r="A3550" s="150">
        <v>38333</v>
      </c>
      <c r="B3550" s="30">
        <v>3.5249549999999998</v>
      </c>
    </row>
    <row r="3551" spans="1:2" x14ac:dyDescent="0.3">
      <c r="A3551" s="150">
        <v>38334</v>
      </c>
      <c r="B3551" s="30">
        <v>3.5255510000000001</v>
      </c>
    </row>
    <row r="3552" spans="1:2" x14ac:dyDescent="0.3">
      <c r="A3552" s="150">
        <v>38335</v>
      </c>
      <c r="B3552" s="30">
        <v>3.5261469999999999</v>
      </c>
    </row>
    <row r="3553" spans="1:2" x14ac:dyDescent="0.3">
      <c r="A3553" s="150">
        <v>38336</v>
      </c>
      <c r="B3553" s="30">
        <v>3.5267439999999999</v>
      </c>
    </row>
    <row r="3554" spans="1:2" x14ac:dyDescent="0.3">
      <c r="A3554" s="150">
        <v>38337</v>
      </c>
      <c r="B3554" s="30">
        <v>3.5273400000000001</v>
      </c>
    </row>
    <row r="3555" spans="1:2" x14ac:dyDescent="0.3">
      <c r="A3555" s="150">
        <v>38338</v>
      </c>
      <c r="B3555" s="30">
        <v>3.5279370000000001</v>
      </c>
    </row>
    <row r="3556" spans="1:2" x14ac:dyDescent="0.3">
      <c r="A3556" s="150">
        <v>38339</v>
      </c>
      <c r="B3556" s="30">
        <v>3.5285340000000001</v>
      </c>
    </row>
    <row r="3557" spans="1:2" x14ac:dyDescent="0.3">
      <c r="A3557" s="150">
        <v>38340</v>
      </c>
      <c r="B3557" s="30">
        <v>3.529131</v>
      </c>
    </row>
    <row r="3558" spans="1:2" x14ac:dyDescent="0.3">
      <c r="A3558" s="150">
        <v>38341</v>
      </c>
      <c r="B3558" s="30">
        <v>3.529728</v>
      </c>
    </row>
    <row r="3559" spans="1:2" x14ac:dyDescent="0.3">
      <c r="A3559" s="150">
        <v>38342</v>
      </c>
      <c r="B3559" s="30">
        <v>3.5303249999999999</v>
      </c>
    </row>
    <row r="3560" spans="1:2" x14ac:dyDescent="0.3">
      <c r="A3560" s="150">
        <v>38343</v>
      </c>
      <c r="B3560" s="30">
        <v>3.5309219999999999</v>
      </c>
    </row>
    <row r="3561" spans="1:2" x14ac:dyDescent="0.3">
      <c r="A3561" s="150">
        <v>38344</v>
      </c>
      <c r="B3561" s="30">
        <v>3.53152</v>
      </c>
    </row>
    <row r="3562" spans="1:2" x14ac:dyDescent="0.3">
      <c r="A3562" s="150">
        <v>38345</v>
      </c>
      <c r="B3562" s="30">
        <v>3.532117</v>
      </c>
    </row>
    <row r="3563" spans="1:2" x14ac:dyDescent="0.3">
      <c r="A3563" s="150">
        <v>38346</v>
      </c>
      <c r="B3563" s="30">
        <v>3.532715</v>
      </c>
    </row>
    <row r="3564" spans="1:2" x14ac:dyDescent="0.3">
      <c r="A3564" s="150">
        <v>38347</v>
      </c>
      <c r="B3564" s="30">
        <v>3.533048</v>
      </c>
    </row>
    <row r="3565" spans="1:2" x14ac:dyDescent="0.3">
      <c r="A3565" s="150">
        <v>38348</v>
      </c>
      <c r="B3565" s="30">
        <v>3.533382</v>
      </c>
    </row>
    <row r="3566" spans="1:2" x14ac:dyDescent="0.3">
      <c r="A3566" s="150">
        <v>38349</v>
      </c>
      <c r="B3566" s="30">
        <v>3.5337149999999999</v>
      </c>
    </row>
    <row r="3567" spans="1:2" x14ac:dyDescent="0.3">
      <c r="A3567" s="150">
        <v>38350</v>
      </c>
      <c r="B3567" s="30">
        <v>3.534049</v>
      </c>
    </row>
    <row r="3568" spans="1:2" x14ac:dyDescent="0.3">
      <c r="A3568" s="150">
        <v>38351</v>
      </c>
      <c r="B3568" s="30">
        <v>3.5343830000000001</v>
      </c>
    </row>
    <row r="3569" spans="1:2" x14ac:dyDescent="0.3">
      <c r="A3569" s="150">
        <v>38352</v>
      </c>
      <c r="B3569" s="30">
        <v>3.534716</v>
      </c>
    </row>
    <row r="3570" spans="1:2" x14ac:dyDescent="0.3">
      <c r="A3570" s="150">
        <v>38353</v>
      </c>
      <c r="B3570" s="30">
        <v>3.53505</v>
      </c>
    </row>
    <row r="3571" spans="1:2" x14ac:dyDescent="0.3">
      <c r="A3571" s="150">
        <v>38354</v>
      </c>
      <c r="B3571" s="30">
        <v>3.5353840000000001</v>
      </c>
    </row>
    <row r="3572" spans="1:2" x14ac:dyDescent="0.3">
      <c r="A3572" s="150">
        <v>38355</v>
      </c>
      <c r="B3572" s="30">
        <v>3.5357180000000001</v>
      </c>
    </row>
    <row r="3573" spans="1:2" x14ac:dyDescent="0.3">
      <c r="A3573" s="150">
        <v>38356</v>
      </c>
      <c r="B3573" s="30">
        <v>3.5360510000000001</v>
      </c>
    </row>
    <row r="3574" spans="1:2" x14ac:dyDescent="0.3">
      <c r="A3574" s="150">
        <v>38357</v>
      </c>
      <c r="B3574" s="30">
        <v>3.5363850000000001</v>
      </c>
    </row>
    <row r="3575" spans="1:2" x14ac:dyDescent="0.3">
      <c r="A3575" s="150">
        <v>38358</v>
      </c>
      <c r="B3575" s="30">
        <v>3.5367190000000002</v>
      </c>
    </row>
    <row r="3576" spans="1:2" x14ac:dyDescent="0.3">
      <c r="A3576" s="150">
        <v>38359</v>
      </c>
      <c r="B3576" s="30">
        <v>3.5370529999999998</v>
      </c>
    </row>
    <row r="3577" spans="1:2" x14ac:dyDescent="0.3">
      <c r="A3577" s="150">
        <v>38360</v>
      </c>
      <c r="B3577" s="30">
        <v>3.5373869999999998</v>
      </c>
    </row>
    <row r="3578" spans="1:2" x14ac:dyDescent="0.3">
      <c r="A3578" s="150">
        <v>38361</v>
      </c>
      <c r="B3578" s="30">
        <v>3.5377209999999999</v>
      </c>
    </row>
    <row r="3579" spans="1:2" x14ac:dyDescent="0.3">
      <c r="A3579" s="150">
        <v>38362</v>
      </c>
      <c r="B3579" s="30">
        <v>3.5380549999999999</v>
      </c>
    </row>
    <row r="3580" spans="1:2" x14ac:dyDescent="0.3">
      <c r="A3580" s="150">
        <v>38363</v>
      </c>
      <c r="B3580" s="30">
        <v>3.5377179999999999</v>
      </c>
    </row>
    <row r="3581" spans="1:2" x14ac:dyDescent="0.3">
      <c r="A3581" s="150">
        <v>38364</v>
      </c>
      <c r="B3581" s="30">
        <v>3.5373800000000002</v>
      </c>
    </row>
    <row r="3582" spans="1:2" x14ac:dyDescent="0.3">
      <c r="A3582" s="150">
        <v>38365</v>
      </c>
      <c r="B3582" s="30">
        <v>3.5370430000000002</v>
      </c>
    </row>
    <row r="3583" spans="1:2" x14ac:dyDescent="0.3">
      <c r="A3583" s="150">
        <v>38366</v>
      </c>
      <c r="B3583" s="30">
        <v>3.5367060000000001</v>
      </c>
    </row>
    <row r="3584" spans="1:2" x14ac:dyDescent="0.3">
      <c r="A3584" s="150">
        <v>38367</v>
      </c>
      <c r="B3584" s="30">
        <v>3.536368</v>
      </c>
    </row>
    <row r="3585" spans="1:2" x14ac:dyDescent="0.3">
      <c r="A3585" s="150">
        <v>38368</v>
      </c>
      <c r="B3585" s="30">
        <v>3.5360309999999999</v>
      </c>
    </row>
    <row r="3586" spans="1:2" x14ac:dyDescent="0.3">
      <c r="A3586" s="150">
        <v>38369</v>
      </c>
      <c r="B3586" s="30">
        <v>3.5356939999999999</v>
      </c>
    </row>
    <row r="3587" spans="1:2" x14ac:dyDescent="0.3">
      <c r="A3587" s="150">
        <v>38370</v>
      </c>
      <c r="B3587" s="30">
        <v>3.5353569999999999</v>
      </c>
    </row>
    <row r="3588" spans="1:2" x14ac:dyDescent="0.3">
      <c r="A3588" s="150">
        <v>38371</v>
      </c>
      <c r="B3588" s="30">
        <v>3.5350199999999998</v>
      </c>
    </row>
    <row r="3589" spans="1:2" x14ac:dyDescent="0.3">
      <c r="A3589" s="150">
        <v>38372</v>
      </c>
      <c r="B3589" s="30">
        <v>3.5346829999999998</v>
      </c>
    </row>
    <row r="3590" spans="1:2" x14ac:dyDescent="0.3">
      <c r="A3590" s="150">
        <v>38373</v>
      </c>
      <c r="B3590" s="30">
        <v>3.5343450000000001</v>
      </c>
    </row>
    <row r="3591" spans="1:2" x14ac:dyDescent="0.3">
      <c r="A3591" s="150">
        <v>38374</v>
      </c>
      <c r="B3591" s="30">
        <v>3.534008</v>
      </c>
    </row>
    <row r="3592" spans="1:2" x14ac:dyDescent="0.3">
      <c r="A3592" s="150">
        <v>38375</v>
      </c>
      <c r="B3592" s="30">
        <v>3.533671</v>
      </c>
    </row>
    <row r="3593" spans="1:2" x14ac:dyDescent="0.3">
      <c r="A3593" s="150">
        <v>38376</v>
      </c>
      <c r="B3593" s="30">
        <v>3.533334</v>
      </c>
    </row>
    <row r="3594" spans="1:2" x14ac:dyDescent="0.3">
      <c r="A3594" s="150">
        <v>38377</v>
      </c>
      <c r="B3594" s="30">
        <v>3.5329980000000001</v>
      </c>
    </row>
    <row r="3595" spans="1:2" x14ac:dyDescent="0.3">
      <c r="A3595" s="150">
        <v>38378</v>
      </c>
      <c r="B3595" s="30">
        <v>3.533182</v>
      </c>
    </row>
    <row r="3596" spans="1:2" x14ac:dyDescent="0.3">
      <c r="A3596" s="150">
        <v>38379</v>
      </c>
      <c r="B3596" s="30">
        <v>3.533366</v>
      </c>
    </row>
    <row r="3597" spans="1:2" x14ac:dyDescent="0.3">
      <c r="A3597" s="150">
        <v>38380</v>
      </c>
      <c r="B3597" s="30">
        <v>3.5335510000000001</v>
      </c>
    </row>
    <row r="3598" spans="1:2" x14ac:dyDescent="0.3">
      <c r="A3598" s="150">
        <v>38381</v>
      </c>
      <c r="B3598" s="30">
        <v>3.5337350000000001</v>
      </c>
    </row>
    <row r="3599" spans="1:2" x14ac:dyDescent="0.3">
      <c r="A3599" s="150">
        <v>38382</v>
      </c>
      <c r="B3599" s="30">
        <v>3.5339200000000002</v>
      </c>
    </row>
    <row r="3600" spans="1:2" x14ac:dyDescent="0.3">
      <c r="A3600" s="150">
        <v>38383</v>
      </c>
      <c r="B3600" s="30">
        <v>3.5341049999999998</v>
      </c>
    </row>
    <row r="3601" spans="1:2" x14ac:dyDescent="0.3">
      <c r="A3601" s="150">
        <v>38384</v>
      </c>
      <c r="B3601" s="30">
        <v>3.5342889999999998</v>
      </c>
    </row>
    <row r="3602" spans="1:2" x14ac:dyDescent="0.3">
      <c r="A3602" s="150">
        <v>38385</v>
      </c>
      <c r="B3602" s="30">
        <v>3.5344739999999999</v>
      </c>
    </row>
    <row r="3603" spans="1:2" x14ac:dyDescent="0.3">
      <c r="A3603" s="150">
        <v>38386</v>
      </c>
      <c r="B3603" s="30">
        <v>3.5346579999999999</v>
      </c>
    </row>
    <row r="3604" spans="1:2" x14ac:dyDescent="0.3">
      <c r="A3604" s="150">
        <v>38387</v>
      </c>
      <c r="B3604" s="30">
        <v>3.534843</v>
      </c>
    </row>
    <row r="3605" spans="1:2" x14ac:dyDescent="0.3">
      <c r="A3605" s="150">
        <v>38388</v>
      </c>
      <c r="B3605" s="30">
        <v>3.5350269999999999</v>
      </c>
    </row>
    <row r="3606" spans="1:2" x14ac:dyDescent="0.3">
      <c r="A3606" s="150">
        <v>38389</v>
      </c>
      <c r="B3606" s="30">
        <v>3.535212</v>
      </c>
    </row>
    <row r="3607" spans="1:2" x14ac:dyDescent="0.3">
      <c r="A3607" s="150">
        <v>38390</v>
      </c>
      <c r="B3607" s="30">
        <v>3.535396</v>
      </c>
    </row>
    <row r="3608" spans="1:2" x14ac:dyDescent="0.3">
      <c r="A3608" s="150">
        <v>38391</v>
      </c>
      <c r="B3608" s="30">
        <v>3.5355810000000001</v>
      </c>
    </row>
    <row r="3609" spans="1:2" x14ac:dyDescent="0.3">
      <c r="A3609" s="150">
        <v>38392</v>
      </c>
      <c r="B3609" s="30">
        <v>3.5357660000000002</v>
      </c>
    </row>
    <row r="3610" spans="1:2" x14ac:dyDescent="0.3">
      <c r="A3610" s="150">
        <v>38393</v>
      </c>
      <c r="B3610" s="30">
        <v>3.5359500000000001</v>
      </c>
    </row>
    <row r="3611" spans="1:2" x14ac:dyDescent="0.3">
      <c r="A3611" s="150">
        <v>38394</v>
      </c>
      <c r="B3611" s="30">
        <v>3.5359080000000001</v>
      </c>
    </row>
    <row r="3612" spans="1:2" x14ac:dyDescent="0.3">
      <c r="A3612" s="150">
        <v>38395</v>
      </c>
      <c r="B3612" s="30">
        <v>3.5358670000000001</v>
      </c>
    </row>
    <row r="3613" spans="1:2" x14ac:dyDescent="0.3">
      <c r="A3613" s="150">
        <v>38396</v>
      </c>
      <c r="B3613" s="30">
        <v>3.535825</v>
      </c>
    </row>
    <row r="3614" spans="1:2" x14ac:dyDescent="0.3">
      <c r="A3614" s="150">
        <v>38397</v>
      </c>
      <c r="B3614" s="30">
        <v>3.5357829999999999</v>
      </c>
    </row>
    <row r="3615" spans="1:2" x14ac:dyDescent="0.3">
      <c r="A3615" s="150">
        <v>38398</v>
      </c>
      <c r="B3615" s="30">
        <v>3.5357409999999998</v>
      </c>
    </row>
    <row r="3616" spans="1:2" x14ac:dyDescent="0.3">
      <c r="A3616" s="150">
        <v>38399</v>
      </c>
      <c r="B3616" s="30">
        <v>3.5356990000000001</v>
      </c>
    </row>
    <row r="3617" spans="1:2" x14ac:dyDescent="0.3">
      <c r="A3617" s="150">
        <v>38400</v>
      </c>
      <c r="B3617" s="30">
        <v>3.535657</v>
      </c>
    </row>
    <row r="3618" spans="1:2" x14ac:dyDescent="0.3">
      <c r="A3618" s="150">
        <v>38401</v>
      </c>
      <c r="B3618" s="30">
        <v>3.535615</v>
      </c>
    </row>
    <row r="3619" spans="1:2" x14ac:dyDescent="0.3">
      <c r="A3619" s="150">
        <v>38402</v>
      </c>
      <c r="B3619" s="30">
        <v>3.5355729999999999</v>
      </c>
    </row>
    <row r="3620" spans="1:2" x14ac:dyDescent="0.3">
      <c r="A3620" s="150">
        <v>38403</v>
      </c>
      <c r="B3620" s="30">
        <v>3.5355310000000002</v>
      </c>
    </row>
    <row r="3621" spans="1:2" x14ac:dyDescent="0.3">
      <c r="A3621" s="150">
        <v>38404</v>
      </c>
      <c r="B3621" s="30">
        <v>3.5354899999999998</v>
      </c>
    </row>
    <row r="3622" spans="1:2" x14ac:dyDescent="0.3">
      <c r="A3622" s="150">
        <v>38405</v>
      </c>
      <c r="B3622" s="30">
        <v>3.5354480000000001</v>
      </c>
    </row>
    <row r="3623" spans="1:2" x14ac:dyDescent="0.3">
      <c r="A3623" s="150">
        <v>38406</v>
      </c>
      <c r="B3623" s="30">
        <v>3.535406</v>
      </c>
    </row>
    <row r="3624" spans="1:2" x14ac:dyDescent="0.3">
      <c r="A3624" s="150">
        <v>38407</v>
      </c>
      <c r="B3624" s="30">
        <v>3.535364</v>
      </c>
    </row>
    <row r="3625" spans="1:2" x14ac:dyDescent="0.3">
      <c r="A3625" s="150">
        <v>38408</v>
      </c>
      <c r="B3625" s="30">
        <v>3.5353219999999999</v>
      </c>
    </row>
    <row r="3626" spans="1:2" x14ac:dyDescent="0.3">
      <c r="A3626" s="150">
        <v>38409</v>
      </c>
      <c r="B3626" s="30">
        <v>3.5357859999999999</v>
      </c>
    </row>
    <row r="3627" spans="1:2" x14ac:dyDescent="0.3">
      <c r="A3627" s="150">
        <v>38410</v>
      </c>
      <c r="B3627" s="30">
        <v>3.5362490000000002</v>
      </c>
    </row>
    <row r="3628" spans="1:2" x14ac:dyDescent="0.3">
      <c r="A3628" s="150">
        <v>38411</v>
      </c>
      <c r="B3628" s="30">
        <v>3.5367130000000002</v>
      </c>
    </row>
    <row r="3629" spans="1:2" x14ac:dyDescent="0.3">
      <c r="A3629" s="150">
        <v>38412</v>
      </c>
      <c r="B3629" s="30">
        <v>3.5371769999999998</v>
      </c>
    </row>
    <row r="3630" spans="1:2" x14ac:dyDescent="0.3">
      <c r="A3630" s="150">
        <v>38413</v>
      </c>
      <c r="B3630" s="30">
        <v>3.5376409999999998</v>
      </c>
    </row>
    <row r="3631" spans="1:2" x14ac:dyDescent="0.3">
      <c r="A3631" s="150">
        <v>38414</v>
      </c>
      <c r="B3631" s="30">
        <v>3.5381040000000001</v>
      </c>
    </row>
    <row r="3632" spans="1:2" x14ac:dyDescent="0.3">
      <c r="A3632" s="150">
        <v>38415</v>
      </c>
      <c r="B3632" s="30">
        <v>3.5385680000000002</v>
      </c>
    </row>
    <row r="3633" spans="1:2" x14ac:dyDescent="0.3">
      <c r="A3633" s="150">
        <v>38416</v>
      </c>
      <c r="B3633" s="30">
        <v>3.5390320000000002</v>
      </c>
    </row>
    <row r="3634" spans="1:2" x14ac:dyDescent="0.3">
      <c r="A3634" s="150">
        <v>38417</v>
      </c>
      <c r="B3634" s="30">
        <v>3.5394960000000002</v>
      </c>
    </row>
    <row r="3635" spans="1:2" x14ac:dyDescent="0.3">
      <c r="A3635" s="150">
        <v>38418</v>
      </c>
      <c r="B3635" s="30">
        <v>3.5399609999999999</v>
      </c>
    </row>
    <row r="3636" spans="1:2" x14ac:dyDescent="0.3">
      <c r="A3636" s="150">
        <v>38419</v>
      </c>
      <c r="B3636" s="30">
        <v>3.5404249999999999</v>
      </c>
    </row>
    <row r="3637" spans="1:2" x14ac:dyDescent="0.3">
      <c r="A3637" s="150">
        <v>38420</v>
      </c>
      <c r="B3637" s="30">
        <v>3.540889</v>
      </c>
    </row>
    <row r="3638" spans="1:2" x14ac:dyDescent="0.3">
      <c r="A3638" s="150">
        <v>38421</v>
      </c>
      <c r="B3638" s="30">
        <v>3.541353</v>
      </c>
    </row>
    <row r="3639" spans="1:2" x14ac:dyDescent="0.3">
      <c r="A3639" s="150">
        <v>38422</v>
      </c>
      <c r="B3639" s="30">
        <v>3.54216</v>
      </c>
    </row>
    <row r="3640" spans="1:2" x14ac:dyDescent="0.3">
      <c r="A3640" s="150">
        <v>38423</v>
      </c>
      <c r="B3640" s="30">
        <v>3.5429680000000001</v>
      </c>
    </row>
    <row r="3641" spans="1:2" x14ac:dyDescent="0.3">
      <c r="A3641" s="150">
        <v>38424</v>
      </c>
      <c r="B3641" s="30">
        <v>3.5437750000000001</v>
      </c>
    </row>
    <row r="3642" spans="1:2" x14ac:dyDescent="0.3">
      <c r="A3642" s="150">
        <v>38425</v>
      </c>
      <c r="B3642" s="30">
        <v>3.5445829999999998</v>
      </c>
    </row>
    <row r="3643" spans="1:2" x14ac:dyDescent="0.3">
      <c r="A3643" s="150">
        <v>38426</v>
      </c>
      <c r="B3643" s="30">
        <v>3.5453899999999998</v>
      </c>
    </row>
    <row r="3644" spans="1:2" x14ac:dyDescent="0.3">
      <c r="A3644" s="150">
        <v>38427</v>
      </c>
      <c r="B3644" s="30">
        <v>3.546198</v>
      </c>
    </row>
    <row r="3645" spans="1:2" x14ac:dyDescent="0.3">
      <c r="A3645" s="150">
        <v>38428</v>
      </c>
      <c r="B3645" s="30">
        <v>3.5470069999999998</v>
      </c>
    </row>
    <row r="3646" spans="1:2" x14ac:dyDescent="0.3">
      <c r="A3646" s="150">
        <v>38429</v>
      </c>
      <c r="B3646" s="30">
        <v>3.5478149999999999</v>
      </c>
    </row>
    <row r="3647" spans="1:2" x14ac:dyDescent="0.3">
      <c r="A3647" s="150">
        <v>38430</v>
      </c>
      <c r="B3647" s="30">
        <v>3.5486239999999998</v>
      </c>
    </row>
    <row r="3648" spans="1:2" x14ac:dyDescent="0.3">
      <c r="A3648" s="150">
        <v>38431</v>
      </c>
      <c r="B3648" s="30">
        <v>3.5494319999999999</v>
      </c>
    </row>
    <row r="3649" spans="1:2" x14ac:dyDescent="0.3">
      <c r="A3649" s="150">
        <v>38432</v>
      </c>
      <c r="B3649" s="30">
        <v>3.5502410000000002</v>
      </c>
    </row>
    <row r="3650" spans="1:2" x14ac:dyDescent="0.3">
      <c r="A3650" s="150">
        <v>38433</v>
      </c>
      <c r="B3650" s="30">
        <v>3.55105</v>
      </c>
    </row>
    <row r="3651" spans="1:2" x14ac:dyDescent="0.3">
      <c r="A3651" s="150">
        <v>38434</v>
      </c>
      <c r="B3651" s="30">
        <v>3.55186</v>
      </c>
    </row>
    <row r="3652" spans="1:2" x14ac:dyDescent="0.3">
      <c r="A3652" s="150">
        <v>38435</v>
      </c>
      <c r="B3652" s="30">
        <v>3.5526689999999999</v>
      </c>
    </row>
    <row r="3653" spans="1:2" x14ac:dyDescent="0.3">
      <c r="A3653" s="150">
        <v>38436</v>
      </c>
      <c r="B3653" s="30">
        <v>3.5534789999999998</v>
      </c>
    </row>
    <row r="3654" spans="1:2" x14ac:dyDescent="0.3">
      <c r="A3654" s="150">
        <v>38437</v>
      </c>
      <c r="B3654" s="30">
        <v>3.5539260000000001</v>
      </c>
    </row>
    <row r="3655" spans="1:2" x14ac:dyDescent="0.3">
      <c r="A3655" s="150">
        <v>38438</v>
      </c>
      <c r="B3655" s="30">
        <v>3.554373</v>
      </c>
    </row>
    <row r="3656" spans="1:2" x14ac:dyDescent="0.3">
      <c r="A3656" s="150">
        <v>38439</v>
      </c>
      <c r="B3656" s="30">
        <v>3.5548199999999999</v>
      </c>
    </row>
    <row r="3657" spans="1:2" x14ac:dyDescent="0.3">
      <c r="A3657" s="150">
        <v>38440</v>
      </c>
      <c r="B3657" s="30">
        <v>3.5552679999999999</v>
      </c>
    </row>
    <row r="3658" spans="1:2" x14ac:dyDescent="0.3">
      <c r="A3658" s="150">
        <v>38441</v>
      </c>
      <c r="B3658" s="30">
        <v>3.5557150000000002</v>
      </c>
    </row>
    <row r="3659" spans="1:2" x14ac:dyDescent="0.3">
      <c r="A3659" s="150">
        <v>38442</v>
      </c>
      <c r="B3659" s="30">
        <v>3.5561630000000002</v>
      </c>
    </row>
    <row r="3660" spans="1:2" x14ac:dyDescent="0.3">
      <c r="A3660" s="150">
        <v>38443</v>
      </c>
      <c r="B3660" s="30">
        <v>3.55661</v>
      </c>
    </row>
    <row r="3661" spans="1:2" x14ac:dyDescent="0.3">
      <c r="A3661" s="150">
        <v>38444</v>
      </c>
      <c r="B3661" s="30">
        <v>3.5570580000000001</v>
      </c>
    </row>
    <row r="3662" spans="1:2" x14ac:dyDescent="0.3">
      <c r="A3662" s="150">
        <v>38445</v>
      </c>
      <c r="B3662" s="30">
        <v>3.5575060000000001</v>
      </c>
    </row>
    <row r="3663" spans="1:2" x14ac:dyDescent="0.3">
      <c r="A3663" s="150">
        <v>38446</v>
      </c>
      <c r="B3663" s="30">
        <v>3.5579529999999999</v>
      </c>
    </row>
    <row r="3664" spans="1:2" x14ac:dyDescent="0.3">
      <c r="A3664" s="150">
        <v>38447</v>
      </c>
      <c r="B3664" s="30">
        <v>3.5584009999999999</v>
      </c>
    </row>
    <row r="3665" spans="1:2" x14ac:dyDescent="0.3">
      <c r="A3665" s="150">
        <v>38448</v>
      </c>
      <c r="B3665" s="30">
        <v>3.5588489999999999</v>
      </c>
    </row>
    <row r="3666" spans="1:2" x14ac:dyDescent="0.3">
      <c r="A3666" s="150">
        <v>38449</v>
      </c>
      <c r="B3666" s="30">
        <v>3.5592969999999999</v>
      </c>
    </row>
    <row r="3667" spans="1:2" x14ac:dyDescent="0.3">
      <c r="A3667" s="150">
        <v>38450</v>
      </c>
      <c r="B3667" s="30">
        <v>3.5597449999999999</v>
      </c>
    </row>
    <row r="3668" spans="1:2" x14ac:dyDescent="0.3">
      <c r="A3668" s="150">
        <v>38451</v>
      </c>
      <c r="B3668" s="30">
        <v>3.5601929999999999</v>
      </c>
    </row>
    <row r="3669" spans="1:2" x14ac:dyDescent="0.3">
      <c r="A3669" s="150">
        <v>38452</v>
      </c>
      <c r="B3669" s="30">
        <v>3.5606409999999999</v>
      </c>
    </row>
    <row r="3670" spans="1:2" x14ac:dyDescent="0.3">
      <c r="A3670" s="150">
        <v>38453</v>
      </c>
      <c r="B3670" s="30">
        <v>3.5610089999999999</v>
      </c>
    </row>
    <row r="3671" spans="1:2" x14ac:dyDescent="0.3">
      <c r="A3671" s="150">
        <v>38454</v>
      </c>
      <c r="B3671" s="30">
        <v>3.5613769999999998</v>
      </c>
    </row>
    <row r="3672" spans="1:2" x14ac:dyDescent="0.3">
      <c r="A3672" s="150">
        <v>38455</v>
      </c>
      <c r="B3672" s="30">
        <v>3.5617459999999999</v>
      </c>
    </row>
    <row r="3673" spans="1:2" x14ac:dyDescent="0.3">
      <c r="A3673" s="150">
        <v>38456</v>
      </c>
      <c r="B3673" s="30">
        <v>3.5621139999999998</v>
      </c>
    </row>
    <row r="3674" spans="1:2" x14ac:dyDescent="0.3">
      <c r="A3674" s="150">
        <v>38457</v>
      </c>
      <c r="B3674" s="30">
        <v>3.5624829999999998</v>
      </c>
    </row>
    <row r="3675" spans="1:2" x14ac:dyDescent="0.3">
      <c r="A3675" s="150">
        <v>38458</v>
      </c>
      <c r="B3675" s="30">
        <v>3.5628510000000002</v>
      </c>
    </row>
    <row r="3676" spans="1:2" x14ac:dyDescent="0.3">
      <c r="A3676" s="150">
        <v>38459</v>
      </c>
      <c r="B3676" s="30">
        <v>3.5632199999999998</v>
      </c>
    </row>
    <row r="3677" spans="1:2" x14ac:dyDescent="0.3">
      <c r="A3677" s="150">
        <v>38460</v>
      </c>
      <c r="B3677" s="30">
        <v>3.5635880000000002</v>
      </c>
    </row>
    <row r="3678" spans="1:2" x14ac:dyDescent="0.3">
      <c r="A3678" s="150">
        <v>38461</v>
      </c>
      <c r="B3678" s="30">
        <v>3.5639569999999998</v>
      </c>
    </row>
    <row r="3679" spans="1:2" x14ac:dyDescent="0.3">
      <c r="A3679" s="150">
        <v>38462</v>
      </c>
      <c r="B3679" s="30">
        <v>3.5643259999999999</v>
      </c>
    </row>
    <row r="3680" spans="1:2" x14ac:dyDescent="0.3">
      <c r="A3680" s="150">
        <v>38463</v>
      </c>
      <c r="B3680" s="30">
        <v>3.5646939999999998</v>
      </c>
    </row>
    <row r="3681" spans="1:2" x14ac:dyDescent="0.3">
      <c r="A3681" s="150">
        <v>38464</v>
      </c>
      <c r="B3681" s="30">
        <v>3.5650629999999999</v>
      </c>
    </row>
    <row r="3682" spans="1:2" x14ac:dyDescent="0.3">
      <c r="A3682" s="150">
        <v>38465</v>
      </c>
      <c r="B3682" s="30">
        <v>3.5654319999999999</v>
      </c>
    </row>
    <row r="3683" spans="1:2" x14ac:dyDescent="0.3">
      <c r="A3683" s="150">
        <v>38466</v>
      </c>
      <c r="B3683" s="30">
        <v>3.565801</v>
      </c>
    </row>
    <row r="3684" spans="1:2" x14ac:dyDescent="0.3">
      <c r="A3684" s="150">
        <v>38467</v>
      </c>
      <c r="B3684" s="30">
        <v>3.5661689999999999</v>
      </c>
    </row>
    <row r="3685" spans="1:2" x14ac:dyDescent="0.3">
      <c r="A3685" s="150">
        <v>38468</v>
      </c>
      <c r="B3685" s="30">
        <v>3.5663580000000001</v>
      </c>
    </row>
    <row r="3686" spans="1:2" x14ac:dyDescent="0.3">
      <c r="A3686" s="150">
        <v>38469</v>
      </c>
      <c r="B3686" s="30">
        <v>3.5665460000000002</v>
      </c>
    </row>
    <row r="3687" spans="1:2" x14ac:dyDescent="0.3">
      <c r="A3687" s="150">
        <v>38470</v>
      </c>
      <c r="B3687" s="30">
        <v>3.566735</v>
      </c>
    </row>
    <row r="3688" spans="1:2" x14ac:dyDescent="0.3">
      <c r="A3688" s="150">
        <v>38471</v>
      </c>
      <c r="B3688" s="30">
        <v>3.5669230000000001</v>
      </c>
    </row>
    <row r="3689" spans="1:2" x14ac:dyDescent="0.3">
      <c r="A3689" s="150">
        <v>38472</v>
      </c>
      <c r="B3689" s="30">
        <v>3.5671119999999998</v>
      </c>
    </row>
    <row r="3690" spans="1:2" x14ac:dyDescent="0.3">
      <c r="A3690" s="150">
        <v>38473</v>
      </c>
      <c r="B3690" s="30">
        <v>3.5672999999999999</v>
      </c>
    </row>
    <row r="3691" spans="1:2" x14ac:dyDescent="0.3">
      <c r="A3691" s="150">
        <v>38474</v>
      </c>
      <c r="B3691" s="30">
        <v>3.567488</v>
      </c>
    </row>
    <row r="3692" spans="1:2" x14ac:dyDescent="0.3">
      <c r="A3692" s="150">
        <v>38475</v>
      </c>
      <c r="B3692" s="30">
        <v>3.5676770000000002</v>
      </c>
    </row>
    <row r="3693" spans="1:2" x14ac:dyDescent="0.3">
      <c r="A3693" s="150">
        <v>38476</v>
      </c>
      <c r="B3693" s="30">
        <v>3.5678649999999998</v>
      </c>
    </row>
    <row r="3694" spans="1:2" x14ac:dyDescent="0.3">
      <c r="A3694" s="150">
        <v>38477</v>
      </c>
      <c r="B3694" s="30">
        <v>3.5680540000000001</v>
      </c>
    </row>
    <row r="3695" spans="1:2" x14ac:dyDescent="0.3">
      <c r="A3695" s="150">
        <v>38478</v>
      </c>
      <c r="B3695" s="30">
        <v>3.5682420000000001</v>
      </c>
    </row>
    <row r="3696" spans="1:2" x14ac:dyDescent="0.3">
      <c r="A3696" s="150">
        <v>38479</v>
      </c>
      <c r="B3696" s="30">
        <v>3.5684309999999999</v>
      </c>
    </row>
    <row r="3697" spans="1:2" x14ac:dyDescent="0.3">
      <c r="A3697" s="150">
        <v>38480</v>
      </c>
      <c r="B3697" s="30">
        <v>3.5686200000000001</v>
      </c>
    </row>
    <row r="3698" spans="1:2" x14ac:dyDescent="0.3">
      <c r="A3698" s="150">
        <v>38481</v>
      </c>
      <c r="B3698" s="30">
        <v>3.5688080000000002</v>
      </c>
    </row>
    <row r="3699" spans="1:2" x14ac:dyDescent="0.3">
      <c r="A3699" s="150">
        <v>38482</v>
      </c>
      <c r="B3699" s="30">
        <v>3.568997</v>
      </c>
    </row>
    <row r="3700" spans="1:2" x14ac:dyDescent="0.3">
      <c r="A3700" s="150">
        <v>38483</v>
      </c>
      <c r="B3700" s="30">
        <v>3.5699429999999999</v>
      </c>
    </row>
    <row r="3701" spans="1:2" x14ac:dyDescent="0.3">
      <c r="A3701" s="150">
        <v>38484</v>
      </c>
      <c r="B3701" s="30">
        <v>3.570891</v>
      </c>
    </row>
    <row r="3702" spans="1:2" x14ac:dyDescent="0.3">
      <c r="A3702" s="150">
        <v>38485</v>
      </c>
      <c r="B3702" s="30">
        <v>3.5718380000000001</v>
      </c>
    </row>
    <row r="3703" spans="1:2" x14ac:dyDescent="0.3">
      <c r="A3703" s="150">
        <v>38486</v>
      </c>
      <c r="B3703" s="30">
        <v>3.5727859999999998</v>
      </c>
    </row>
    <row r="3704" spans="1:2" x14ac:dyDescent="0.3">
      <c r="A3704" s="150">
        <v>38487</v>
      </c>
      <c r="B3704" s="30">
        <v>3.573734</v>
      </c>
    </row>
    <row r="3705" spans="1:2" x14ac:dyDescent="0.3">
      <c r="A3705" s="150">
        <v>38488</v>
      </c>
      <c r="B3705" s="30">
        <v>3.5746820000000001</v>
      </c>
    </row>
    <row r="3706" spans="1:2" x14ac:dyDescent="0.3">
      <c r="A3706" s="150">
        <v>38489</v>
      </c>
      <c r="B3706" s="30">
        <v>3.5756299999999999</v>
      </c>
    </row>
    <row r="3707" spans="1:2" x14ac:dyDescent="0.3">
      <c r="A3707" s="150">
        <v>38490</v>
      </c>
      <c r="B3707" s="30">
        <v>3.5765790000000002</v>
      </c>
    </row>
    <row r="3708" spans="1:2" x14ac:dyDescent="0.3">
      <c r="A3708" s="150">
        <v>38491</v>
      </c>
      <c r="B3708" s="30">
        <v>3.577528</v>
      </c>
    </row>
    <row r="3709" spans="1:2" x14ac:dyDescent="0.3">
      <c r="A3709" s="150">
        <v>38492</v>
      </c>
      <c r="B3709" s="30">
        <v>3.5784769999999999</v>
      </c>
    </row>
    <row r="3710" spans="1:2" x14ac:dyDescent="0.3">
      <c r="A3710" s="150">
        <v>38493</v>
      </c>
      <c r="B3710" s="30">
        <v>3.5794260000000002</v>
      </c>
    </row>
    <row r="3711" spans="1:2" x14ac:dyDescent="0.3">
      <c r="A3711" s="150">
        <v>38494</v>
      </c>
      <c r="B3711" s="30">
        <v>3.5803759999999998</v>
      </c>
    </row>
    <row r="3712" spans="1:2" x14ac:dyDescent="0.3">
      <c r="A3712" s="150">
        <v>38495</v>
      </c>
      <c r="B3712" s="30">
        <v>3.5813259999999998</v>
      </c>
    </row>
    <row r="3713" spans="1:2" x14ac:dyDescent="0.3">
      <c r="A3713" s="150">
        <v>38496</v>
      </c>
      <c r="B3713" s="30">
        <v>3.5822759999999998</v>
      </c>
    </row>
    <row r="3714" spans="1:2" x14ac:dyDescent="0.3">
      <c r="A3714" s="150">
        <v>38497</v>
      </c>
      <c r="B3714" s="30">
        <v>3.5832269999999999</v>
      </c>
    </row>
    <row r="3715" spans="1:2" x14ac:dyDescent="0.3">
      <c r="A3715" s="150">
        <v>38498</v>
      </c>
      <c r="B3715" s="30">
        <v>3.582284</v>
      </c>
    </row>
    <row r="3716" spans="1:2" x14ac:dyDescent="0.3">
      <c r="A3716" s="150">
        <v>38499</v>
      </c>
      <c r="B3716" s="30">
        <v>3.5813419999999998</v>
      </c>
    </row>
    <row r="3717" spans="1:2" x14ac:dyDescent="0.3">
      <c r="A3717" s="150">
        <v>38500</v>
      </c>
      <c r="B3717" s="30">
        <v>3.5804</v>
      </c>
    </row>
    <row r="3718" spans="1:2" x14ac:dyDescent="0.3">
      <c r="A3718" s="150">
        <v>38501</v>
      </c>
      <c r="B3718" s="30">
        <v>3.5794589999999999</v>
      </c>
    </row>
    <row r="3719" spans="1:2" x14ac:dyDescent="0.3">
      <c r="A3719" s="150">
        <v>38502</v>
      </c>
      <c r="B3719" s="30">
        <v>3.5785179999999999</v>
      </c>
    </row>
    <row r="3720" spans="1:2" x14ac:dyDescent="0.3">
      <c r="A3720" s="150">
        <v>38503</v>
      </c>
      <c r="B3720" s="30">
        <v>3.5775769999999998</v>
      </c>
    </row>
    <row r="3721" spans="1:2" x14ac:dyDescent="0.3">
      <c r="A3721" s="150">
        <v>38504</v>
      </c>
      <c r="B3721" s="30">
        <v>3.5766360000000001</v>
      </c>
    </row>
    <row r="3722" spans="1:2" x14ac:dyDescent="0.3">
      <c r="A3722" s="150">
        <v>38505</v>
      </c>
      <c r="B3722" s="30">
        <v>3.5756950000000001</v>
      </c>
    </row>
    <row r="3723" spans="1:2" x14ac:dyDescent="0.3">
      <c r="A3723" s="150">
        <v>38506</v>
      </c>
      <c r="B3723" s="30">
        <v>3.5747550000000001</v>
      </c>
    </row>
    <row r="3724" spans="1:2" x14ac:dyDescent="0.3">
      <c r="A3724" s="150">
        <v>38507</v>
      </c>
      <c r="B3724" s="30">
        <v>3.5738150000000002</v>
      </c>
    </row>
    <row r="3725" spans="1:2" x14ac:dyDescent="0.3">
      <c r="A3725" s="150">
        <v>38508</v>
      </c>
      <c r="B3725" s="30">
        <v>3.5728749999999998</v>
      </c>
    </row>
    <row r="3726" spans="1:2" x14ac:dyDescent="0.3">
      <c r="A3726" s="150">
        <v>38509</v>
      </c>
      <c r="B3726" s="30">
        <v>3.571936</v>
      </c>
    </row>
    <row r="3727" spans="1:2" x14ac:dyDescent="0.3">
      <c r="A3727" s="150">
        <v>38510</v>
      </c>
      <c r="B3727" s="30">
        <v>3.5709960000000001</v>
      </c>
    </row>
    <row r="3728" spans="1:2" x14ac:dyDescent="0.3">
      <c r="A3728" s="150">
        <v>38511</v>
      </c>
      <c r="B3728" s="30">
        <v>3.5700569999999998</v>
      </c>
    </row>
    <row r="3729" spans="1:2" x14ac:dyDescent="0.3">
      <c r="A3729" s="150">
        <v>38512</v>
      </c>
      <c r="B3729" s="30">
        <v>3.569118</v>
      </c>
    </row>
    <row r="3730" spans="1:2" x14ac:dyDescent="0.3">
      <c r="A3730" s="150">
        <v>38513</v>
      </c>
      <c r="B3730" s="30">
        <v>3.5681799999999999</v>
      </c>
    </row>
    <row r="3731" spans="1:2" x14ac:dyDescent="0.3">
      <c r="A3731" s="150">
        <v>38514</v>
      </c>
      <c r="B3731" s="30">
        <v>3.5680350000000001</v>
      </c>
    </row>
    <row r="3732" spans="1:2" x14ac:dyDescent="0.3">
      <c r="A3732" s="150">
        <v>38515</v>
      </c>
      <c r="B3732" s="30">
        <v>3.5678909999999999</v>
      </c>
    </row>
    <row r="3733" spans="1:2" x14ac:dyDescent="0.3">
      <c r="A3733" s="150">
        <v>38516</v>
      </c>
      <c r="B3733" s="30">
        <v>3.5677460000000001</v>
      </c>
    </row>
    <row r="3734" spans="1:2" x14ac:dyDescent="0.3">
      <c r="A3734" s="150">
        <v>38517</v>
      </c>
      <c r="B3734" s="30">
        <v>3.5676019999999999</v>
      </c>
    </row>
    <row r="3735" spans="1:2" x14ac:dyDescent="0.3">
      <c r="A3735" s="150">
        <v>38518</v>
      </c>
      <c r="B3735" s="30">
        <v>3.5674570000000001</v>
      </c>
    </row>
    <row r="3736" spans="1:2" x14ac:dyDescent="0.3">
      <c r="A3736" s="150">
        <v>38519</v>
      </c>
      <c r="B3736" s="30">
        <v>3.567313</v>
      </c>
    </row>
    <row r="3737" spans="1:2" x14ac:dyDescent="0.3">
      <c r="A3737" s="150">
        <v>38520</v>
      </c>
      <c r="B3737" s="30">
        <v>3.5671680000000001</v>
      </c>
    </row>
    <row r="3738" spans="1:2" x14ac:dyDescent="0.3">
      <c r="A3738" s="150">
        <v>38521</v>
      </c>
      <c r="B3738" s="30">
        <v>3.567024</v>
      </c>
    </row>
    <row r="3739" spans="1:2" x14ac:dyDescent="0.3">
      <c r="A3739" s="150">
        <v>38522</v>
      </c>
      <c r="B3739" s="30">
        <v>3.5668790000000001</v>
      </c>
    </row>
    <row r="3740" spans="1:2" x14ac:dyDescent="0.3">
      <c r="A3740" s="150">
        <v>38523</v>
      </c>
      <c r="B3740" s="30">
        <v>3.566735</v>
      </c>
    </row>
    <row r="3741" spans="1:2" x14ac:dyDescent="0.3">
      <c r="A3741" s="150">
        <v>38524</v>
      </c>
      <c r="B3741" s="30">
        <v>3.5665900000000001</v>
      </c>
    </row>
    <row r="3742" spans="1:2" x14ac:dyDescent="0.3">
      <c r="A3742" s="150">
        <v>38525</v>
      </c>
      <c r="B3742" s="30">
        <v>3.566446</v>
      </c>
    </row>
    <row r="3743" spans="1:2" x14ac:dyDescent="0.3">
      <c r="A3743" s="150">
        <v>38526</v>
      </c>
      <c r="B3743" s="30">
        <v>3.5663010000000002</v>
      </c>
    </row>
    <row r="3744" spans="1:2" x14ac:dyDescent="0.3">
      <c r="A3744" s="150">
        <v>38527</v>
      </c>
      <c r="B3744" s="30">
        <v>3.566157</v>
      </c>
    </row>
    <row r="3745" spans="1:2" x14ac:dyDescent="0.3">
      <c r="A3745" s="150">
        <v>38528</v>
      </c>
      <c r="B3745" s="30">
        <v>3.5660120000000002</v>
      </c>
    </row>
    <row r="3746" spans="1:2" x14ac:dyDescent="0.3">
      <c r="A3746" s="150">
        <v>38529</v>
      </c>
      <c r="B3746" s="30">
        <v>3.5656669999999999</v>
      </c>
    </row>
    <row r="3747" spans="1:2" x14ac:dyDescent="0.3">
      <c r="A3747" s="150">
        <v>38530</v>
      </c>
      <c r="B3747" s="30">
        <v>3.565321</v>
      </c>
    </row>
    <row r="3748" spans="1:2" x14ac:dyDescent="0.3">
      <c r="A3748" s="150">
        <v>38531</v>
      </c>
      <c r="B3748" s="30">
        <v>3.564975</v>
      </c>
    </row>
    <row r="3749" spans="1:2" x14ac:dyDescent="0.3">
      <c r="A3749" s="150">
        <v>38532</v>
      </c>
      <c r="B3749" s="30">
        <v>3.564629</v>
      </c>
    </row>
    <row r="3750" spans="1:2" x14ac:dyDescent="0.3">
      <c r="A3750" s="150">
        <v>38533</v>
      </c>
      <c r="B3750" s="30">
        <v>3.5642839999999998</v>
      </c>
    </row>
    <row r="3751" spans="1:2" x14ac:dyDescent="0.3">
      <c r="A3751" s="150">
        <v>38534</v>
      </c>
      <c r="B3751" s="30">
        <v>3.5639379999999998</v>
      </c>
    </row>
    <row r="3752" spans="1:2" x14ac:dyDescent="0.3">
      <c r="A3752" s="150">
        <v>38535</v>
      </c>
      <c r="B3752" s="30">
        <v>3.563593</v>
      </c>
    </row>
    <row r="3753" spans="1:2" x14ac:dyDescent="0.3">
      <c r="A3753" s="150">
        <v>38536</v>
      </c>
      <c r="B3753" s="30">
        <v>3.5632470000000001</v>
      </c>
    </row>
    <row r="3754" spans="1:2" x14ac:dyDescent="0.3">
      <c r="A3754" s="150">
        <v>38537</v>
      </c>
      <c r="B3754" s="30">
        <v>3.5629019999999998</v>
      </c>
    </row>
    <row r="3755" spans="1:2" x14ac:dyDescent="0.3">
      <c r="A3755" s="150">
        <v>38538</v>
      </c>
      <c r="B3755" s="30">
        <v>3.5625559999999998</v>
      </c>
    </row>
    <row r="3756" spans="1:2" x14ac:dyDescent="0.3">
      <c r="A3756" s="150">
        <v>38539</v>
      </c>
      <c r="B3756" s="30">
        <v>3.562211</v>
      </c>
    </row>
    <row r="3757" spans="1:2" x14ac:dyDescent="0.3">
      <c r="A3757" s="150">
        <v>38540</v>
      </c>
      <c r="B3757" s="30">
        <v>3.5618650000000001</v>
      </c>
    </row>
    <row r="3758" spans="1:2" x14ac:dyDescent="0.3">
      <c r="A3758" s="150">
        <v>38541</v>
      </c>
      <c r="B3758" s="30">
        <v>3.5615199999999998</v>
      </c>
    </row>
    <row r="3759" spans="1:2" x14ac:dyDescent="0.3">
      <c r="A3759" s="150">
        <v>38542</v>
      </c>
      <c r="B3759" s="30">
        <v>3.561175</v>
      </c>
    </row>
    <row r="3760" spans="1:2" x14ac:dyDescent="0.3">
      <c r="A3760" s="150">
        <v>38543</v>
      </c>
      <c r="B3760" s="30">
        <v>3.560829</v>
      </c>
    </row>
    <row r="3761" spans="1:2" x14ac:dyDescent="0.3">
      <c r="A3761" s="150">
        <v>38544</v>
      </c>
      <c r="B3761" s="30">
        <v>3.56121</v>
      </c>
    </row>
    <row r="3762" spans="1:2" x14ac:dyDescent="0.3">
      <c r="A3762" s="150">
        <v>38545</v>
      </c>
      <c r="B3762" s="30">
        <v>3.561591</v>
      </c>
    </row>
    <row r="3763" spans="1:2" x14ac:dyDescent="0.3">
      <c r="A3763" s="150">
        <v>38546</v>
      </c>
      <c r="B3763" s="30">
        <v>3.5619719999999999</v>
      </c>
    </row>
    <row r="3764" spans="1:2" x14ac:dyDescent="0.3">
      <c r="A3764" s="150">
        <v>38547</v>
      </c>
      <c r="B3764" s="30">
        <v>3.5623529999999999</v>
      </c>
    </row>
    <row r="3765" spans="1:2" x14ac:dyDescent="0.3">
      <c r="A3765" s="150">
        <v>38548</v>
      </c>
      <c r="B3765" s="30">
        <v>3.5627339999999998</v>
      </c>
    </row>
    <row r="3766" spans="1:2" x14ac:dyDescent="0.3">
      <c r="A3766" s="150">
        <v>38549</v>
      </c>
      <c r="B3766" s="30">
        <v>3.5631149999999998</v>
      </c>
    </row>
    <row r="3767" spans="1:2" x14ac:dyDescent="0.3">
      <c r="A3767" s="150">
        <v>38550</v>
      </c>
      <c r="B3767" s="30">
        <v>3.5634960000000002</v>
      </c>
    </row>
    <row r="3768" spans="1:2" x14ac:dyDescent="0.3">
      <c r="A3768" s="150">
        <v>38551</v>
      </c>
      <c r="B3768" s="30">
        <v>3.5638770000000002</v>
      </c>
    </row>
    <row r="3769" spans="1:2" x14ac:dyDescent="0.3">
      <c r="A3769" s="150">
        <v>38552</v>
      </c>
      <c r="B3769" s="30">
        <v>3.5642580000000001</v>
      </c>
    </row>
    <row r="3770" spans="1:2" x14ac:dyDescent="0.3">
      <c r="A3770" s="150">
        <v>38553</v>
      </c>
      <c r="B3770" s="30">
        <v>3.5646399999999998</v>
      </c>
    </row>
    <row r="3771" spans="1:2" x14ac:dyDescent="0.3">
      <c r="A3771" s="150">
        <v>38554</v>
      </c>
      <c r="B3771" s="30">
        <v>3.5650210000000002</v>
      </c>
    </row>
    <row r="3772" spans="1:2" x14ac:dyDescent="0.3">
      <c r="A3772" s="150">
        <v>38555</v>
      </c>
      <c r="B3772" s="30">
        <v>3.5654020000000002</v>
      </c>
    </row>
    <row r="3773" spans="1:2" x14ac:dyDescent="0.3">
      <c r="A3773" s="150">
        <v>38556</v>
      </c>
      <c r="B3773" s="30">
        <v>3.5657839999999998</v>
      </c>
    </row>
    <row r="3774" spans="1:2" x14ac:dyDescent="0.3">
      <c r="A3774" s="150">
        <v>38557</v>
      </c>
      <c r="B3774" s="30">
        <v>3.5661649999999998</v>
      </c>
    </row>
    <row r="3775" spans="1:2" x14ac:dyDescent="0.3">
      <c r="A3775" s="150">
        <v>38558</v>
      </c>
      <c r="B3775" s="30">
        <v>3.5665460000000002</v>
      </c>
    </row>
    <row r="3776" spans="1:2" x14ac:dyDescent="0.3">
      <c r="A3776" s="150">
        <v>38559</v>
      </c>
      <c r="B3776" s="30">
        <v>3.56717</v>
      </c>
    </row>
    <row r="3777" spans="1:2" x14ac:dyDescent="0.3">
      <c r="A3777" s="150">
        <v>38560</v>
      </c>
      <c r="B3777" s="30">
        <v>3.5677940000000001</v>
      </c>
    </row>
    <row r="3778" spans="1:2" x14ac:dyDescent="0.3">
      <c r="A3778" s="150">
        <v>38561</v>
      </c>
      <c r="B3778" s="30">
        <v>3.5684170000000002</v>
      </c>
    </row>
    <row r="3779" spans="1:2" x14ac:dyDescent="0.3">
      <c r="A3779" s="150">
        <v>38562</v>
      </c>
      <c r="B3779" s="30">
        <v>3.5690409999999999</v>
      </c>
    </row>
    <row r="3780" spans="1:2" x14ac:dyDescent="0.3">
      <c r="A3780" s="150">
        <v>38563</v>
      </c>
      <c r="B3780" s="30">
        <v>3.5696650000000001</v>
      </c>
    </row>
    <row r="3781" spans="1:2" x14ac:dyDescent="0.3">
      <c r="A3781" s="150">
        <v>38564</v>
      </c>
      <c r="B3781" s="30">
        <v>3.5702889999999998</v>
      </c>
    </row>
    <row r="3782" spans="1:2" x14ac:dyDescent="0.3">
      <c r="A3782" s="150">
        <v>38565</v>
      </c>
      <c r="B3782" s="30">
        <v>3.570913</v>
      </c>
    </row>
    <row r="3783" spans="1:2" x14ac:dyDescent="0.3">
      <c r="A3783" s="150">
        <v>38566</v>
      </c>
      <c r="B3783" s="30">
        <v>3.5715379999999999</v>
      </c>
    </row>
    <row r="3784" spans="1:2" x14ac:dyDescent="0.3">
      <c r="A3784" s="150">
        <v>38567</v>
      </c>
      <c r="B3784" s="30">
        <v>3.5721620000000001</v>
      </c>
    </row>
    <row r="3785" spans="1:2" x14ac:dyDescent="0.3">
      <c r="A3785" s="150">
        <v>38568</v>
      </c>
      <c r="B3785" s="30">
        <v>3.5727859999999998</v>
      </c>
    </row>
    <row r="3786" spans="1:2" x14ac:dyDescent="0.3">
      <c r="A3786" s="150">
        <v>38569</v>
      </c>
      <c r="B3786" s="30">
        <v>3.5734110000000001</v>
      </c>
    </row>
    <row r="3787" spans="1:2" x14ac:dyDescent="0.3">
      <c r="A3787" s="150">
        <v>38570</v>
      </c>
      <c r="B3787" s="30">
        <v>3.574036</v>
      </c>
    </row>
    <row r="3788" spans="1:2" x14ac:dyDescent="0.3">
      <c r="A3788" s="150">
        <v>38571</v>
      </c>
      <c r="B3788" s="30">
        <v>3.5746609999999999</v>
      </c>
    </row>
    <row r="3789" spans="1:2" x14ac:dyDescent="0.3">
      <c r="A3789" s="150">
        <v>38572</v>
      </c>
      <c r="B3789" s="30">
        <v>3.575285</v>
      </c>
    </row>
    <row r="3790" spans="1:2" x14ac:dyDescent="0.3">
      <c r="A3790" s="150">
        <v>38573</v>
      </c>
      <c r="B3790" s="30">
        <v>3.5759110000000001</v>
      </c>
    </row>
    <row r="3791" spans="1:2" x14ac:dyDescent="0.3">
      <c r="A3791" s="150">
        <v>38574</v>
      </c>
      <c r="B3791" s="30">
        <v>3.5765359999999999</v>
      </c>
    </row>
    <row r="3792" spans="1:2" x14ac:dyDescent="0.3">
      <c r="A3792" s="150">
        <v>38575</v>
      </c>
      <c r="B3792" s="30">
        <v>3.5766840000000002</v>
      </c>
    </row>
    <row r="3793" spans="1:2" x14ac:dyDescent="0.3">
      <c r="A3793" s="150">
        <v>38576</v>
      </c>
      <c r="B3793" s="30">
        <v>3.5768330000000002</v>
      </c>
    </row>
    <row r="3794" spans="1:2" x14ac:dyDescent="0.3">
      <c r="A3794" s="150">
        <v>38577</v>
      </c>
      <c r="B3794" s="30">
        <v>3.5769820000000001</v>
      </c>
    </row>
    <row r="3795" spans="1:2" x14ac:dyDescent="0.3">
      <c r="A3795" s="150">
        <v>38578</v>
      </c>
      <c r="B3795" s="30">
        <v>3.5771299999999999</v>
      </c>
    </row>
    <row r="3796" spans="1:2" x14ac:dyDescent="0.3">
      <c r="A3796" s="150">
        <v>38579</v>
      </c>
      <c r="B3796" s="30">
        <v>3.5772789999999999</v>
      </c>
    </row>
    <row r="3797" spans="1:2" x14ac:dyDescent="0.3">
      <c r="A3797" s="150">
        <v>38580</v>
      </c>
      <c r="B3797" s="30">
        <v>3.5774279999999998</v>
      </c>
    </row>
    <row r="3798" spans="1:2" x14ac:dyDescent="0.3">
      <c r="A3798" s="150">
        <v>38581</v>
      </c>
      <c r="B3798" s="30">
        <v>3.5775760000000001</v>
      </c>
    </row>
    <row r="3799" spans="1:2" x14ac:dyDescent="0.3">
      <c r="A3799" s="150">
        <v>38582</v>
      </c>
      <c r="B3799" s="30">
        <v>3.577725</v>
      </c>
    </row>
    <row r="3800" spans="1:2" x14ac:dyDescent="0.3">
      <c r="A3800" s="150">
        <v>38583</v>
      </c>
      <c r="B3800" s="30">
        <v>3.577874</v>
      </c>
    </row>
    <row r="3801" spans="1:2" x14ac:dyDescent="0.3">
      <c r="A3801" s="150">
        <v>38584</v>
      </c>
      <c r="B3801" s="30">
        <v>3.5780219999999998</v>
      </c>
    </row>
    <row r="3802" spans="1:2" x14ac:dyDescent="0.3">
      <c r="A3802" s="150">
        <v>38585</v>
      </c>
      <c r="B3802" s="30">
        <v>3.5781710000000002</v>
      </c>
    </row>
    <row r="3803" spans="1:2" x14ac:dyDescent="0.3">
      <c r="A3803" s="150">
        <v>38586</v>
      </c>
      <c r="B3803" s="30">
        <v>3.5783200000000002</v>
      </c>
    </row>
    <row r="3804" spans="1:2" x14ac:dyDescent="0.3">
      <c r="A3804" s="150">
        <v>38587</v>
      </c>
      <c r="B3804" s="30">
        <v>3.5784690000000001</v>
      </c>
    </row>
    <row r="3805" spans="1:2" x14ac:dyDescent="0.3">
      <c r="A3805" s="150">
        <v>38588</v>
      </c>
      <c r="B3805" s="30">
        <v>3.5786169999999999</v>
      </c>
    </row>
    <row r="3806" spans="1:2" x14ac:dyDescent="0.3">
      <c r="A3806" s="150">
        <v>38589</v>
      </c>
      <c r="B3806" s="30">
        <v>3.5787659999999999</v>
      </c>
    </row>
    <row r="3807" spans="1:2" x14ac:dyDescent="0.3">
      <c r="A3807" s="150">
        <v>38590</v>
      </c>
      <c r="B3807" s="30">
        <v>3.5789270000000002</v>
      </c>
    </row>
    <row r="3808" spans="1:2" x14ac:dyDescent="0.3">
      <c r="A3808" s="150">
        <v>38591</v>
      </c>
      <c r="B3808" s="30">
        <v>3.579088</v>
      </c>
    </row>
    <row r="3809" spans="1:2" x14ac:dyDescent="0.3">
      <c r="A3809" s="150">
        <v>38592</v>
      </c>
      <c r="B3809" s="30">
        <v>3.5792489999999999</v>
      </c>
    </row>
    <row r="3810" spans="1:2" x14ac:dyDescent="0.3">
      <c r="A3810" s="150">
        <v>38593</v>
      </c>
      <c r="B3810" s="30">
        <v>3.5794100000000002</v>
      </c>
    </row>
    <row r="3811" spans="1:2" x14ac:dyDescent="0.3">
      <c r="A3811" s="150">
        <v>38594</v>
      </c>
      <c r="B3811" s="30">
        <v>3.5795710000000001</v>
      </c>
    </row>
    <row r="3812" spans="1:2" x14ac:dyDescent="0.3">
      <c r="A3812" s="150">
        <v>38595</v>
      </c>
      <c r="B3812" s="30">
        <v>3.5797319999999999</v>
      </c>
    </row>
    <row r="3813" spans="1:2" x14ac:dyDescent="0.3">
      <c r="A3813" s="150">
        <v>38596</v>
      </c>
      <c r="B3813" s="30">
        <v>3.5798930000000002</v>
      </c>
    </row>
    <row r="3814" spans="1:2" x14ac:dyDescent="0.3">
      <c r="A3814" s="150">
        <v>38597</v>
      </c>
      <c r="B3814" s="30">
        <v>3.5800540000000001</v>
      </c>
    </row>
    <row r="3815" spans="1:2" x14ac:dyDescent="0.3">
      <c r="A3815" s="150">
        <v>38598</v>
      </c>
      <c r="B3815" s="30">
        <v>3.5802149999999999</v>
      </c>
    </row>
    <row r="3816" spans="1:2" x14ac:dyDescent="0.3">
      <c r="A3816" s="150">
        <v>38599</v>
      </c>
      <c r="B3816" s="30">
        <v>3.5803759999999998</v>
      </c>
    </row>
    <row r="3817" spans="1:2" x14ac:dyDescent="0.3">
      <c r="A3817" s="150">
        <v>38600</v>
      </c>
      <c r="B3817" s="30">
        <v>3.5805370000000001</v>
      </c>
    </row>
    <row r="3818" spans="1:2" x14ac:dyDescent="0.3">
      <c r="A3818" s="150">
        <v>38601</v>
      </c>
      <c r="B3818" s="30">
        <v>3.5806979999999999</v>
      </c>
    </row>
    <row r="3819" spans="1:2" x14ac:dyDescent="0.3">
      <c r="A3819" s="150">
        <v>38602</v>
      </c>
      <c r="B3819" s="30">
        <v>3.5808589999999998</v>
      </c>
    </row>
    <row r="3820" spans="1:2" x14ac:dyDescent="0.3">
      <c r="A3820" s="150">
        <v>38603</v>
      </c>
      <c r="B3820" s="30">
        <v>3.5810200000000001</v>
      </c>
    </row>
    <row r="3821" spans="1:2" x14ac:dyDescent="0.3">
      <c r="A3821" s="150">
        <v>38604</v>
      </c>
      <c r="B3821" s="30">
        <v>3.5811809999999999</v>
      </c>
    </row>
    <row r="3822" spans="1:2" x14ac:dyDescent="0.3">
      <c r="A3822" s="150">
        <v>38605</v>
      </c>
      <c r="B3822" s="30">
        <v>3.5813419999999998</v>
      </c>
    </row>
    <row r="3823" spans="1:2" x14ac:dyDescent="0.3">
      <c r="A3823" s="150">
        <v>38606</v>
      </c>
      <c r="B3823" s="30">
        <v>3.5814149999999998</v>
      </c>
    </row>
    <row r="3824" spans="1:2" x14ac:dyDescent="0.3">
      <c r="A3824" s="150">
        <v>38607</v>
      </c>
      <c r="B3824" s="30">
        <v>3.5814879999999998</v>
      </c>
    </row>
    <row r="3825" spans="1:2" x14ac:dyDescent="0.3">
      <c r="A3825" s="150">
        <v>38608</v>
      </c>
      <c r="B3825" s="30">
        <v>3.5815619999999999</v>
      </c>
    </row>
    <row r="3826" spans="1:2" x14ac:dyDescent="0.3">
      <c r="A3826" s="150">
        <v>38609</v>
      </c>
      <c r="B3826" s="30">
        <v>3.5816349999999999</v>
      </c>
    </row>
    <row r="3827" spans="1:2" x14ac:dyDescent="0.3">
      <c r="A3827" s="150">
        <v>38610</v>
      </c>
      <c r="B3827" s="30">
        <v>3.5817079999999999</v>
      </c>
    </row>
    <row r="3828" spans="1:2" x14ac:dyDescent="0.3">
      <c r="A3828" s="150">
        <v>38611</v>
      </c>
      <c r="B3828" s="30">
        <v>3.581782</v>
      </c>
    </row>
    <row r="3829" spans="1:2" x14ac:dyDescent="0.3">
      <c r="A3829" s="150">
        <v>38612</v>
      </c>
      <c r="B3829" s="30">
        <v>3.581855</v>
      </c>
    </row>
    <row r="3830" spans="1:2" x14ac:dyDescent="0.3">
      <c r="A3830" s="150">
        <v>38613</v>
      </c>
      <c r="B3830" s="30">
        <v>3.581928</v>
      </c>
    </row>
    <row r="3831" spans="1:2" x14ac:dyDescent="0.3">
      <c r="A3831" s="150">
        <v>38614</v>
      </c>
      <c r="B3831" s="30">
        <v>3.582001</v>
      </c>
    </row>
    <row r="3832" spans="1:2" x14ac:dyDescent="0.3">
      <c r="A3832" s="150">
        <v>38615</v>
      </c>
      <c r="B3832" s="30">
        <v>3.5820750000000001</v>
      </c>
    </row>
    <row r="3833" spans="1:2" x14ac:dyDescent="0.3">
      <c r="A3833" s="150">
        <v>38616</v>
      </c>
      <c r="B3833" s="30">
        <v>3.5821480000000001</v>
      </c>
    </row>
    <row r="3834" spans="1:2" x14ac:dyDescent="0.3">
      <c r="A3834" s="150">
        <v>38617</v>
      </c>
      <c r="B3834" s="30">
        <v>3.5822210000000001</v>
      </c>
    </row>
    <row r="3835" spans="1:2" x14ac:dyDescent="0.3">
      <c r="A3835" s="150">
        <v>38618</v>
      </c>
      <c r="B3835" s="30">
        <v>3.5822949999999998</v>
      </c>
    </row>
    <row r="3836" spans="1:2" x14ac:dyDescent="0.3">
      <c r="A3836" s="150">
        <v>38619</v>
      </c>
      <c r="B3836" s="30">
        <v>3.5823680000000002</v>
      </c>
    </row>
    <row r="3837" spans="1:2" x14ac:dyDescent="0.3">
      <c r="A3837" s="150">
        <v>38620</v>
      </c>
      <c r="B3837" s="30">
        <v>3.5824410000000002</v>
      </c>
    </row>
    <row r="3838" spans="1:2" x14ac:dyDescent="0.3">
      <c r="A3838" s="150">
        <v>38621</v>
      </c>
      <c r="B3838" s="30">
        <v>3.5832899999999999</v>
      </c>
    </row>
    <row r="3839" spans="1:2" x14ac:dyDescent="0.3">
      <c r="A3839" s="150">
        <v>38622</v>
      </c>
      <c r="B3839" s="30">
        <v>3.584139</v>
      </c>
    </row>
    <row r="3840" spans="1:2" x14ac:dyDescent="0.3">
      <c r="A3840" s="150">
        <v>38623</v>
      </c>
      <c r="B3840" s="30">
        <v>3.5849880000000001</v>
      </c>
    </row>
    <row r="3841" spans="1:2" x14ac:dyDescent="0.3">
      <c r="A3841" s="150">
        <v>38624</v>
      </c>
      <c r="B3841" s="30">
        <v>3.5858379999999999</v>
      </c>
    </row>
    <row r="3842" spans="1:2" x14ac:dyDescent="0.3">
      <c r="A3842" s="150">
        <v>38625</v>
      </c>
      <c r="B3842" s="30">
        <v>3.586687</v>
      </c>
    </row>
    <row r="3843" spans="1:2" x14ac:dyDescent="0.3">
      <c r="A3843" s="150">
        <v>38626</v>
      </c>
      <c r="B3843" s="30">
        <v>3.5875370000000002</v>
      </c>
    </row>
    <row r="3844" spans="1:2" x14ac:dyDescent="0.3">
      <c r="A3844" s="150">
        <v>38627</v>
      </c>
      <c r="B3844" s="30">
        <v>3.588387</v>
      </c>
    </row>
    <row r="3845" spans="1:2" x14ac:dyDescent="0.3">
      <c r="A3845" s="150">
        <v>38628</v>
      </c>
      <c r="B3845" s="30">
        <v>3.5892379999999999</v>
      </c>
    </row>
    <row r="3846" spans="1:2" x14ac:dyDescent="0.3">
      <c r="A3846" s="150">
        <v>38629</v>
      </c>
      <c r="B3846" s="30">
        <v>3.5900880000000002</v>
      </c>
    </row>
    <row r="3847" spans="1:2" x14ac:dyDescent="0.3">
      <c r="A3847" s="150">
        <v>38630</v>
      </c>
      <c r="B3847" s="30">
        <v>3.5909390000000001</v>
      </c>
    </row>
    <row r="3848" spans="1:2" x14ac:dyDescent="0.3">
      <c r="A3848" s="150">
        <v>38631</v>
      </c>
      <c r="B3848" s="30">
        <v>3.5917889999999999</v>
      </c>
    </row>
    <row r="3849" spans="1:2" x14ac:dyDescent="0.3">
      <c r="A3849" s="150">
        <v>38632</v>
      </c>
      <c r="B3849" s="30">
        <v>3.592641</v>
      </c>
    </row>
    <row r="3850" spans="1:2" x14ac:dyDescent="0.3">
      <c r="A3850" s="150">
        <v>38633</v>
      </c>
      <c r="B3850" s="30">
        <v>3.5934919999999999</v>
      </c>
    </row>
    <row r="3851" spans="1:2" x14ac:dyDescent="0.3">
      <c r="A3851" s="150">
        <v>38634</v>
      </c>
      <c r="B3851" s="30">
        <v>3.5943429999999998</v>
      </c>
    </row>
    <row r="3852" spans="1:2" x14ac:dyDescent="0.3">
      <c r="A3852" s="150">
        <v>38635</v>
      </c>
      <c r="B3852" s="30">
        <v>3.5951949999999999</v>
      </c>
    </row>
    <row r="3853" spans="1:2" x14ac:dyDescent="0.3">
      <c r="A3853" s="150">
        <v>38636</v>
      </c>
      <c r="B3853" s="30">
        <v>3.5953369999999998</v>
      </c>
    </row>
    <row r="3854" spans="1:2" x14ac:dyDescent="0.3">
      <c r="A3854" s="150">
        <v>38637</v>
      </c>
      <c r="B3854" s="30">
        <v>3.5954799999999998</v>
      </c>
    </row>
    <row r="3855" spans="1:2" x14ac:dyDescent="0.3">
      <c r="A3855" s="150">
        <v>38638</v>
      </c>
      <c r="B3855" s="30">
        <v>3.5956220000000001</v>
      </c>
    </row>
    <row r="3856" spans="1:2" x14ac:dyDescent="0.3">
      <c r="A3856" s="150">
        <v>38639</v>
      </c>
      <c r="B3856" s="30">
        <v>3.595764</v>
      </c>
    </row>
    <row r="3857" spans="1:2" x14ac:dyDescent="0.3">
      <c r="A3857" s="150">
        <v>38640</v>
      </c>
      <c r="B3857" s="30">
        <v>3.595907</v>
      </c>
    </row>
    <row r="3858" spans="1:2" x14ac:dyDescent="0.3">
      <c r="A3858" s="150">
        <v>38641</v>
      </c>
      <c r="B3858" s="30">
        <v>3.5960489999999998</v>
      </c>
    </row>
    <row r="3859" spans="1:2" x14ac:dyDescent="0.3">
      <c r="A3859" s="150">
        <v>38642</v>
      </c>
      <c r="B3859" s="30">
        <v>3.5961919999999998</v>
      </c>
    </row>
    <row r="3860" spans="1:2" x14ac:dyDescent="0.3">
      <c r="A3860" s="150">
        <v>38643</v>
      </c>
      <c r="B3860" s="30">
        <v>3.5963340000000001</v>
      </c>
    </row>
    <row r="3861" spans="1:2" x14ac:dyDescent="0.3">
      <c r="A3861" s="150">
        <v>38644</v>
      </c>
      <c r="B3861" s="30">
        <v>3.596476</v>
      </c>
    </row>
    <row r="3862" spans="1:2" x14ac:dyDescent="0.3">
      <c r="A3862" s="150">
        <v>38645</v>
      </c>
      <c r="B3862" s="30">
        <v>3.596619</v>
      </c>
    </row>
    <row r="3863" spans="1:2" x14ac:dyDescent="0.3">
      <c r="A3863" s="150">
        <v>38646</v>
      </c>
      <c r="B3863" s="30">
        <v>3.5967609999999999</v>
      </c>
    </row>
    <row r="3864" spans="1:2" x14ac:dyDescent="0.3">
      <c r="A3864" s="150">
        <v>38647</v>
      </c>
      <c r="B3864" s="30">
        <v>3.5969039999999999</v>
      </c>
    </row>
    <row r="3865" spans="1:2" x14ac:dyDescent="0.3">
      <c r="A3865" s="150">
        <v>38648</v>
      </c>
      <c r="B3865" s="30">
        <v>3.5970460000000002</v>
      </c>
    </row>
    <row r="3866" spans="1:2" x14ac:dyDescent="0.3">
      <c r="A3866" s="150">
        <v>38649</v>
      </c>
      <c r="B3866" s="30">
        <v>3.5971880000000001</v>
      </c>
    </row>
    <row r="3867" spans="1:2" x14ac:dyDescent="0.3">
      <c r="A3867" s="150">
        <v>38650</v>
      </c>
      <c r="B3867" s="30">
        <v>3.5973310000000001</v>
      </c>
    </row>
    <row r="3868" spans="1:2" x14ac:dyDescent="0.3">
      <c r="A3868" s="150">
        <v>38651</v>
      </c>
      <c r="B3868" s="30">
        <v>3.597753</v>
      </c>
    </row>
    <row r="3869" spans="1:2" x14ac:dyDescent="0.3">
      <c r="A3869" s="150">
        <v>38652</v>
      </c>
      <c r="B3869" s="30">
        <v>3.5981740000000002</v>
      </c>
    </row>
    <row r="3870" spans="1:2" x14ac:dyDescent="0.3">
      <c r="A3870" s="150">
        <v>38653</v>
      </c>
      <c r="B3870" s="30">
        <v>3.5985960000000001</v>
      </c>
    </row>
    <row r="3871" spans="1:2" x14ac:dyDescent="0.3">
      <c r="A3871" s="150">
        <v>38654</v>
      </c>
      <c r="B3871" s="30">
        <v>3.5990180000000001</v>
      </c>
    </row>
    <row r="3872" spans="1:2" x14ac:dyDescent="0.3">
      <c r="A3872" s="150">
        <v>38655</v>
      </c>
      <c r="B3872" s="30">
        <v>3.59944</v>
      </c>
    </row>
    <row r="3873" spans="1:2" x14ac:dyDescent="0.3">
      <c r="A3873" s="150">
        <v>38656</v>
      </c>
      <c r="B3873" s="30">
        <v>3.5998619999999999</v>
      </c>
    </row>
    <row r="3874" spans="1:2" x14ac:dyDescent="0.3">
      <c r="A3874" s="150">
        <v>38657</v>
      </c>
      <c r="B3874" s="30">
        <v>3.6002839999999998</v>
      </c>
    </row>
    <row r="3875" spans="1:2" x14ac:dyDescent="0.3">
      <c r="A3875" s="150">
        <v>38658</v>
      </c>
      <c r="B3875" s="30">
        <v>3.6007060000000002</v>
      </c>
    </row>
    <row r="3876" spans="1:2" x14ac:dyDescent="0.3">
      <c r="A3876" s="150">
        <v>38659</v>
      </c>
      <c r="B3876" s="30">
        <v>3.6011280000000001</v>
      </c>
    </row>
    <row r="3877" spans="1:2" x14ac:dyDescent="0.3">
      <c r="A3877" s="150">
        <v>38660</v>
      </c>
      <c r="B3877" s="30">
        <v>3.6015510000000002</v>
      </c>
    </row>
    <row r="3878" spans="1:2" x14ac:dyDescent="0.3">
      <c r="A3878" s="150">
        <v>38661</v>
      </c>
      <c r="B3878" s="30">
        <v>3.6019730000000001</v>
      </c>
    </row>
    <row r="3879" spans="1:2" x14ac:dyDescent="0.3">
      <c r="A3879" s="150">
        <v>38662</v>
      </c>
      <c r="B3879" s="30">
        <v>3.602395</v>
      </c>
    </row>
    <row r="3880" spans="1:2" x14ac:dyDescent="0.3">
      <c r="A3880" s="150">
        <v>38663</v>
      </c>
      <c r="B3880" s="30">
        <v>3.6028169999999999</v>
      </c>
    </row>
    <row r="3881" spans="1:2" x14ac:dyDescent="0.3">
      <c r="A3881" s="150">
        <v>38664</v>
      </c>
      <c r="B3881" s="30">
        <v>3.60324</v>
      </c>
    </row>
    <row r="3882" spans="1:2" x14ac:dyDescent="0.3">
      <c r="A3882" s="150">
        <v>38665</v>
      </c>
      <c r="B3882" s="30">
        <v>3.6036619999999999</v>
      </c>
    </row>
    <row r="3883" spans="1:2" x14ac:dyDescent="0.3">
      <c r="A3883" s="150">
        <v>38666</v>
      </c>
      <c r="B3883" s="30">
        <v>3.604085</v>
      </c>
    </row>
    <row r="3884" spans="1:2" x14ac:dyDescent="0.3">
      <c r="A3884" s="150">
        <v>38667</v>
      </c>
      <c r="B3884" s="30">
        <v>3.6042190000000001</v>
      </c>
    </row>
    <row r="3885" spans="1:2" x14ac:dyDescent="0.3">
      <c r="A3885" s="150">
        <v>38668</v>
      </c>
      <c r="B3885" s="30">
        <v>3.6043530000000001</v>
      </c>
    </row>
    <row r="3886" spans="1:2" x14ac:dyDescent="0.3">
      <c r="A3886" s="150">
        <v>38669</v>
      </c>
      <c r="B3886" s="30">
        <v>3.6044870000000002</v>
      </c>
    </row>
    <row r="3887" spans="1:2" x14ac:dyDescent="0.3">
      <c r="A3887" s="150">
        <v>38670</v>
      </c>
      <c r="B3887" s="30">
        <v>3.6046209999999999</v>
      </c>
    </row>
    <row r="3888" spans="1:2" x14ac:dyDescent="0.3">
      <c r="A3888" s="150">
        <v>38671</v>
      </c>
      <c r="B3888" s="30">
        <v>3.6047549999999999</v>
      </c>
    </row>
    <row r="3889" spans="1:2" x14ac:dyDescent="0.3">
      <c r="A3889" s="150">
        <v>38672</v>
      </c>
      <c r="B3889" s="30">
        <v>3.604889</v>
      </c>
    </row>
    <row r="3890" spans="1:2" x14ac:dyDescent="0.3">
      <c r="A3890" s="150">
        <v>38673</v>
      </c>
      <c r="B3890" s="30">
        <v>3.6050230000000001</v>
      </c>
    </row>
    <row r="3891" spans="1:2" x14ac:dyDescent="0.3">
      <c r="A3891" s="150">
        <v>38674</v>
      </c>
      <c r="B3891" s="30">
        <v>3.6051570000000002</v>
      </c>
    </row>
    <row r="3892" spans="1:2" x14ac:dyDescent="0.3">
      <c r="A3892" s="150">
        <v>38675</v>
      </c>
      <c r="B3892" s="30">
        <v>3.6052909999999998</v>
      </c>
    </row>
    <row r="3893" spans="1:2" x14ac:dyDescent="0.3">
      <c r="A3893" s="150">
        <v>38676</v>
      </c>
      <c r="B3893" s="30">
        <v>3.6054249999999999</v>
      </c>
    </row>
    <row r="3894" spans="1:2" x14ac:dyDescent="0.3">
      <c r="A3894" s="150">
        <v>38677</v>
      </c>
      <c r="B3894" s="30">
        <v>3.605559</v>
      </c>
    </row>
    <row r="3895" spans="1:2" x14ac:dyDescent="0.3">
      <c r="A3895" s="150">
        <v>38678</v>
      </c>
      <c r="B3895" s="30">
        <v>3.605693</v>
      </c>
    </row>
    <row r="3896" spans="1:2" x14ac:dyDescent="0.3">
      <c r="A3896" s="150">
        <v>38679</v>
      </c>
      <c r="B3896" s="30">
        <v>3.6058270000000001</v>
      </c>
    </row>
    <row r="3897" spans="1:2" x14ac:dyDescent="0.3">
      <c r="A3897" s="150">
        <v>38680</v>
      </c>
      <c r="B3897" s="30">
        <v>3.6059610000000002</v>
      </c>
    </row>
    <row r="3898" spans="1:2" x14ac:dyDescent="0.3">
      <c r="A3898" s="150">
        <v>38681</v>
      </c>
      <c r="B3898" s="30">
        <v>3.6060949999999998</v>
      </c>
    </row>
    <row r="3899" spans="1:2" x14ac:dyDescent="0.3">
      <c r="A3899" s="150">
        <v>38682</v>
      </c>
      <c r="B3899" s="30">
        <v>3.6076980000000001</v>
      </c>
    </row>
    <row r="3900" spans="1:2" x14ac:dyDescent="0.3">
      <c r="A3900" s="150">
        <v>38683</v>
      </c>
      <c r="B3900" s="30">
        <v>3.609302</v>
      </c>
    </row>
    <row r="3901" spans="1:2" x14ac:dyDescent="0.3">
      <c r="A3901" s="150">
        <v>38684</v>
      </c>
      <c r="B3901" s="30">
        <v>3.6109070000000001</v>
      </c>
    </row>
    <row r="3902" spans="1:2" x14ac:dyDescent="0.3">
      <c r="A3902" s="150">
        <v>38685</v>
      </c>
      <c r="B3902" s="30">
        <v>3.6125129999999999</v>
      </c>
    </row>
    <row r="3903" spans="1:2" x14ac:dyDescent="0.3">
      <c r="A3903" s="150">
        <v>38686</v>
      </c>
      <c r="B3903" s="30">
        <v>3.6141190000000001</v>
      </c>
    </row>
    <row r="3904" spans="1:2" x14ac:dyDescent="0.3">
      <c r="A3904" s="150">
        <v>38687</v>
      </c>
      <c r="B3904" s="30">
        <v>3.615726</v>
      </c>
    </row>
    <row r="3905" spans="1:2" x14ac:dyDescent="0.3">
      <c r="A3905" s="150">
        <v>38688</v>
      </c>
      <c r="B3905" s="30">
        <v>3.6173329999999999</v>
      </c>
    </row>
    <row r="3906" spans="1:2" x14ac:dyDescent="0.3">
      <c r="A3906" s="150">
        <v>38689</v>
      </c>
      <c r="B3906" s="30">
        <v>3.6189420000000001</v>
      </c>
    </row>
    <row r="3907" spans="1:2" x14ac:dyDescent="0.3">
      <c r="A3907" s="150">
        <v>38690</v>
      </c>
      <c r="B3907" s="30">
        <v>3.6205509999999999</v>
      </c>
    </row>
    <row r="3908" spans="1:2" x14ac:dyDescent="0.3">
      <c r="A3908" s="150">
        <v>38691</v>
      </c>
      <c r="B3908" s="30">
        <v>3.6221610000000002</v>
      </c>
    </row>
    <row r="3909" spans="1:2" x14ac:dyDescent="0.3">
      <c r="A3909" s="150">
        <v>38692</v>
      </c>
      <c r="B3909" s="30">
        <v>3.6237710000000001</v>
      </c>
    </row>
    <row r="3910" spans="1:2" x14ac:dyDescent="0.3">
      <c r="A3910" s="150">
        <v>38693</v>
      </c>
      <c r="B3910" s="30">
        <v>3.6253820000000001</v>
      </c>
    </row>
    <row r="3911" spans="1:2" x14ac:dyDescent="0.3">
      <c r="A3911" s="150">
        <v>38694</v>
      </c>
      <c r="B3911" s="30">
        <v>3.6269939999999998</v>
      </c>
    </row>
    <row r="3912" spans="1:2" x14ac:dyDescent="0.3">
      <c r="A3912" s="150">
        <v>38695</v>
      </c>
      <c r="B3912" s="30">
        <v>3.6286070000000001</v>
      </c>
    </row>
    <row r="3913" spans="1:2" x14ac:dyDescent="0.3">
      <c r="A3913" s="150">
        <v>38696</v>
      </c>
      <c r="B3913" s="30">
        <v>3.63022</v>
      </c>
    </row>
    <row r="3914" spans="1:2" x14ac:dyDescent="0.3">
      <c r="A3914" s="150">
        <v>38697</v>
      </c>
      <c r="B3914" s="30">
        <v>3.630331</v>
      </c>
    </row>
    <row r="3915" spans="1:2" x14ac:dyDescent="0.3">
      <c r="A3915" s="150">
        <v>38698</v>
      </c>
      <c r="B3915" s="30">
        <v>3.6304419999999999</v>
      </c>
    </row>
    <row r="3916" spans="1:2" x14ac:dyDescent="0.3">
      <c r="A3916" s="150">
        <v>38699</v>
      </c>
      <c r="B3916" s="30">
        <v>3.6305529999999999</v>
      </c>
    </row>
    <row r="3917" spans="1:2" x14ac:dyDescent="0.3">
      <c r="A3917" s="150">
        <v>38700</v>
      </c>
      <c r="B3917" s="30">
        <v>3.6306639999999999</v>
      </c>
    </row>
    <row r="3918" spans="1:2" x14ac:dyDescent="0.3">
      <c r="A3918" s="150">
        <v>38701</v>
      </c>
      <c r="B3918" s="30">
        <v>3.6307749999999999</v>
      </c>
    </row>
    <row r="3919" spans="1:2" x14ac:dyDescent="0.3">
      <c r="A3919" s="150">
        <v>38702</v>
      </c>
      <c r="B3919" s="30">
        <v>3.6308859999999998</v>
      </c>
    </row>
    <row r="3920" spans="1:2" x14ac:dyDescent="0.3">
      <c r="A3920" s="150">
        <v>38703</v>
      </c>
      <c r="B3920" s="30">
        <v>3.6309969999999998</v>
      </c>
    </row>
    <row r="3921" spans="1:2" x14ac:dyDescent="0.3">
      <c r="A3921" s="150">
        <v>38704</v>
      </c>
      <c r="B3921" s="30">
        <v>3.6311079999999998</v>
      </c>
    </row>
    <row r="3922" spans="1:2" x14ac:dyDescent="0.3">
      <c r="A3922" s="150">
        <v>38705</v>
      </c>
      <c r="B3922" s="30">
        <v>3.6312190000000002</v>
      </c>
    </row>
    <row r="3923" spans="1:2" x14ac:dyDescent="0.3">
      <c r="A3923" s="150">
        <v>38706</v>
      </c>
      <c r="B3923" s="30">
        <v>3.6313300000000002</v>
      </c>
    </row>
    <row r="3924" spans="1:2" x14ac:dyDescent="0.3">
      <c r="A3924" s="150">
        <v>38707</v>
      </c>
      <c r="B3924" s="30">
        <v>3.6314410000000001</v>
      </c>
    </row>
    <row r="3925" spans="1:2" x14ac:dyDescent="0.3">
      <c r="A3925" s="150">
        <v>38708</v>
      </c>
      <c r="B3925" s="30">
        <v>3.6315520000000001</v>
      </c>
    </row>
    <row r="3926" spans="1:2" x14ac:dyDescent="0.3">
      <c r="A3926" s="150">
        <v>38709</v>
      </c>
      <c r="B3926" s="30">
        <v>3.6316630000000001</v>
      </c>
    </row>
    <row r="3927" spans="1:2" x14ac:dyDescent="0.3">
      <c r="A3927" s="150">
        <v>38710</v>
      </c>
      <c r="B3927" s="30">
        <v>3.6317740000000001</v>
      </c>
    </row>
    <row r="3928" spans="1:2" x14ac:dyDescent="0.3">
      <c r="A3928" s="150">
        <v>38711</v>
      </c>
      <c r="B3928" s="30">
        <v>3.631885</v>
      </c>
    </row>
    <row r="3929" spans="1:2" x14ac:dyDescent="0.3">
      <c r="A3929" s="150">
        <v>38712</v>
      </c>
      <c r="B3929" s="30">
        <v>3.6328260000000001</v>
      </c>
    </row>
    <row r="3930" spans="1:2" x14ac:dyDescent="0.3">
      <c r="A3930" s="150">
        <v>38713</v>
      </c>
      <c r="B3930" s="30">
        <v>3.6337660000000001</v>
      </c>
    </row>
    <row r="3931" spans="1:2" x14ac:dyDescent="0.3">
      <c r="A3931" s="150">
        <v>38714</v>
      </c>
      <c r="B3931" s="30">
        <v>3.6347070000000001</v>
      </c>
    </row>
    <row r="3932" spans="1:2" x14ac:dyDescent="0.3">
      <c r="A3932" s="150">
        <v>38715</v>
      </c>
      <c r="B3932" s="30">
        <v>3.6356489999999999</v>
      </c>
    </row>
    <row r="3933" spans="1:2" x14ac:dyDescent="0.3">
      <c r="A3933" s="150">
        <v>38716</v>
      </c>
      <c r="B3933" s="30">
        <v>3.63659</v>
      </c>
    </row>
    <row r="3934" spans="1:2" x14ac:dyDescent="0.3">
      <c r="A3934" s="150">
        <v>38717</v>
      </c>
      <c r="B3934" s="30">
        <v>3.6375320000000002</v>
      </c>
    </row>
    <row r="3935" spans="1:2" x14ac:dyDescent="0.3">
      <c r="A3935" s="150">
        <v>38718</v>
      </c>
      <c r="B3935" s="30">
        <v>3.638474</v>
      </c>
    </row>
    <row r="3936" spans="1:2" x14ac:dyDescent="0.3">
      <c r="A3936" s="150">
        <v>38719</v>
      </c>
      <c r="B3936" s="30">
        <v>3.6394160000000002</v>
      </c>
    </row>
    <row r="3937" spans="1:2" x14ac:dyDescent="0.3">
      <c r="A3937" s="150">
        <v>38720</v>
      </c>
      <c r="B3937" s="30">
        <v>3.6403590000000001</v>
      </c>
    </row>
    <row r="3938" spans="1:2" x14ac:dyDescent="0.3">
      <c r="A3938" s="150">
        <v>38721</v>
      </c>
      <c r="B3938" s="30">
        <v>3.641302</v>
      </c>
    </row>
    <row r="3939" spans="1:2" x14ac:dyDescent="0.3">
      <c r="A3939" s="150">
        <v>38722</v>
      </c>
      <c r="B3939" s="30">
        <v>3.642245</v>
      </c>
    </row>
    <row r="3940" spans="1:2" x14ac:dyDescent="0.3">
      <c r="A3940" s="150">
        <v>38723</v>
      </c>
      <c r="B3940" s="30">
        <v>3.6431879999999999</v>
      </c>
    </row>
    <row r="3941" spans="1:2" x14ac:dyDescent="0.3">
      <c r="A3941" s="150">
        <v>38724</v>
      </c>
      <c r="B3941" s="30">
        <v>3.6441309999999998</v>
      </c>
    </row>
    <row r="3942" spans="1:2" x14ac:dyDescent="0.3">
      <c r="A3942" s="150">
        <v>38725</v>
      </c>
      <c r="B3942" s="30">
        <v>3.6450749999999998</v>
      </c>
    </row>
    <row r="3943" spans="1:2" x14ac:dyDescent="0.3">
      <c r="A3943" s="150">
        <v>38726</v>
      </c>
      <c r="B3943" s="30">
        <v>3.6460189999999999</v>
      </c>
    </row>
    <row r="3944" spans="1:2" x14ac:dyDescent="0.3">
      <c r="A3944" s="150">
        <v>38727</v>
      </c>
      <c r="B3944" s="30">
        <v>3.646963</v>
      </c>
    </row>
    <row r="3945" spans="1:2" x14ac:dyDescent="0.3">
      <c r="A3945" s="150">
        <v>38728</v>
      </c>
      <c r="B3945" s="30">
        <v>3.6478100000000002</v>
      </c>
    </row>
    <row r="3946" spans="1:2" x14ac:dyDescent="0.3">
      <c r="A3946" s="150">
        <v>38729</v>
      </c>
      <c r="B3946" s="30">
        <v>3.648657</v>
      </c>
    </row>
    <row r="3947" spans="1:2" x14ac:dyDescent="0.3">
      <c r="A3947" s="150">
        <v>38730</v>
      </c>
      <c r="B3947" s="30">
        <v>3.6495039999999999</v>
      </c>
    </row>
    <row r="3948" spans="1:2" x14ac:dyDescent="0.3">
      <c r="A3948" s="150">
        <v>38731</v>
      </c>
      <c r="B3948" s="30">
        <v>3.6503510000000001</v>
      </c>
    </row>
    <row r="3949" spans="1:2" x14ac:dyDescent="0.3">
      <c r="A3949" s="150">
        <v>38732</v>
      </c>
      <c r="B3949" s="30">
        <v>3.6511990000000001</v>
      </c>
    </row>
    <row r="3950" spans="1:2" x14ac:dyDescent="0.3">
      <c r="A3950" s="150">
        <v>38733</v>
      </c>
      <c r="B3950" s="30">
        <v>3.652047</v>
      </c>
    </row>
    <row r="3951" spans="1:2" x14ac:dyDescent="0.3">
      <c r="A3951" s="150">
        <v>38734</v>
      </c>
      <c r="B3951" s="30">
        <v>3.652895</v>
      </c>
    </row>
    <row r="3952" spans="1:2" x14ac:dyDescent="0.3">
      <c r="A3952" s="150">
        <v>38735</v>
      </c>
      <c r="B3952" s="30">
        <v>3.653743</v>
      </c>
    </row>
    <row r="3953" spans="1:2" x14ac:dyDescent="0.3">
      <c r="A3953" s="150">
        <v>38736</v>
      </c>
      <c r="B3953" s="30">
        <v>3.6545909999999999</v>
      </c>
    </row>
    <row r="3954" spans="1:2" x14ac:dyDescent="0.3">
      <c r="A3954" s="150">
        <v>38737</v>
      </c>
      <c r="B3954" s="30">
        <v>3.65544</v>
      </c>
    </row>
    <row r="3955" spans="1:2" x14ac:dyDescent="0.3">
      <c r="A3955" s="150">
        <v>38738</v>
      </c>
      <c r="B3955" s="30">
        <v>3.656288</v>
      </c>
    </row>
    <row r="3956" spans="1:2" x14ac:dyDescent="0.3">
      <c r="A3956" s="150">
        <v>38739</v>
      </c>
      <c r="B3956" s="30">
        <v>3.6571370000000001</v>
      </c>
    </row>
    <row r="3957" spans="1:2" x14ac:dyDescent="0.3">
      <c r="A3957" s="150">
        <v>38740</v>
      </c>
      <c r="B3957" s="30">
        <v>3.6579860000000002</v>
      </c>
    </row>
    <row r="3958" spans="1:2" x14ac:dyDescent="0.3">
      <c r="A3958" s="150">
        <v>38741</v>
      </c>
      <c r="B3958" s="30">
        <v>3.658836</v>
      </c>
    </row>
    <row r="3959" spans="1:2" x14ac:dyDescent="0.3">
      <c r="A3959" s="150">
        <v>38742</v>
      </c>
      <c r="B3959" s="30">
        <v>3.6596850000000001</v>
      </c>
    </row>
    <row r="3960" spans="1:2" x14ac:dyDescent="0.3">
      <c r="A3960" s="150">
        <v>38743</v>
      </c>
      <c r="B3960" s="30">
        <v>3.660415</v>
      </c>
    </row>
    <row r="3961" spans="1:2" x14ac:dyDescent="0.3">
      <c r="A3961" s="150">
        <v>38744</v>
      </c>
      <c r="B3961" s="30">
        <v>3.6611440000000002</v>
      </c>
    </row>
    <row r="3962" spans="1:2" x14ac:dyDescent="0.3">
      <c r="A3962" s="150">
        <v>38745</v>
      </c>
      <c r="B3962" s="30">
        <v>3.6618740000000001</v>
      </c>
    </row>
    <row r="3963" spans="1:2" x14ac:dyDescent="0.3">
      <c r="A3963" s="150">
        <v>38746</v>
      </c>
      <c r="B3963" s="30">
        <v>3.6626029999999998</v>
      </c>
    </row>
    <row r="3964" spans="1:2" x14ac:dyDescent="0.3">
      <c r="A3964" s="150">
        <v>38747</v>
      </c>
      <c r="B3964" s="30">
        <v>3.6633330000000002</v>
      </c>
    </row>
    <row r="3965" spans="1:2" x14ac:dyDescent="0.3">
      <c r="A3965" s="150">
        <v>38748</v>
      </c>
      <c r="B3965" s="30">
        <v>3.6640630000000001</v>
      </c>
    </row>
    <row r="3966" spans="1:2" x14ac:dyDescent="0.3">
      <c r="A3966" s="150">
        <v>38749</v>
      </c>
      <c r="B3966" s="30">
        <v>3.664793</v>
      </c>
    </row>
    <row r="3967" spans="1:2" x14ac:dyDescent="0.3">
      <c r="A3967" s="150">
        <v>38750</v>
      </c>
      <c r="B3967" s="30">
        <v>3.6655229999999999</v>
      </c>
    </row>
    <row r="3968" spans="1:2" x14ac:dyDescent="0.3">
      <c r="A3968" s="150">
        <v>38751</v>
      </c>
      <c r="B3968" s="30">
        <v>3.6662539999999999</v>
      </c>
    </row>
    <row r="3969" spans="1:2" x14ac:dyDescent="0.3">
      <c r="A3969" s="150">
        <v>38752</v>
      </c>
      <c r="B3969" s="30">
        <v>3.6669839999999998</v>
      </c>
    </row>
    <row r="3970" spans="1:2" x14ac:dyDescent="0.3">
      <c r="A3970" s="150">
        <v>38753</v>
      </c>
      <c r="B3970" s="30">
        <v>3.6677149999999998</v>
      </c>
    </row>
    <row r="3971" spans="1:2" x14ac:dyDescent="0.3">
      <c r="A3971" s="150">
        <v>38754</v>
      </c>
      <c r="B3971" s="30">
        <v>3.6684459999999999</v>
      </c>
    </row>
    <row r="3972" spans="1:2" x14ac:dyDescent="0.3">
      <c r="A3972" s="150">
        <v>38755</v>
      </c>
      <c r="B3972" s="30">
        <v>3.6691769999999999</v>
      </c>
    </row>
    <row r="3973" spans="1:2" x14ac:dyDescent="0.3">
      <c r="A3973" s="150">
        <v>38756</v>
      </c>
      <c r="B3973" s="30">
        <v>3.6699079999999999</v>
      </c>
    </row>
    <row r="3974" spans="1:2" x14ac:dyDescent="0.3">
      <c r="A3974" s="150">
        <v>38757</v>
      </c>
      <c r="B3974" s="30">
        <v>3.670639</v>
      </c>
    </row>
    <row r="3975" spans="1:2" x14ac:dyDescent="0.3">
      <c r="A3975" s="150">
        <v>38758</v>
      </c>
      <c r="B3975" s="30">
        <v>3.6713710000000002</v>
      </c>
    </row>
    <row r="3976" spans="1:2" x14ac:dyDescent="0.3">
      <c r="A3976" s="150">
        <v>38759</v>
      </c>
      <c r="B3976" s="30">
        <v>3.6718229999999998</v>
      </c>
    </row>
    <row r="3977" spans="1:2" x14ac:dyDescent="0.3">
      <c r="A3977" s="150">
        <v>38760</v>
      </c>
      <c r="B3977" s="30">
        <v>3.672275</v>
      </c>
    </row>
    <row r="3978" spans="1:2" x14ac:dyDescent="0.3">
      <c r="A3978" s="150">
        <v>38761</v>
      </c>
      <c r="B3978" s="30">
        <v>3.6727270000000001</v>
      </c>
    </row>
    <row r="3979" spans="1:2" x14ac:dyDescent="0.3">
      <c r="A3979" s="150">
        <v>38762</v>
      </c>
      <c r="B3979" s="30">
        <v>3.6731790000000002</v>
      </c>
    </row>
    <row r="3980" spans="1:2" x14ac:dyDescent="0.3">
      <c r="A3980" s="150">
        <v>38763</v>
      </c>
      <c r="B3980" s="30">
        <v>3.6736309999999999</v>
      </c>
    </row>
    <row r="3981" spans="1:2" x14ac:dyDescent="0.3">
      <c r="A3981" s="150">
        <v>38764</v>
      </c>
      <c r="B3981" s="30">
        <v>3.674083</v>
      </c>
    </row>
    <row r="3982" spans="1:2" x14ac:dyDescent="0.3">
      <c r="A3982" s="150">
        <v>38765</v>
      </c>
      <c r="B3982" s="30">
        <v>3.6745359999999998</v>
      </c>
    </row>
    <row r="3983" spans="1:2" x14ac:dyDescent="0.3">
      <c r="A3983" s="150">
        <v>38766</v>
      </c>
      <c r="B3983" s="30">
        <v>3.6749879999999999</v>
      </c>
    </row>
    <row r="3984" spans="1:2" x14ac:dyDescent="0.3">
      <c r="A3984" s="150">
        <v>38767</v>
      </c>
      <c r="B3984" s="30">
        <v>3.67544</v>
      </c>
    </row>
    <row r="3985" spans="1:2" x14ac:dyDescent="0.3">
      <c r="A3985" s="150">
        <v>38768</v>
      </c>
      <c r="B3985" s="30">
        <v>3.6758929999999999</v>
      </c>
    </row>
    <row r="3986" spans="1:2" x14ac:dyDescent="0.3">
      <c r="A3986" s="150">
        <v>38769</v>
      </c>
      <c r="B3986" s="30">
        <v>3.676345</v>
      </c>
    </row>
    <row r="3987" spans="1:2" x14ac:dyDescent="0.3">
      <c r="A3987" s="150">
        <v>38770</v>
      </c>
      <c r="B3987" s="30">
        <v>3.6767979999999998</v>
      </c>
    </row>
    <row r="3988" spans="1:2" x14ac:dyDescent="0.3">
      <c r="A3988" s="150">
        <v>38771</v>
      </c>
      <c r="B3988" s="30">
        <v>3.677251</v>
      </c>
    </row>
    <row r="3989" spans="1:2" x14ac:dyDescent="0.3">
      <c r="A3989" s="150">
        <v>38772</v>
      </c>
      <c r="B3989" s="30">
        <v>3.6777030000000002</v>
      </c>
    </row>
    <row r="3990" spans="1:2" x14ac:dyDescent="0.3">
      <c r="A3990" s="150">
        <v>38773</v>
      </c>
      <c r="B3990" s="30">
        <v>3.678156</v>
      </c>
    </row>
    <row r="3991" spans="1:2" x14ac:dyDescent="0.3">
      <c r="A3991" s="150">
        <v>38774</v>
      </c>
      <c r="B3991" s="30">
        <v>3.6783540000000001</v>
      </c>
    </row>
    <row r="3992" spans="1:2" x14ac:dyDescent="0.3">
      <c r="A3992" s="150">
        <v>38775</v>
      </c>
      <c r="B3992" s="30">
        <v>3.6785519999999998</v>
      </c>
    </row>
    <row r="3993" spans="1:2" x14ac:dyDescent="0.3">
      <c r="A3993" s="150">
        <v>38776</v>
      </c>
      <c r="B3993" s="30">
        <v>3.67875</v>
      </c>
    </row>
    <row r="3994" spans="1:2" x14ac:dyDescent="0.3">
      <c r="A3994" s="150">
        <v>38777</v>
      </c>
      <c r="B3994" s="30">
        <v>3.6789480000000001</v>
      </c>
    </row>
    <row r="3995" spans="1:2" x14ac:dyDescent="0.3">
      <c r="A3995" s="150">
        <v>38778</v>
      </c>
      <c r="B3995" s="30">
        <v>3.6791469999999999</v>
      </c>
    </row>
    <row r="3996" spans="1:2" x14ac:dyDescent="0.3">
      <c r="A3996" s="150">
        <v>38779</v>
      </c>
      <c r="B3996" s="30">
        <v>3.6793450000000001</v>
      </c>
    </row>
    <row r="3997" spans="1:2" x14ac:dyDescent="0.3">
      <c r="A3997" s="150">
        <v>38780</v>
      </c>
      <c r="B3997" s="30">
        <v>3.6795429999999998</v>
      </c>
    </row>
    <row r="3998" spans="1:2" x14ac:dyDescent="0.3">
      <c r="A3998" s="150">
        <v>38781</v>
      </c>
      <c r="B3998" s="30">
        <v>3.6797409999999999</v>
      </c>
    </row>
    <row r="3999" spans="1:2" x14ac:dyDescent="0.3">
      <c r="A3999" s="150">
        <v>38782</v>
      </c>
      <c r="B3999" s="30">
        <v>3.6799390000000001</v>
      </c>
    </row>
    <row r="4000" spans="1:2" x14ac:dyDescent="0.3">
      <c r="A4000" s="150">
        <v>38783</v>
      </c>
      <c r="B4000" s="30">
        <v>3.6801370000000002</v>
      </c>
    </row>
    <row r="4001" spans="1:2" x14ac:dyDescent="0.3">
      <c r="A4001" s="150">
        <v>38784</v>
      </c>
      <c r="B4001" s="30">
        <v>3.6803360000000001</v>
      </c>
    </row>
    <row r="4002" spans="1:2" x14ac:dyDescent="0.3">
      <c r="A4002" s="150">
        <v>38785</v>
      </c>
      <c r="B4002" s="30">
        <v>3.6805340000000002</v>
      </c>
    </row>
    <row r="4003" spans="1:2" x14ac:dyDescent="0.3">
      <c r="A4003" s="150">
        <v>38786</v>
      </c>
      <c r="B4003" s="30">
        <v>3.6807319999999999</v>
      </c>
    </row>
    <row r="4004" spans="1:2" x14ac:dyDescent="0.3">
      <c r="A4004" s="150">
        <v>38787</v>
      </c>
      <c r="B4004" s="30">
        <v>3.6806860000000001</v>
      </c>
    </row>
    <row r="4005" spans="1:2" x14ac:dyDescent="0.3">
      <c r="A4005" s="150">
        <v>38788</v>
      </c>
      <c r="B4005" s="30">
        <v>3.6806399999999999</v>
      </c>
    </row>
    <row r="4006" spans="1:2" x14ac:dyDescent="0.3">
      <c r="A4006" s="150">
        <v>38789</v>
      </c>
      <c r="B4006" s="30">
        <v>3.6805940000000001</v>
      </c>
    </row>
    <row r="4007" spans="1:2" x14ac:dyDescent="0.3">
      <c r="A4007" s="150">
        <v>38790</v>
      </c>
      <c r="B4007" s="30">
        <v>3.6805479999999999</v>
      </c>
    </row>
    <row r="4008" spans="1:2" x14ac:dyDescent="0.3">
      <c r="A4008" s="150">
        <v>38791</v>
      </c>
      <c r="B4008" s="30">
        <v>3.6805020000000002</v>
      </c>
    </row>
    <row r="4009" spans="1:2" x14ac:dyDescent="0.3">
      <c r="A4009" s="150">
        <v>38792</v>
      </c>
      <c r="B4009" s="30">
        <v>3.6804549999999998</v>
      </c>
    </row>
    <row r="4010" spans="1:2" x14ac:dyDescent="0.3">
      <c r="A4010" s="150">
        <v>38793</v>
      </c>
      <c r="B4010" s="30">
        <v>3.680409</v>
      </c>
    </row>
    <row r="4011" spans="1:2" x14ac:dyDescent="0.3">
      <c r="A4011" s="150">
        <v>38794</v>
      </c>
      <c r="B4011" s="30">
        <v>3.6803629999999998</v>
      </c>
    </row>
    <row r="4012" spans="1:2" x14ac:dyDescent="0.3">
      <c r="A4012" s="150">
        <v>38795</v>
      </c>
      <c r="B4012" s="30">
        <v>3.6803170000000001</v>
      </c>
    </row>
    <row r="4013" spans="1:2" x14ac:dyDescent="0.3">
      <c r="A4013" s="150">
        <v>38796</v>
      </c>
      <c r="B4013" s="30">
        <v>3.6802709999999998</v>
      </c>
    </row>
    <row r="4014" spans="1:2" x14ac:dyDescent="0.3">
      <c r="A4014" s="150">
        <v>38797</v>
      </c>
      <c r="B4014" s="30">
        <v>3.6802250000000001</v>
      </c>
    </row>
    <row r="4015" spans="1:2" x14ac:dyDescent="0.3">
      <c r="A4015" s="150">
        <v>38798</v>
      </c>
      <c r="B4015" s="30">
        <v>3.6801789999999999</v>
      </c>
    </row>
    <row r="4016" spans="1:2" x14ac:dyDescent="0.3">
      <c r="A4016" s="150">
        <v>38799</v>
      </c>
      <c r="B4016" s="30">
        <v>3.6801330000000001</v>
      </c>
    </row>
    <row r="4017" spans="1:2" x14ac:dyDescent="0.3">
      <c r="A4017" s="150">
        <v>38800</v>
      </c>
      <c r="B4017" s="30">
        <v>3.6800869999999999</v>
      </c>
    </row>
    <row r="4018" spans="1:2" x14ac:dyDescent="0.3">
      <c r="A4018" s="150">
        <v>38801</v>
      </c>
      <c r="B4018" s="30">
        <v>3.6800410000000001</v>
      </c>
    </row>
    <row r="4019" spans="1:2" x14ac:dyDescent="0.3">
      <c r="A4019" s="150">
        <v>38802</v>
      </c>
      <c r="B4019" s="30">
        <v>3.6801349999999999</v>
      </c>
    </row>
    <row r="4020" spans="1:2" x14ac:dyDescent="0.3">
      <c r="A4020" s="150">
        <v>38803</v>
      </c>
      <c r="B4020" s="30">
        <v>3.6802290000000002</v>
      </c>
    </row>
    <row r="4021" spans="1:2" x14ac:dyDescent="0.3">
      <c r="A4021" s="150">
        <v>38804</v>
      </c>
      <c r="B4021" s="30">
        <v>3.680323</v>
      </c>
    </row>
    <row r="4022" spans="1:2" x14ac:dyDescent="0.3">
      <c r="A4022" s="150">
        <v>38805</v>
      </c>
      <c r="B4022" s="30">
        <v>3.680418</v>
      </c>
    </row>
    <row r="4023" spans="1:2" x14ac:dyDescent="0.3">
      <c r="A4023" s="150">
        <v>38806</v>
      </c>
      <c r="B4023" s="30">
        <v>3.6805119999999998</v>
      </c>
    </row>
    <row r="4024" spans="1:2" x14ac:dyDescent="0.3">
      <c r="A4024" s="150">
        <v>38807</v>
      </c>
      <c r="B4024" s="30">
        <v>3.680606</v>
      </c>
    </row>
    <row r="4025" spans="1:2" x14ac:dyDescent="0.3">
      <c r="A4025" s="150">
        <v>38808</v>
      </c>
      <c r="B4025" s="30">
        <v>3.6806999999999999</v>
      </c>
    </row>
    <row r="4026" spans="1:2" x14ac:dyDescent="0.3">
      <c r="A4026" s="150">
        <v>38809</v>
      </c>
      <c r="B4026" s="30">
        <v>3.6807949999999998</v>
      </c>
    </row>
    <row r="4027" spans="1:2" x14ac:dyDescent="0.3">
      <c r="A4027" s="150">
        <v>38810</v>
      </c>
      <c r="B4027" s="30">
        <v>3.6808890000000001</v>
      </c>
    </row>
    <row r="4028" spans="1:2" x14ac:dyDescent="0.3">
      <c r="A4028" s="150">
        <v>38811</v>
      </c>
      <c r="B4028" s="30">
        <v>3.6809829999999999</v>
      </c>
    </row>
    <row r="4029" spans="1:2" x14ac:dyDescent="0.3">
      <c r="A4029" s="150">
        <v>38812</v>
      </c>
      <c r="B4029" s="30">
        <v>3.6810770000000002</v>
      </c>
    </row>
    <row r="4030" spans="1:2" x14ac:dyDescent="0.3">
      <c r="A4030" s="150">
        <v>38813</v>
      </c>
      <c r="B4030" s="30">
        <v>3.6811720000000001</v>
      </c>
    </row>
    <row r="4031" spans="1:2" x14ac:dyDescent="0.3">
      <c r="A4031" s="150">
        <v>38814</v>
      </c>
      <c r="B4031" s="30">
        <v>3.6812659999999999</v>
      </c>
    </row>
    <row r="4032" spans="1:2" x14ac:dyDescent="0.3">
      <c r="A4032" s="150">
        <v>38815</v>
      </c>
      <c r="B4032" s="30">
        <v>3.6813600000000002</v>
      </c>
    </row>
    <row r="4033" spans="1:2" x14ac:dyDescent="0.3">
      <c r="A4033" s="150">
        <v>38816</v>
      </c>
      <c r="B4033" s="30">
        <v>3.681454</v>
      </c>
    </row>
    <row r="4034" spans="1:2" x14ac:dyDescent="0.3">
      <c r="A4034" s="150">
        <v>38817</v>
      </c>
      <c r="B4034" s="30">
        <v>3.681549</v>
      </c>
    </row>
    <row r="4035" spans="1:2" x14ac:dyDescent="0.3">
      <c r="A4035" s="150">
        <v>38818</v>
      </c>
      <c r="B4035" s="30">
        <v>3.6820089999999999</v>
      </c>
    </row>
    <row r="4036" spans="1:2" x14ac:dyDescent="0.3">
      <c r="A4036" s="150">
        <v>38819</v>
      </c>
      <c r="B4036" s="30">
        <v>3.6824690000000002</v>
      </c>
    </row>
    <row r="4037" spans="1:2" x14ac:dyDescent="0.3">
      <c r="A4037" s="150">
        <v>38820</v>
      </c>
      <c r="B4037" s="30">
        <v>3.6829299999999998</v>
      </c>
    </row>
    <row r="4038" spans="1:2" x14ac:dyDescent="0.3">
      <c r="A4038" s="150">
        <v>38821</v>
      </c>
      <c r="B4038" s="30">
        <v>3.6833900000000002</v>
      </c>
    </row>
    <row r="4039" spans="1:2" x14ac:dyDescent="0.3">
      <c r="A4039" s="150">
        <v>38822</v>
      </c>
      <c r="B4039" s="30">
        <v>3.6838510000000002</v>
      </c>
    </row>
    <row r="4040" spans="1:2" x14ac:dyDescent="0.3">
      <c r="A4040" s="150">
        <v>38823</v>
      </c>
      <c r="B4040" s="30">
        <v>3.6843110000000001</v>
      </c>
    </row>
    <row r="4041" spans="1:2" x14ac:dyDescent="0.3">
      <c r="A4041" s="150">
        <v>38824</v>
      </c>
      <c r="B4041" s="30">
        <v>3.6847720000000002</v>
      </c>
    </row>
    <row r="4042" spans="1:2" x14ac:dyDescent="0.3">
      <c r="A4042" s="150">
        <v>38825</v>
      </c>
      <c r="B4042" s="30">
        <v>3.6852330000000002</v>
      </c>
    </row>
    <row r="4043" spans="1:2" x14ac:dyDescent="0.3">
      <c r="A4043" s="150">
        <v>38826</v>
      </c>
      <c r="B4043" s="30">
        <v>3.6856939999999998</v>
      </c>
    </row>
    <row r="4044" spans="1:2" x14ac:dyDescent="0.3">
      <c r="A4044" s="150">
        <v>38827</v>
      </c>
      <c r="B4044" s="30">
        <v>3.6861540000000002</v>
      </c>
    </row>
    <row r="4045" spans="1:2" x14ac:dyDescent="0.3">
      <c r="A4045" s="150">
        <v>38828</v>
      </c>
      <c r="B4045" s="30">
        <v>3.6866150000000002</v>
      </c>
    </row>
    <row r="4046" spans="1:2" x14ac:dyDescent="0.3">
      <c r="A4046" s="150">
        <v>38829</v>
      </c>
      <c r="B4046" s="30">
        <v>3.6870759999999998</v>
      </c>
    </row>
    <row r="4047" spans="1:2" x14ac:dyDescent="0.3">
      <c r="A4047" s="150">
        <v>38830</v>
      </c>
      <c r="B4047" s="30">
        <v>3.6875369999999998</v>
      </c>
    </row>
    <row r="4048" spans="1:2" x14ac:dyDescent="0.3">
      <c r="A4048" s="150">
        <v>38831</v>
      </c>
      <c r="B4048" s="30">
        <v>3.6879979999999999</v>
      </c>
    </row>
    <row r="4049" spans="1:2" x14ac:dyDescent="0.3">
      <c r="A4049" s="150">
        <v>38832</v>
      </c>
      <c r="B4049" s="30">
        <v>3.6884589999999999</v>
      </c>
    </row>
    <row r="4050" spans="1:2" x14ac:dyDescent="0.3">
      <c r="A4050" s="150">
        <v>38833</v>
      </c>
      <c r="B4050" s="30">
        <v>3.6885219999999999</v>
      </c>
    </row>
    <row r="4051" spans="1:2" x14ac:dyDescent="0.3">
      <c r="A4051" s="150">
        <v>38834</v>
      </c>
      <c r="B4051" s="30">
        <v>3.6885849999999998</v>
      </c>
    </row>
    <row r="4052" spans="1:2" x14ac:dyDescent="0.3">
      <c r="A4052" s="150">
        <v>38835</v>
      </c>
      <c r="B4052" s="30">
        <v>3.6886480000000001</v>
      </c>
    </row>
    <row r="4053" spans="1:2" x14ac:dyDescent="0.3">
      <c r="A4053" s="150">
        <v>38836</v>
      </c>
      <c r="B4053" s="30">
        <v>3.6887110000000001</v>
      </c>
    </row>
    <row r="4054" spans="1:2" x14ac:dyDescent="0.3">
      <c r="A4054" s="150">
        <v>38837</v>
      </c>
      <c r="B4054" s="30">
        <v>3.688774</v>
      </c>
    </row>
    <row r="4055" spans="1:2" x14ac:dyDescent="0.3">
      <c r="A4055" s="150">
        <v>38838</v>
      </c>
      <c r="B4055" s="30">
        <v>3.6888359999999998</v>
      </c>
    </row>
    <row r="4056" spans="1:2" x14ac:dyDescent="0.3">
      <c r="A4056" s="150">
        <v>38839</v>
      </c>
      <c r="B4056" s="30">
        <v>3.6888990000000002</v>
      </c>
    </row>
    <row r="4057" spans="1:2" x14ac:dyDescent="0.3">
      <c r="A4057" s="150">
        <v>38840</v>
      </c>
      <c r="B4057" s="30">
        <v>3.6889620000000001</v>
      </c>
    </row>
    <row r="4058" spans="1:2" x14ac:dyDescent="0.3">
      <c r="A4058" s="150">
        <v>38841</v>
      </c>
      <c r="B4058" s="30">
        <v>3.689025</v>
      </c>
    </row>
    <row r="4059" spans="1:2" x14ac:dyDescent="0.3">
      <c r="A4059" s="150">
        <v>38842</v>
      </c>
      <c r="B4059" s="30">
        <v>3.6890879999999999</v>
      </c>
    </row>
    <row r="4060" spans="1:2" x14ac:dyDescent="0.3">
      <c r="A4060" s="150">
        <v>38843</v>
      </c>
      <c r="B4060" s="30">
        <v>3.6891509999999998</v>
      </c>
    </row>
    <row r="4061" spans="1:2" x14ac:dyDescent="0.3">
      <c r="A4061" s="150">
        <v>38844</v>
      </c>
      <c r="B4061" s="30">
        <v>3.6892130000000001</v>
      </c>
    </row>
    <row r="4062" spans="1:2" x14ac:dyDescent="0.3">
      <c r="A4062" s="150">
        <v>38845</v>
      </c>
      <c r="B4062" s="30">
        <v>3.689276</v>
      </c>
    </row>
    <row r="4063" spans="1:2" x14ac:dyDescent="0.3">
      <c r="A4063" s="150">
        <v>38846</v>
      </c>
      <c r="B4063" s="30">
        <v>3.6893389999999999</v>
      </c>
    </row>
    <row r="4064" spans="1:2" x14ac:dyDescent="0.3">
      <c r="A4064" s="150">
        <v>38847</v>
      </c>
      <c r="B4064" s="30">
        <v>3.6894019999999998</v>
      </c>
    </row>
    <row r="4065" spans="1:2" x14ac:dyDescent="0.3">
      <c r="A4065" s="150">
        <v>38848</v>
      </c>
      <c r="B4065" s="30">
        <v>3.6895340000000001</v>
      </c>
    </row>
    <row r="4066" spans="1:2" x14ac:dyDescent="0.3">
      <c r="A4066" s="150">
        <v>38849</v>
      </c>
      <c r="B4066" s="30">
        <v>3.6896659999999999</v>
      </c>
    </row>
    <row r="4067" spans="1:2" x14ac:dyDescent="0.3">
      <c r="A4067" s="150">
        <v>38850</v>
      </c>
      <c r="B4067" s="30">
        <v>3.6897980000000001</v>
      </c>
    </row>
    <row r="4068" spans="1:2" x14ac:dyDescent="0.3">
      <c r="A4068" s="150">
        <v>38851</v>
      </c>
      <c r="B4068" s="30">
        <v>3.6899289999999998</v>
      </c>
    </row>
    <row r="4069" spans="1:2" x14ac:dyDescent="0.3">
      <c r="A4069" s="150">
        <v>38852</v>
      </c>
      <c r="B4069" s="30">
        <v>3.690061</v>
      </c>
    </row>
    <row r="4070" spans="1:2" x14ac:dyDescent="0.3">
      <c r="A4070" s="150">
        <v>38853</v>
      </c>
      <c r="B4070" s="30">
        <v>3.6901929999999998</v>
      </c>
    </row>
    <row r="4071" spans="1:2" x14ac:dyDescent="0.3">
      <c r="A4071" s="150">
        <v>38854</v>
      </c>
      <c r="B4071" s="30">
        <v>3.6903250000000001</v>
      </c>
    </row>
    <row r="4072" spans="1:2" x14ac:dyDescent="0.3">
      <c r="A4072" s="150">
        <v>38855</v>
      </c>
      <c r="B4072" s="30">
        <v>3.6904569999999999</v>
      </c>
    </row>
    <row r="4073" spans="1:2" x14ac:dyDescent="0.3">
      <c r="A4073" s="150">
        <v>38856</v>
      </c>
      <c r="B4073" s="30">
        <v>3.6905890000000001</v>
      </c>
    </row>
    <row r="4074" spans="1:2" x14ac:dyDescent="0.3">
      <c r="A4074" s="150">
        <v>38857</v>
      </c>
      <c r="B4074" s="30">
        <v>3.6907209999999999</v>
      </c>
    </row>
    <row r="4075" spans="1:2" x14ac:dyDescent="0.3">
      <c r="A4075" s="150">
        <v>38858</v>
      </c>
      <c r="B4075" s="30">
        <v>3.6908530000000002</v>
      </c>
    </row>
    <row r="4076" spans="1:2" x14ac:dyDescent="0.3">
      <c r="A4076" s="150">
        <v>38859</v>
      </c>
      <c r="B4076" s="30">
        <v>3.690985</v>
      </c>
    </row>
    <row r="4077" spans="1:2" x14ac:dyDescent="0.3">
      <c r="A4077" s="150">
        <v>38860</v>
      </c>
      <c r="B4077" s="30">
        <v>3.6911170000000002</v>
      </c>
    </row>
    <row r="4078" spans="1:2" x14ac:dyDescent="0.3">
      <c r="A4078" s="150">
        <v>38861</v>
      </c>
      <c r="B4078" s="30">
        <v>3.691249</v>
      </c>
    </row>
    <row r="4079" spans="1:2" x14ac:dyDescent="0.3">
      <c r="A4079" s="150">
        <v>38862</v>
      </c>
      <c r="B4079" s="30">
        <v>3.6913809999999998</v>
      </c>
    </row>
    <row r="4080" spans="1:2" x14ac:dyDescent="0.3">
      <c r="A4080" s="150">
        <v>38863</v>
      </c>
      <c r="B4080" s="30">
        <v>3.6902490000000001</v>
      </c>
    </row>
    <row r="4081" spans="1:2" x14ac:dyDescent="0.3">
      <c r="A4081" s="150">
        <v>38864</v>
      </c>
      <c r="B4081" s="30">
        <v>3.6891180000000001</v>
      </c>
    </row>
    <row r="4082" spans="1:2" x14ac:dyDescent="0.3">
      <c r="A4082" s="150">
        <v>38865</v>
      </c>
      <c r="B4082" s="30">
        <v>3.6879870000000001</v>
      </c>
    </row>
    <row r="4083" spans="1:2" x14ac:dyDescent="0.3">
      <c r="A4083" s="150">
        <v>38866</v>
      </c>
      <c r="B4083" s="30">
        <v>3.6868569999999998</v>
      </c>
    </row>
    <row r="4084" spans="1:2" x14ac:dyDescent="0.3">
      <c r="A4084" s="150">
        <v>38867</v>
      </c>
      <c r="B4084" s="30">
        <v>3.685727</v>
      </c>
    </row>
    <row r="4085" spans="1:2" x14ac:dyDescent="0.3">
      <c r="A4085" s="150">
        <v>38868</v>
      </c>
      <c r="B4085" s="30">
        <v>3.6845970000000001</v>
      </c>
    </row>
    <row r="4086" spans="1:2" x14ac:dyDescent="0.3">
      <c r="A4086" s="150">
        <v>38869</v>
      </c>
      <c r="B4086" s="30">
        <v>3.683468</v>
      </c>
    </row>
    <row r="4087" spans="1:2" x14ac:dyDescent="0.3">
      <c r="A4087" s="150">
        <v>38870</v>
      </c>
      <c r="B4087" s="30">
        <v>3.6823389999999998</v>
      </c>
    </row>
    <row r="4088" spans="1:2" x14ac:dyDescent="0.3">
      <c r="A4088" s="150">
        <v>38871</v>
      </c>
      <c r="B4088" s="30">
        <v>3.6812100000000001</v>
      </c>
    </row>
    <row r="4089" spans="1:2" x14ac:dyDescent="0.3">
      <c r="A4089" s="150">
        <v>38872</v>
      </c>
      <c r="B4089" s="30">
        <v>3.6800809999999999</v>
      </c>
    </row>
    <row r="4090" spans="1:2" x14ac:dyDescent="0.3">
      <c r="A4090" s="150">
        <v>38873</v>
      </c>
      <c r="B4090" s="30">
        <v>3.6789529999999999</v>
      </c>
    </row>
    <row r="4091" spans="1:2" x14ac:dyDescent="0.3">
      <c r="A4091" s="150">
        <v>38874</v>
      </c>
      <c r="B4091" s="30">
        <v>3.677826</v>
      </c>
    </row>
    <row r="4092" spans="1:2" x14ac:dyDescent="0.3">
      <c r="A4092" s="150">
        <v>38875</v>
      </c>
      <c r="B4092" s="30">
        <v>3.676698</v>
      </c>
    </row>
    <row r="4093" spans="1:2" x14ac:dyDescent="0.3">
      <c r="A4093" s="150">
        <v>38876</v>
      </c>
      <c r="B4093" s="30">
        <v>3.6755710000000001</v>
      </c>
    </row>
    <row r="4094" spans="1:2" x14ac:dyDescent="0.3">
      <c r="A4094" s="150">
        <v>38877</v>
      </c>
      <c r="B4094" s="30">
        <v>3.674445</v>
      </c>
    </row>
    <row r="4095" spans="1:2" x14ac:dyDescent="0.3">
      <c r="A4095" s="150">
        <v>38878</v>
      </c>
      <c r="B4095" s="30">
        <v>3.6733180000000001</v>
      </c>
    </row>
    <row r="4096" spans="1:2" x14ac:dyDescent="0.3">
      <c r="A4096" s="150">
        <v>38879</v>
      </c>
      <c r="B4096" s="30">
        <v>3.6734059999999999</v>
      </c>
    </row>
    <row r="4097" spans="1:2" x14ac:dyDescent="0.3">
      <c r="A4097" s="150">
        <v>38880</v>
      </c>
      <c r="B4097" s="30">
        <v>3.6734939999999998</v>
      </c>
    </row>
    <row r="4098" spans="1:2" x14ac:dyDescent="0.3">
      <c r="A4098" s="150">
        <v>38881</v>
      </c>
      <c r="B4098" s="30">
        <v>3.6735820000000001</v>
      </c>
    </row>
    <row r="4099" spans="1:2" x14ac:dyDescent="0.3">
      <c r="A4099" s="150">
        <v>38882</v>
      </c>
      <c r="B4099" s="30">
        <v>3.67367</v>
      </c>
    </row>
    <row r="4100" spans="1:2" x14ac:dyDescent="0.3">
      <c r="A4100" s="150">
        <v>38883</v>
      </c>
      <c r="B4100" s="30">
        <v>3.6737579999999999</v>
      </c>
    </row>
    <row r="4101" spans="1:2" x14ac:dyDescent="0.3">
      <c r="A4101" s="150">
        <v>38884</v>
      </c>
      <c r="B4101" s="30">
        <v>3.6738460000000002</v>
      </c>
    </row>
    <row r="4102" spans="1:2" x14ac:dyDescent="0.3">
      <c r="A4102" s="150">
        <v>38885</v>
      </c>
      <c r="B4102" s="30">
        <v>3.673934</v>
      </c>
    </row>
    <row r="4103" spans="1:2" x14ac:dyDescent="0.3">
      <c r="A4103" s="150">
        <v>38886</v>
      </c>
      <c r="B4103" s="30">
        <v>3.6740219999999999</v>
      </c>
    </row>
    <row r="4104" spans="1:2" x14ac:dyDescent="0.3">
      <c r="A4104" s="150">
        <v>38887</v>
      </c>
      <c r="B4104" s="30">
        <v>3.6741100000000002</v>
      </c>
    </row>
    <row r="4105" spans="1:2" x14ac:dyDescent="0.3">
      <c r="A4105" s="150">
        <v>38888</v>
      </c>
      <c r="B4105" s="30">
        <v>3.6741980000000001</v>
      </c>
    </row>
    <row r="4106" spans="1:2" x14ac:dyDescent="0.3">
      <c r="A4106" s="150">
        <v>38889</v>
      </c>
      <c r="B4106" s="30">
        <v>3.6742859999999999</v>
      </c>
    </row>
    <row r="4107" spans="1:2" x14ac:dyDescent="0.3">
      <c r="A4107" s="150">
        <v>38890</v>
      </c>
      <c r="B4107" s="30">
        <v>3.6743739999999998</v>
      </c>
    </row>
    <row r="4108" spans="1:2" x14ac:dyDescent="0.3">
      <c r="A4108" s="150">
        <v>38891</v>
      </c>
      <c r="B4108" s="30">
        <v>3.6744620000000001</v>
      </c>
    </row>
    <row r="4109" spans="1:2" x14ac:dyDescent="0.3">
      <c r="A4109" s="150">
        <v>38892</v>
      </c>
      <c r="B4109" s="30">
        <v>3.67455</v>
      </c>
    </row>
    <row r="4110" spans="1:2" x14ac:dyDescent="0.3">
      <c r="A4110" s="150">
        <v>38893</v>
      </c>
      <c r="B4110" s="30">
        <v>3.6746379999999998</v>
      </c>
    </row>
    <row r="4111" spans="1:2" x14ac:dyDescent="0.3">
      <c r="A4111" s="150">
        <v>38894</v>
      </c>
      <c r="B4111" s="30">
        <v>3.6748180000000001</v>
      </c>
    </row>
    <row r="4112" spans="1:2" x14ac:dyDescent="0.3">
      <c r="A4112" s="150">
        <v>38895</v>
      </c>
      <c r="B4112" s="30">
        <v>3.674998</v>
      </c>
    </row>
    <row r="4113" spans="1:2" x14ac:dyDescent="0.3">
      <c r="A4113" s="150">
        <v>38896</v>
      </c>
      <c r="B4113" s="30">
        <v>3.6751779999999998</v>
      </c>
    </row>
    <row r="4114" spans="1:2" x14ac:dyDescent="0.3">
      <c r="A4114" s="150">
        <v>38897</v>
      </c>
      <c r="B4114" s="30">
        <v>3.6753580000000001</v>
      </c>
    </row>
    <row r="4115" spans="1:2" x14ac:dyDescent="0.3">
      <c r="A4115" s="150">
        <v>38898</v>
      </c>
      <c r="B4115" s="30">
        <v>3.675538</v>
      </c>
    </row>
    <row r="4116" spans="1:2" x14ac:dyDescent="0.3">
      <c r="A4116" s="150">
        <v>38899</v>
      </c>
      <c r="B4116" s="30">
        <v>3.6757179999999998</v>
      </c>
    </row>
    <row r="4117" spans="1:2" x14ac:dyDescent="0.3">
      <c r="A4117" s="150">
        <v>38900</v>
      </c>
      <c r="B4117" s="30">
        <v>3.6758980000000001</v>
      </c>
    </row>
    <row r="4118" spans="1:2" x14ac:dyDescent="0.3">
      <c r="A4118" s="150">
        <v>38901</v>
      </c>
      <c r="B4118" s="30">
        <v>3.676078</v>
      </c>
    </row>
    <row r="4119" spans="1:2" x14ac:dyDescent="0.3">
      <c r="A4119" s="150">
        <v>38902</v>
      </c>
      <c r="B4119" s="30">
        <v>3.6762579999999998</v>
      </c>
    </row>
    <row r="4120" spans="1:2" x14ac:dyDescent="0.3">
      <c r="A4120" s="150">
        <v>38903</v>
      </c>
      <c r="B4120" s="30">
        <v>3.6764389999999998</v>
      </c>
    </row>
    <row r="4121" spans="1:2" x14ac:dyDescent="0.3">
      <c r="A4121" s="150">
        <v>38904</v>
      </c>
      <c r="B4121" s="30">
        <v>3.6766190000000001</v>
      </c>
    </row>
    <row r="4122" spans="1:2" x14ac:dyDescent="0.3">
      <c r="A4122" s="150">
        <v>38905</v>
      </c>
      <c r="B4122" s="30">
        <v>3.6767989999999999</v>
      </c>
    </row>
    <row r="4123" spans="1:2" x14ac:dyDescent="0.3">
      <c r="A4123" s="150">
        <v>38906</v>
      </c>
      <c r="B4123" s="30">
        <v>3.6769790000000002</v>
      </c>
    </row>
    <row r="4124" spans="1:2" x14ac:dyDescent="0.3">
      <c r="A4124" s="150">
        <v>38907</v>
      </c>
      <c r="B4124" s="30">
        <v>3.6771590000000001</v>
      </c>
    </row>
    <row r="4125" spans="1:2" x14ac:dyDescent="0.3">
      <c r="A4125" s="150">
        <v>38908</v>
      </c>
      <c r="B4125" s="30">
        <v>3.6773389999999999</v>
      </c>
    </row>
    <row r="4126" spans="1:2" x14ac:dyDescent="0.3">
      <c r="A4126" s="150">
        <v>38909</v>
      </c>
      <c r="B4126" s="30">
        <v>3.6773159999999998</v>
      </c>
    </row>
    <row r="4127" spans="1:2" x14ac:dyDescent="0.3">
      <c r="A4127" s="150">
        <v>38910</v>
      </c>
      <c r="B4127" s="30">
        <v>3.6772930000000001</v>
      </c>
    </row>
    <row r="4128" spans="1:2" x14ac:dyDescent="0.3">
      <c r="A4128" s="150">
        <v>38911</v>
      </c>
      <c r="B4128" s="30">
        <v>3.67727</v>
      </c>
    </row>
    <row r="4129" spans="1:2" x14ac:dyDescent="0.3">
      <c r="A4129" s="150">
        <v>38912</v>
      </c>
      <c r="B4129" s="30">
        <v>3.6772469999999999</v>
      </c>
    </row>
    <row r="4130" spans="1:2" x14ac:dyDescent="0.3">
      <c r="A4130" s="150">
        <v>38913</v>
      </c>
      <c r="B4130" s="30">
        <v>3.6772239999999998</v>
      </c>
    </row>
    <row r="4131" spans="1:2" x14ac:dyDescent="0.3">
      <c r="A4131" s="150">
        <v>38914</v>
      </c>
      <c r="B4131" s="30">
        <v>3.6772010000000002</v>
      </c>
    </row>
    <row r="4132" spans="1:2" x14ac:dyDescent="0.3">
      <c r="A4132" s="150">
        <v>38915</v>
      </c>
      <c r="B4132" s="30">
        <v>3.6771780000000001</v>
      </c>
    </row>
    <row r="4133" spans="1:2" x14ac:dyDescent="0.3">
      <c r="A4133" s="150">
        <v>38916</v>
      </c>
      <c r="B4133" s="30">
        <v>3.677155</v>
      </c>
    </row>
    <row r="4134" spans="1:2" x14ac:dyDescent="0.3">
      <c r="A4134" s="150">
        <v>38917</v>
      </c>
      <c r="B4134" s="30">
        <v>3.6771319999999998</v>
      </c>
    </row>
    <row r="4135" spans="1:2" x14ac:dyDescent="0.3">
      <c r="A4135" s="150">
        <v>38918</v>
      </c>
      <c r="B4135" s="30">
        <v>3.6771090000000002</v>
      </c>
    </row>
    <row r="4136" spans="1:2" x14ac:dyDescent="0.3">
      <c r="A4136" s="150">
        <v>38919</v>
      </c>
      <c r="B4136" s="30">
        <v>3.6770860000000001</v>
      </c>
    </row>
    <row r="4137" spans="1:2" x14ac:dyDescent="0.3">
      <c r="A4137" s="150">
        <v>38920</v>
      </c>
      <c r="B4137" s="30">
        <v>3.677063</v>
      </c>
    </row>
    <row r="4138" spans="1:2" x14ac:dyDescent="0.3">
      <c r="A4138" s="150">
        <v>38921</v>
      </c>
      <c r="B4138" s="30">
        <v>3.6770399999999999</v>
      </c>
    </row>
    <row r="4139" spans="1:2" x14ac:dyDescent="0.3">
      <c r="A4139" s="150">
        <v>38922</v>
      </c>
      <c r="B4139" s="30">
        <v>3.6770170000000002</v>
      </c>
    </row>
    <row r="4140" spans="1:2" x14ac:dyDescent="0.3">
      <c r="A4140" s="150">
        <v>38923</v>
      </c>
      <c r="B4140" s="30">
        <v>3.6769940000000001</v>
      </c>
    </row>
    <row r="4141" spans="1:2" x14ac:dyDescent="0.3">
      <c r="A4141" s="150">
        <v>38924</v>
      </c>
      <c r="B4141" s="30">
        <v>3.6775120000000001</v>
      </c>
    </row>
    <row r="4142" spans="1:2" x14ac:dyDescent="0.3">
      <c r="A4142" s="150">
        <v>38925</v>
      </c>
      <c r="B4142" s="30">
        <v>3.678029</v>
      </c>
    </row>
    <row r="4143" spans="1:2" x14ac:dyDescent="0.3">
      <c r="A4143" s="150">
        <v>38926</v>
      </c>
      <c r="B4143" s="30">
        <v>3.678547</v>
      </c>
    </row>
    <row r="4144" spans="1:2" x14ac:dyDescent="0.3">
      <c r="A4144" s="150">
        <v>38927</v>
      </c>
      <c r="B4144" s="30">
        <v>3.679065</v>
      </c>
    </row>
    <row r="4145" spans="1:2" x14ac:dyDescent="0.3">
      <c r="A4145" s="150">
        <v>38928</v>
      </c>
      <c r="B4145" s="30">
        <v>3.679583</v>
      </c>
    </row>
    <row r="4146" spans="1:2" x14ac:dyDescent="0.3">
      <c r="A4146" s="150">
        <v>38929</v>
      </c>
      <c r="B4146" s="30">
        <v>3.6801010000000001</v>
      </c>
    </row>
    <row r="4147" spans="1:2" x14ac:dyDescent="0.3">
      <c r="A4147" s="150">
        <v>38930</v>
      </c>
      <c r="B4147" s="30">
        <v>3.6806199999999998</v>
      </c>
    </row>
    <row r="4148" spans="1:2" x14ac:dyDescent="0.3">
      <c r="A4148" s="150">
        <v>38931</v>
      </c>
      <c r="B4148" s="30">
        <v>3.6811379999999998</v>
      </c>
    </row>
    <row r="4149" spans="1:2" x14ac:dyDescent="0.3">
      <c r="A4149" s="150">
        <v>38932</v>
      </c>
      <c r="B4149" s="30">
        <v>3.6816559999999998</v>
      </c>
    </row>
    <row r="4150" spans="1:2" x14ac:dyDescent="0.3">
      <c r="A4150" s="150">
        <v>38933</v>
      </c>
      <c r="B4150" s="30">
        <v>3.682175</v>
      </c>
    </row>
    <row r="4151" spans="1:2" x14ac:dyDescent="0.3">
      <c r="A4151" s="150">
        <v>38934</v>
      </c>
      <c r="B4151" s="30">
        <v>3.682693</v>
      </c>
    </row>
    <row r="4152" spans="1:2" x14ac:dyDescent="0.3">
      <c r="A4152" s="150">
        <v>38935</v>
      </c>
      <c r="B4152" s="30">
        <v>3.6832120000000002</v>
      </c>
    </row>
    <row r="4153" spans="1:2" x14ac:dyDescent="0.3">
      <c r="A4153" s="150">
        <v>38936</v>
      </c>
      <c r="B4153" s="30">
        <v>3.6837300000000002</v>
      </c>
    </row>
    <row r="4154" spans="1:2" x14ac:dyDescent="0.3">
      <c r="A4154" s="150">
        <v>38937</v>
      </c>
      <c r="B4154" s="30">
        <v>3.6842489999999999</v>
      </c>
    </row>
    <row r="4155" spans="1:2" x14ac:dyDescent="0.3">
      <c r="A4155" s="150">
        <v>38938</v>
      </c>
      <c r="B4155" s="30">
        <v>3.684768</v>
      </c>
    </row>
    <row r="4156" spans="1:2" x14ac:dyDescent="0.3">
      <c r="A4156" s="150">
        <v>38939</v>
      </c>
      <c r="B4156" s="30">
        <v>3.6852870000000002</v>
      </c>
    </row>
    <row r="4157" spans="1:2" x14ac:dyDescent="0.3">
      <c r="A4157" s="150">
        <v>38940</v>
      </c>
      <c r="B4157" s="30">
        <v>3.685546</v>
      </c>
    </row>
    <row r="4158" spans="1:2" x14ac:dyDescent="0.3">
      <c r="A4158" s="150">
        <v>38941</v>
      </c>
      <c r="B4158" s="30">
        <v>3.6858059999999999</v>
      </c>
    </row>
    <row r="4159" spans="1:2" x14ac:dyDescent="0.3">
      <c r="A4159" s="150">
        <v>38942</v>
      </c>
      <c r="B4159" s="30">
        <v>3.6860650000000001</v>
      </c>
    </row>
    <row r="4160" spans="1:2" x14ac:dyDescent="0.3">
      <c r="A4160" s="150">
        <v>38943</v>
      </c>
      <c r="B4160" s="30">
        <v>3.6863250000000001</v>
      </c>
    </row>
    <row r="4161" spans="1:2" x14ac:dyDescent="0.3">
      <c r="A4161" s="150">
        <v>38944</v>
      </c>
      <c r="B4161" s="30">
        <v>3.686585</v>
      </c>
    </row>
    <row r="4162" spans="1:2" x14ac:dyDescent="0.3">
      <c r="A4162" s="150">
        <v>38945</v>
      </c>
      <c r="B4162" s="30">
        <v>3.6868439999999998</v>
      </c>
    </row>
    <row r="4163" spans="1:2" x14ac:dyDescent="0.3">
      <c r="A4163" s="150">
        <v>38946</v>
      </c>
      <c r="B4163" s="30">
        <v>3.6871040000000002</v>
      </c>
    </row>
    <row r="4164" spans="1:2" x14ac:dyDescent="0.3">
      <c r="A4164" s="150">
        <v>38947</v>
      </c>
      <c r="B4164" s="30">
        <v>3.6873640000000001</v>
      </c>
    </row>
    <row r="4165" spans="1:2" x14ac:dyDescent="0.3">
      <c r="A4165" s="150">
        <v>38948</v>
      </c>
      <c r="B4165" s="30">
        <v>3.6876229999999999</v>
      </c>
    </row>
    <row r="4166" spans="1:2" x14ac:dyDescent="0.3">
      <c r="A4166" s="150">
        <v>38949</v>
      </c>
      <c r="B4166" s="30">
        <v>3.6878829999999998</v>
      </c>
    </row>
    <row r="4167" spans="1:2" x14ac:dyDescent="0.3">
      <c r="A4167" s="150">
        <v>38950</v>
      </c>
      <c r="B4167" s="30">
        <v>3.6881430000000002</v>
      </c>
    </row>
    <row r="4168" spans="1:2" x14ac:dyDescent="0.3">
      <c r="A4168" s="150">
        <v>38951</v>
      </c>
      <c r="B4168" s="30">
        <v>3.6884030000000001</v>
      </c>
    </row>
    <row r="4169" spans="1:2" x14ac:dyDescent="0.3">
      <c r="A4169" s="150">
        <v>38952</v>
      </c>
      <c r="B4169" s="30">
        <v>3.6886619999999999</v>
      </c>
    </row>
    <row r="4170" spans="1:2" x14ac:dyDescent="0.3">
      <c r="A4170" s="150">
        <v>38953</v>
      </c>
      <c r="B4170" s="30">
        <v>3.6889219999999998</v>
      </c>
    </row>
    <row r="4171" spans="1:2" x14ac:dyDescent="0.3">
      <c r="A4171" s="150">
        <v>38954</v>
      </c>
      <c r="B4171" s="30">
        <v>3.6891820000000002</v>
      </c>
    </row>
    <row r="4172" spans="1:2" x14ac:dyDescent="0.3">
      <c r="A4172" s="150">
        <v>38955</v>
      </c>
      <c r="B4172" s="30">
        <v>3.689864</v>
      </c>
    </row>
    <row r="4173" spans="1:2" x14ac:dyDescent="0.3">
      <c r="A4173" s="150">
        <v>38956</v>
      </c>
      <c r="B4173" s="30">
        <v>3.690547</v>
      </c>
    </row>
    <row r="4174" spans="1:2" x14ac:dyDescent="0.3">
      <c r="A4174" s="150">
        <v>38957</v>
      </c>
      <c r="B4174" s="30">
        <v>3.6912289999999999</v>
      </c>
    </row>
    <row r="4175" spans="1:2" x14ac:dyDescent="0.3">
      <c r="A4175" s="150">
        <v>38958</v>
      </c>
      <c r="B4175" s="30">
        <v>3.6919119999999999</v>
      </c>
    </row>
    <row r="4176" spans="1:2" x14ac:dyDescent="0.3">
      <c r="A4176" s="150">
        <v>38959</v>
      </c>
      <c r="B4176" s="30">
        <v>3.6925949999999998</v>
      </c>
    </row>
    <row r="4177" spans="1:2" x14ac:dyDescent="0.3">
      <c r="A4177" s="150">
        <v>38960</v>
      </c>
      <c r="B4177" s="30">
        <v>3.6932779999999998</v>
      </c>
    </row>
    <row r="4178" spans="1:2" x14ac:dyDescent="0.3">
      <c r="A4178" s="150">
        <v>38961</v>
      </c>
      <c r="B4178" s="30">
        <v>3.6939609999999998</v>
      </c>
    </row>
    <row r="4179" spans="1:2" x14ac:dyDescent="0.3">
      <c r="A4179" s="150">
        <v>38962</v>
      </c>
      <c r="B4179" s="30">
        <v>3.6946439999999998</v>
      </c>
    </row>
    <row r="4180" spans="1:2" x14ac:dyDescent="0.3">
      <c r="A4180" s="150">
        <v>38963</v>
      </c>
      <c r="B4180" s="30">
        <v>3.6953269999999998</v>
      </c>
    </row>
    <row r="4181" spans="1:2" x14ac:dyDescent="0.3">
      <c r="A4181" s="150">
        <v>38964</v>
      </c>
      <c r="B4181" s="30">
        <v>3.6960099999999998</v>
      </c>
    </row>
    <row r="4182" spans="1:2" x14ac:dyDescent="0.3">
      <c r="A4182" s="150">
        <v>38965</v>
      </c>
      <c r="B4182" s="30">
        <v>3.6966939999999999</v>
      </c>
    </row>
    <row r="4183" spans="1:2" x14ac:dyDescent="0.3">
      <c r="A4183" s="150">
        <v>38966</v>
      </c>
      <c r="B4183" s="30">
        <v>3.6973780000000001</v>
      </c>
    </row>
    <row r="4184" spans="1:2" x14ac:dyDescent="0.3">
      <c r="A4184" s="150">
        <v>38967</v>
      </c>
      <c r="B4184" s="30">
        <v>3.698061</v>
      </c>
    </row>
    <row r="4185" spans="1:2" x14ac:dyDescent="0.3">
      <c r="A4185" s="150">
        <v>38968</v>
      </c>
      <c r="B4185" s="30">
        <v>3.6987450000000002</v>
      </c>
    </row>
    <row r="4186" spans="1:2" x14ac:dyDescent="0.3">
      <c r="A4186" s="150">
        <v>38969</v>
      </c>
      <c r="B4186" s="30">
        <v>3.6994289999999999</v>
      </c>
    </row>
    <row r="4187" spans="1:2" x14ac:dyDescent="0.3">
      <c r="A4187" s="150">
        <v>38970</v>
      </c>
      <c r="B4187" s="30">
        <v>3.7001140000000001</v>
      </c>
    </row>
    <row r="4188" spans="1:2" x14ac:dyDescent="0.3">
      <c r="A4188" s="150">
        <v>38971</v>
      </c>
      <c r="B4188" s="30">
        <v>3.700904</v>
      </c>
    </row>
    <row r="4189" spans="1:2" x14ac:dyDescent="0.3">
      <c r="A4189" s="150">
        <v>38972</v>
      </c>
      <c r="B4189" s="30">
        <v>3.701695</v>
      </c>
    </row>
    <row r="4190" spans="1:2" x14ac:dyDescent="0.3">
      <c r="A4190" s="150">
        <v>38973</v>
      </c>
      <c r="B4190" s="30">
        <v>3.7024849999999998</v>
      </c>
    </row>
    <row r="4191" spans="1:2" x14ac:dyDescent="0.3">
      <c r="A4191" s="150">
        <v>38974</v>
      </c>
      <c r="B4191" s="30">
        <v>3.7032759999999998</v>
      </c>
    </row>
    <row r="4192" spans="1:2" x14ac:dyDescent="0.3">
      <c r="A4192" s="150">
        <v>38975</v>
      </c>
      <c r="B4192" s="30">
        <v>3.7040670000000002</v>
      </c>
    </row>
    <row r="4193" spans="1:2" x14ac:dyDescent="0.3">
      <c r="A4193" s="150">
        <v>38976</v>
      </c>
      <c r="B4193" s="30">
        <v>3.7048589999999999</v>
      </c>
    </row>
    <row r="4194" spans="1:2" x14ac:dyDescent="0.3">
      <c r="A4194" s="150">
        <v>38977</v>
      </c>
      <c r="B4194" s="30">
        <v>3.7056499999999999</v>
      </c>
    </row>
    <row r="4195" spans="1:2" x14ac:dyDescent="0.3">
      <c r="A4195" s="150">
        <v>38978</v>
      </c>
      <c r="B4195" s="30">
        <v>3.706442</v>
      </c>
    </row>
    <row r="4196" spans="1:2" x14ac:dyDescent="0.3">
      <c r="A4196" s="150">
        <v>38979</v>
      </c>
      <c r="B4196" s="30">
        <v>3.707233</v>
      </c>
    </row>
    <row r="4197" spans="1:2" x14ac:dyDescent="0.3">
      <c r="A4197" s="150">
        <v>38980</v>
      </c>
      <c r="B4197" s="30">
        <v>3.7080250000000001</v>
      </c>
    </row>
    <row r="4198" spans="1:2" x14ac:dyDescent="0.3">
      <c r="A4198" s="150">
        <v>38981</v>
      </c>
      <c r="B4198" s="30">
        <v>3.7088179999999999</v>
      </c>
    </row>
    <row r="4199" spans="1:2" x14ac:dyDescent="0.3">
      <c r="A4199" s="150">
        <v>38982</v>
      </c>
      <c r="B4199" s="30">
        <v>3.7096100000000001</v>
      </c>
    </row>
    <row r="4200" spans="1:2" x14ac:dyDescent="0.3">
      <c r="A4200" s="150">
        <v>38983</v>
      </c>
      <c r="B4200" s="30">
        <v>3.7104020000000002</v>
      </c>
    </row>
    <row r="4201" spans="1:2" x14ac:dyDescent="0.3">
      <c r="A4201" s="150">
        <v>38984</v>
      </c>
      <c r="B4201" s="30">
        <v>3.711195</v>
      </c>
    </row>
    <row r="4202" spans="1:2" x14ac:dyDescent="0.3">
      <c r="A4202" s="150">
        <v>38985</v>
      </c>
      <c r="B4202" s="30">
        <v>3.7119879999999998</v>
      </c>
    </row>
    <row r="4203" spans="1:2" x14ac:dyDescent="0.3">
      <c r="A4203" s="150">
        <v>38986</v>
      </c>
      <c r="B4203" s="30">
        <v>3.7134680000000002</v>
      </c>
    </row>
    <row r="4204" spans="1:2" x14ac:dyDescent="0.3">
      <c r="A4204" s="150">
        <v>38987</v>
      </c>
      <c r="B4204" s="30">
        <v>3.71495</v>
      </c>
    </row>
    <row r="4205" spans="1:2" x14ac:dyDescent="0.3">
      <c r="A4205" s="150">
        <v>38988</v>
      </c>
      <c r="B4205" s="30">
        <v>3.716431</v>
      </c>
    </row>
    <row r="4206" spans="1:2" x14ac:dyDescent="0.3">
      <c r="A4206" s="150">
        <v>38989</v>
      </c>
      <c r="B4206" s="30">
        <v>3.7179139999999999</v>
      </c>
    </row>
    <row r="4207" spans="1:2" x14ac:dyDescent="0.3">
      <c r="A4207" s="150">
        <v>38990</v>
      </c>
      <c r="B4207" s="30">
        <v>3.7193969999999998</v>
      </c>
    </row>
    <row r="4208" spans="1:2" x14ac:dyDescent="0.3">
      <c r="A4208" s="150">
        <v>38991</v>
      </c>
      <c r="B4208" s="30">
        <v>3.7208800000000002</v>
      </c>
    </row>
    <row r="4209" spans="1:2" x14ac:dyDescent="0.3">
      <c r="A4209" s="150">
        <v>38992</v>
      </c>
      <c r="B4209" s="30">
        <v>3.7223649999999999</v>
      </c>
    </row>
    <row r="4210" spans="1:2" x14ac:dyDescent="0.3">
      <c r="A4210" s="150">
        <v>38993</v>
      </c>
      <c r="B4210" s="30">
        <v>3.723849</v>
      </c>
    </row>
    <row r="4211" spans="1:2" x14ac:dyDescent="0.3">
      <c r="A4211" s="150">
        <v>38994</v>
      </c>
      <c r="B4211" s="30">
        <v>3.7253349999999998</v>
      </c>
    </row>
    <row r="4212" spans="1:2" x14ac:dyDescent="0.3">
      <c r="A4212" s="150">
        <v>38995</v>
      </c>
      <c r="B4212" s="30">
        <v>3.7268210000000002</v>
      </c>
    </row>
    <row r="4213" spans="1:2" x14ac:dyDescent="0.3">
      <c r="A4213" s="150">
        <v>38996</v>
      </c>
      <c r="B4213" s="30">
        <v>3.728307</v>
      </c>
    </row>
    <row r="4214" spans="1:2" x14ac:dyDescent="0.3">
      <c r="A4214" s="150">
        <v>38997</v>
      </c>
      <c r="B4214" s="30">
        <v>3.7297940000000001</v>
      </c>
    </row>
    <row r="4215" spans="1:2" x14ac:dyDescent="0.3">
      <c r="A4215" s="150">
        <v>38998</v>
      </c>
      <c r="B4215" s="30">
        <v>3.7312820000000002</v>
      </c>
    </row>
    <row r="4216" spans="1:2" x14ac:dyDescent="0.3">
      <c r="A4216" s="150">
        <v>38999</v>
      </c>
      <c r="B4216" s="30">
        <v>3.7327699999999999</v>
      </c>
    </row>
    <row r="4217" spans="1:2" x14ac:dyDescent="0.3">
      <c r="A4217" s="150">
        <v>39000</v>
      </c>
      <c r="B4217" s="30">
        <v>3.7342590000000002</v>
      </c>
    </row>
    <row r="4218" spans="1:2" x14ac:dyDescent="0.3">
      <c r="A4218" s="150">
        <v>39001</v>
      </c>
      <c r="B4218" s="30">
        <v>3.735484</v>
      </c>
    </row>
    <row r="4219" spans="1:2" x14ac:dyDescent="0.3">
      <c r="A4219" s="150">
        <v>39002</v>
      </c>
      <c r="B4219" s="30">
        <v>3.7367080000000001</v>
      </c>
    </row>
    <row r="4220" spans="1:2" x14ac:dyDescent="0.3">
      <c r="A4220" s="150">
        <v>39003</v>
      </c>
      <c r="B4220" s="30">
        <v>3.7379340000000001</v>
      </c>
    </row>
    <row r="4221" spans="1:2" x14ac:dyDescent="0.3">
      <c r="A4221" s="150">
        <v>39004</v>
      </c>
      <c r="B4221" s="30">
        <v>3.7391589999999999</v>
      </c>
    </row>
    <row r="4222" spans="1:2" x14ac:dyDescent="0.3">
      <c r="A4222" s="150">
        <v>39005</v>
      </c>
      <c r="B4222" s="30">
        <v>3.7403849999999998</v>
      </c>
    </row>
    <row r="4223" spans="1:2" x14ac:dyDescent="0.3">
      <c r="A4223" s="150">
        <v>39006</v>
      </c>
      <c r="B4223" s="30">
        <v>3.7416119999999999</v>
      </c>
    </row>
    <row r="4224" spans="1:2" x14ac:dyDescent="0.3">
      <c r="A4224" s="150">
        <v>39007</v>
      </c>
      <c r="B4224" s="30">
        <v>3.7428379999999999</v>
      </c>
    </row>
    <row r="4225" spans="1:2" x14ac:dyDescent="0.3">
      <c r="A4225" s="150">
        <v>39008</v>
      </c>
      <c r="B4225" s="30">
        <v>3.7440660000000001</v>
      </c>
    </row>
    <row r="4226" spans="1:2" x14ac:dyDescent="0.3">
      <c r="A4226" s="150">
        <v>39009</v>
      </c>
      <c r="B4226" s="30">
        <v>3.7452930000000002</v>
      </c>
    </row>
    <row r="4227" spans="1:2" x14ac:dyDescent="0.3">
      <c r="A4227" s="150">
        <v>39010</v>
      </c>
      <c r="B4227" s="30">
        <v>3.746521</v>
      </c>
    </row>
    <row r="4228" spans="1:2" x14ac:dyDescent="0.3">
      <c r="A4228" s="150">
        <v>39011</v>
      </c>
      <c r="B4228" s="30">
        <v>3.7477499999999999</v>
      </c>
    </row>
    <row r="4229" spans="1:2" x14ac:dyDescent="0.3">
      <c r="A4229" s="150">
        <v>39012</v>
      </c>
      <c r="B4229" s="30">
        <v>3.7489780000000001</v>
      </c>
    </row>
    <row r="4230" spans="1:2" x14ac:dyDescent="0.3">
      <c r="A4230" s="150">
        <v>39013</v>
      </c>
      <c r="B4230" s="30">
        <v>3.7502080000000002</v>
      </c>
    </row>
    <row r="4231" spans="1:2" x14ac:dyDescent="0.3">
      <c r="A4231" s="150">
        <v>39014</v>
      </c>
      <c r="B4231" s="30">
        <v>3.7514370000000001</v>
      </c>
    </row>
    <row r="4232" spans="1:2" x14ac:dyDescent="0.3">
      <c r="A4232" s="150">
        <v>39015</v>
      </c>
      <c r="B4232" s="30">
        <v>3.7526670000000002</v>
      </c>
    </row>
    <row r="4233" spans="1:2" x14ac:dyDescent="0.3">
      <c r="A4233" s="150">
        <v>39016</v>
      </c>
      <c r="B4233" s="30">
        <v>3.7533280000000002</v>
      </c>
    </row>
    <row r="4234" spans="1:2" x14ac:dyDescent="0.3">
      <c r="A4234" s="150">
        <v>39017</v>
      </c>
      <c r="B4234" s="30">
        <v>3.7539889999999998</v>
      </c>
    </row>
    <row r="4235" spans="1:2" x14ac:dyDescent="0.3">
      <c r="A4235" s="150">
        <v>39018</v>
      </c>
      <c r="B4235" s="30">
        <v>3.7546499999999998</v>
      </c>
    </row>
    <row r="4236" spans="1:2" x14ac:dyDescent="0.3">
      <c r="A4236" s="150">
        <v>39019</v>
      </c>
      <c r="B4236" s="30">
        <v>3.7553109999999998</v>
      </c>
    </row>
    <row r="4237" spans="1:2" x14ac:dyDescent="0.3">
      <c r="A4237" s="150">
        <v>39020</v>
      </c>
      <c r="B4237" s="30">
        <v>3.7559719999999999</v>
      </c>
    </row>
    <row r="4238" spans="1:2" x14ac:dyDescent="0.3">
      <c r="A4238" s="150">
        <v>39021</v>
      </c>
      <c r="B4238" s="30">
        <v>3.756634</v>
      </c>
    </row>
    <row r="4239" spans="1:2" x14ac:dyDescent="0.3">
      <c r="A4239" s="150">
        <v>39022</v>
      </c>
      <c r="B4239" s="30">
        <v>3.7572950000000001</v>
      </c>
    </row>
    <row r="4240" spans="1:2" x14ac:dyDescent="0.3">
      <c r="A4240" s="150">
        <v>39023</v>
      </c>
      <c r="B4240" s="30">
        <v>3.7579570000000002</v>
      </c>
    </row>
    <row r="4241" spans="1:2" x14ac:dyDescent="0.3">
      <c r="A4241" s="150">
        <v>39024</v>
      </c>
      <c r="B4241" s="30">
        <v>3.7586179999999998</v>
      </c>
    </row>
    <row r="4242" spans="1:2" x14ac:dyDescent="0.3">
      <c r="A4242" s="150">
        <v>39025</v>
      </c>
      <c r="B4242" s="30">
        <v>3.75928</v>
      </c>
    </row>
    <row r="4243" spans="1:2" x14ac:dyDescent="0.3">
      <c r="A4243" s="150">
        <v>39026</v>
      </c>
      <c r="B4243" s="30">
        <v>3.7599420000000001</v>
      </c>
    </row>
    <row r="4244" spans="1:2" x14ac:dyDescent="0.3">
      <c r="A4244" s="150">
        <v>39027</v>
      </c>
      <c r="B4244" s="30">
        <v>3.7606039999999998</v>
      </c>
    </row>
    <row r="4245" spans="1:2" x14ac:dyDescent="0.3">
      <c r="A4245" s="150">
        <v>39028</v>
      </c>
      <c r="B4245" s="30">
        <v>3.761266</v>
      </c>
    </row>
    <row r="4246" spans="1:2" x14ac:dyDescent="0.3">
      <c r="A4246" s="150">
        <v>39029</v>
      </c>
      <c r="B4246" s="30">
        <v>3.7619280000000002</v>
      </c>
    </row>
    <row r="4247" spans="1:2" x14ac:dyDescent="0.3">
      <c r="A4247" s="150">
        <v>39030</v>
      </c>
      <c r="B4247" s="30">
        <v>3.762591</v>
      </c>
    </row>
    <row r="4248" spans="1:2" x14ac:dyDescent="0.3">
      <c r="A4248" s="150">
        <v>39031</v>
      </c>
      <c r="B4248" s="30">
        <v>3.7632530000000002</v>
      </c>
    </row>
    <row r="4249" spans="1:2" x14ac:dyDescent="0.3">
      <c r="A4249" s="150">
        <v>39032</v>
      </c>
      <c r="B4249" s="30">
        <v>3.7627989999999998</v>
      </c>
    </row>
    <row r="4250" spans="1:2" x14ac:dyDescent="0.3">
      <c r="A4250" s="150">
        <v>39033</v>
      </c>
      <c r="B4250" s="30">
        <v>3.7623440000000001</v>
      </c>
    </row>
    <row r="4251" spans="1:2" x14ac:dyDescent="0.3">
      <c r="A4251" s="150">
        <v>39034</v>
      </c>
      <c r="B4251" s="30">
        <v>3.761889</v>
      </c>
    </row>
    <row r="4252" spans="1:2" x14ac:dyDescent="0.3">
      <c r="A4252" s="150">
        <v>39035</v>
      </c>
      <c r="B4252" s="30">
        <v>3.7614339999999999</v>
      </c>
    </row>
    <row r="4253" spans="1:2" x14ac:dyDescent="0.3">
      <c r="A4253" s="150">
        <v>39036</v>
      </c>
      <c r="B4253" s="30">
        <v>3.76098</v>
      </c>
    </row>
    <row r="4254" spans="1:2" x14ac:dyDescent="0.3">
      <c r="A4254" s="150">
        <v>39037</v>
      </c>
      <c r="B4254" s="30">
        <v>3.7605249999999999</v>
      </c>
    </row>
    <row r="4255" spans="1:2" x14ac:dyDescent="0.3">
      <c r="A4255" s="150">
        <v>39038</v>
      </c>
      <c r="B4255" s="30">
        <v>3.7600709999999999</v>
      </c>
    </row>
    <row r="4256" spans="1:2" x14ac:dyDescent="0.3">
      <c r="A4256" s="150">
        <v>39039</v>
      </c>
      <c r="B4256" s="30">
        <v>3.7596159999999998</v>
      </c>
    </row>
    <row r="4257" spans="1:2" x14ac:dyDescent="0.3">
      <c r="A4257" s="150">
        <v>39040</v>
      </c>
      <c r="B4257" s="30">
        <v>3.7591619999999999</v>
      </c>
    </row>
    <row r="4258" spans="1:2" x14ac:dyDescent="0.3">
      <c r="A4258" s="150">
        <v>39041</v>
      </c>
      <c r="B4258" s="30">
        <v>3.7587079999999999</v>
      </c>
    </row>
    <row r="4259" spans="1:2" x14ac:dyDescent="0.3">
      <c r="A4259" s="150">
        <v>39042</v>
      </c>
      <c r="B4259" s="30">
        <v>3.7582529999999998</v>
      </c>
    </row>
    <row r="4260" spans="1:2" x14ac:dyDescent="0.3">
      <c r="A4260" s="150">
        <v>39043</v>
      </c>
      <c r="B4260" s="30">
        <v>3.7577989999999999</v>
      </c>
    </row>
    <row r="4261" spans="1:2" x14ac:dyDescent="0.3">
      <c r="A4261" s="150">
        <v>39044</v>
      </c>
      <c r="B4261" s="30">
        <v>3.7573449999999999</v>
      </c>
    </row>
    <row r="4262" spans="1:2" x14ac:dyDescent="0.3">
      <c r="A4262" s="150">
        <v>39045</v>
      </c>
      <c r="B4262" s="30">
        <v>3.756891</v>
      </c>
    </row>
    <row r="4263" spans="1:2" x14ac:dyDescent="0.3">
      <c r="A4263" s="150">
        <v>39046</v>
      </c>
      <c r="B4263" s="30">
        <v>3.756437</v>
      </c>
    </row>
    <row r="4264" spans="1:2" x14ac:dyDescent="0.3">
      <c r="A4264" s="150">
        <v>39047</v>
      </c>
      <c r="B4264" s="30">
        <v>3.7577150000000001</v>
      </c>
    </row>
    <row r="4265" spans="1:2" x14ac:dyDescent="0.3">
      <c r="A4265" s="150">
        <v>39048</v>
      </c>
      <c r="B4265" s="30">
        <v>3.7589939999999999</v>
      </c>
    </row>
    <row r="4266" spans="1:2" x14ac:dyDescent="0.3">
      <c r="A4266" s="150">
        <v>39049</v>
      </c>
      <c r="B4266" s="30">
        <v>3.7602739999999999</v>
      </c>
    </row>
    <row r="4267" spans="1:2" x14ac:dyDescent="0.3">
      <c r="A4267" s="150">
        <v>39050</v>
      </c>
      <c r="B4267" s="30">
        <v>3.7615539999999998</v>
      </c>
    </row>
    <row r="4268" spans="1:2" x14ac:dyDescent="0.3">
      <c r="A4268" s="150">
        <v>39051</v>
      </c>
      <c r="B4268" s="30">
        <v>3.7628339999999998</v>
      </c>
    </row>
    <row r="4269" spans="1:2" x14ac:dyDescent="0.3">
      <c r="A4269" s="150">
        <v>39052</v>
      </c>
      <c r="B4269" s="30">
        <v>3.7641149999999999</v>
      </c>
    </row>
    <row r="4270" spans="1:2" x14ac:dyDescent="0.3">
      <c r="A4270" s="150">
        <v>39053</v>
      </c>
      <c r="B4270" s="30">
        <v>3.765396</v>
      </c>
    </row>
    <row r="4271" spans="1:2" x14ac:dyDescent="0.3">
      <c r="A4271" s="150">
        <v>39054</v>
      </c>
      <c r="B4271" s="30">
        <v>3.7666780000000002</v>
      </c>
    </row>
    <row r="4272" spans="1:2" x14ac:dyDescent="0.3">
      <c r="A4272" s="150">
        <v>39055</v>
      </c>
      <c r="B4272" s="30">
        <v>3.76796</v>
      </c>
    </row>
    <row r="4273" spans="1:2" x14ac:dyDescent="0.3">
      <c r="A4273" s="150">
        <v>39056</v>
      </c>
      <c r="B4273" s="30">
        <v>3.7692420000000002</v>
      </c>
    </row>
    <row r="4274" spans="1:2" x14ac:dyDescent="0.3">
      <c r="A4274" s="150">
        <v>39057</v>
      </c>
      <c r="B4274" s="30">
        <v>3.7705250000000001</v>
      </c>
    </row>
    <row r="4275" spans="1:2" x14ac:dyDescent="0.3">
      <c r="A4275" s="150">
        <v>39058</v>
      </c>
      <c r="B4275" s="30">
        <v>3.7718090000000002</v>
      </c>
    </row>
    <row r="4276" spans="1:2" x14ac:dyDescent="0.3">
      <c r="A4276" s="150">
        <v>39059</v>
      </c>
      <c r="B4276" s="30">
        <v>3.7730920000000001</v>
      </c>
    </row>
    <row r="4277" spans="1:2" x14ac:dyDescent="0.3">
      <c r="A4277" s="150">
        <v>39060</v>
      </c>
      <c r="B4277" s="30">
        <v>3.7743769999999999</v>
      </c>
    </row>
    <row r="4278" spans="1:2" x14ac:dyDescent="0.3">
      <c r="A4278" s="150">
        <v>39061</v>
      </c>
      <c r="B4278" s="30">
        <v>3.7756609999999999</v>
      </c>
    </row>
    <row r="4279" spans="1:2" x14ac:dyDescent="0.3">
      <c r="A4279" s="150">
        <v>39062</v>
      </c>
      <c r="B4279" s="30">
        <v>3.7761819999999999</v>
      </c>
    </row>
    <row r="4280" spans="1:2" x14ac:dyDescent="0.3">
      <c r="A4280" s="150">
        <v>39063</v>
      </c>
      <c r="B4280" s="30">
        <v>3.7767029999999999</v>
      </c>
    </row>
    <row r="4281" spans="1:2" x14ac:dyDescent="0.3">
      <c r="A4281" s="150">
        <v>39064</v>
      </c>
      <c r="B4281" s="30">
        <v>3.7772239999999999</v>
      </c>
    </row>
    <row r="4282" spans="1:2" x14ac:dyDescent="0.3">
      <c r="A4282" s="150">
        <v>39065</v>
      </c>
      <c r="B4282" s="30">
        <v>3.777746</v>
      </c>
    </row>
    <row r="4283" spans="1:2" x14ac:dyDescent="0.3">
      <c r="A4283" s="150">
        <v>39066</v>
      </c>
      <c r="B4283" s="30">
        <v>3.778267</v>
      </c>
    </row>
    <row r="4284" spans="1:2" x14ac:dyDescent="0.3">
      <c r="A4284" s="150">
        <v>39067</v>
      </c>
      <c r="B4284" s="30">
        <v>3.778788</v>
      </c>
    </row>
    <row r="4285" spans="1:2" x14ac:dyDescent="0.3">
      <c r="A4285" s="150">
        <v>39068</v>
      </c>
      <c r="B4285" s="30">
        <v>3.7793100000000002</v>
      </c>
    </row>
    <row r="4286" spans="1:2" x14ac:dyDescent="0.3">
      <c r="A4286" s="150">
        <v>39069</v>
      </c>
      <c r="B4286" s="30">
        <v>3.7798310000000002</v>
      </c>
    </row>
    <row r="4287" spans="1:2" x14ac:dyDescent="0.3">
      <c r="A4287" s="150">
        <v>39070</v>
      </c>
      <c r="B4287" s="30">
        <v>3.7803529999999999</v>
      </c>
    </row>
    <row r="4288" spans="1:2" x14ac:dyDescent="0.3">
      <c r="A4288" s="150">
        <v>39071</v>
      </c>
      <c r="B4288" s="30">
        <v>3.7808739999999998</v>
      </c>
    </row>
    <row r="4289" spans="1:2" x14ac:dyDescent="0.3">
      <c r="A4289" s="150">
        <v>39072</v>
      </c>
      <c r="B4289" s="30">
        <v>3.781396</v>
      </c>
    </row>
    <row r="4290" spans="1:2" x14ac:dyDescent="0.3">
      <c r="A4290" s="150">
        <v>39073</v>
      </c>
      <c r="B4290" s="30">
        <v>3.7819180000000001</v>
      </c>
    </row>
    <row r="4291" spans="1:2" x14ac:dyDescent="0.3">
      <c r="A4291" s="150">
        <v>39074</v>
      </c>
      <c r="B4291" s="30">
        <v>3.7824390000000001</v>
      </c>
    </row>
    <row r="4292" spans="1:2" x14ac:dyDescent="0.3">
      <c r="A4292" s="150">
        <v>39075</v>
      </c>
      <c r="B4292" s="30">
        <v>3.7829609999999998</v>
      </c>
    </row>
    <row r="4293" spans="1:2" x14ac:dyDescent="0.3">
      <c r="A4293" s="150">
        <v>39076</v>
      </c>
      <c r="B4293" s="30">
        <v>3.7834829999999999</v>
      </c>
    </row>
    <row r="4294" spans="1:2" x14ac:dyDescent="0.3">
      <c r="A4294" s="150">
        <v>39077</v>
      </c>
      <c r="B4294" s="30">
        <v>3.7843939999999998</v>
      </c>
    </row>
    <row r="4295" spans="1:2" x14ac:dyDescent="0.3">
      <c r="A4295" s="150">
        <v>39078</v>
      </c>
      <c r="B4295" s="30">
        <v>3.7853059999999998</v>
      </c>
    </row>
    <row r="4296" spans="1:2" x14ac:dyDescent="0.3">
      <c r="A4296" s="150">
        <v>39079</v>
      </c>
      <c r="B4296" s="30">
        <v>3.7862179999999999</v>
      </c>
    </row>
    <row r="4297" spans="1:2" x14ac:dyDescent="0.3">
      <c r="A4297" s="150">
        <v>39080</v>
      </c>
      <c r="B4297" s="30">
        <v>3.7871299999999999</v>
      </c>
    </row>
    <row r="4298" spans="1:2" x14ac:dyDescent="0.3">
      <c r="A4298" s="150">
        <v>39081</v>
      </c>
      <c r="B4298" s="30">
        <v>3.7880419999999999</v>
      </c>
    </row>
    <row r="4299" spans="1:2" x14ac:dyDescent="0.3">
      <c r="A4299" s="150">
        <v>39082</v>
      </c>
      <c r="B4299" s="30">
        <v>3.7889539999999999</v>
      </c>
    </row>
    <row r="4300" spans="1:2" x14ac:dyDescent="0.3">
      <c r="A4300" s="150">
        <v>39083</v>
      </c>
      <c r="B4300" s="30">
        <v>3.7898670000000001</v>
      </c>
    </row>
    <row r="4301" spans="1:2" x14ac:dyDescent="0.3">
      <c r="A4301" s="150">
        <v>39084</v>
      </c>
      <c r="B4301" s="30">
        <v>3.7907799999999998</v>
      </c>
    </row>
    <row r="4302" spans="1:2" x14ac:dyDescent="0.3">
      <c r="A4302" s="150">
        <v>39085</v>
      </c>
      <c r="B4302" s="30">
        <v>3.791693</v>
      </c>
    </row>
    <row r="4303" spans="1:2" x14ac:dyDescent="0.3">
      <c r="A4303" s="150">
        <v>39086</v>
      </c>
      <c r="B4303" s="30">
        <v>3.7926060000000001</v>
      </c>
    </row>
    <row r="4304" spans="1:2" x14ac:dyDescent="0.3">
      <c r="A4304" s="150">
        <v>39087</v>
      </c>
      <c r="B4304" s="30">
        <v>3.7935189999999999</v>
      </c>
    </row>
    <row r="4305" spans="1:2" x14ac:dyDescent="0.3">
      <c r="A4305" s="150">
        <v>39088</v>
      </c>
      <c r="B4305" s="30">
        <v>3.7944330000000002</v>
      </c>
    </row>
    <row r="4306" spans="1:2" x14ac:dyDescent="0.3">
      <c r="A4306" s="150">
        <v>39089</v>
      </c>
      <c r="B4306" s="30">
        <v>3.795347</v>
      </c>
    </row>
    <row r="4307" spans="1:2" x14ac:dyDescent="0.3">
      <c r="A4307" s="150">
        <v>39090</v>
      </c>
      <c r="B4307" s="30">
        <v>3.7962609999999999</v>
      </c>
    </row>
    <row r="4308" spans="1:2" x14ac:dyDescent="0.3">
      <c r="A4308" s="150">
        <v>39091</v>
      </c>
      <c r="B4308" s="30">
        <v>3.7971759999999999</v>
      </c>
    </row>
    <row r="4309" spans="1:2" x14ac:dyDescent="0.3">
      <c r="A4309" s="150">
        <v>39092</v>
      </c>
      <c r="B4309" s="30">
        <v>3.7980900000000002</v>
      </c>
    </row>
    <row r="4310" spans="1:2" x14ac:dyDescent="0.3">
      <c r="A4310" s="150">
        <v>39093</v>
      </c>
      <c r="B4310" s="30">
        <v>3.7985340000000001</v>
      </c>
    </row>
    <row r="4311" spans="1:2" x14ac:dyDescent="0.3">
      <c r="A4311" s="150">
        <v>39094</v>
      </c>
      <c r="B4311" s="30">
        <v>3.7989769999999998</v>
      </c>
    </row>
    <row r="4312" spans="1:2" x14ac:dyDescent="0.3">
      <c r="A4312" s="150">
        <v>39095</v>
      </c>
      <c r="B4312" s="30">
        <v>3.7994210000000002</v>
      </c>
    </row>
    <row r="4313" spans="1:2" x14ac:dyDescent="0.3">
      <c r="A4313" s="150">
        <v>39096</v>
      </c>
      <c r="B4313" s="30">
        <v>3.799865</v>
      </c>
    </row>
    <row r="4314" spans="1:2" x14ac:dyDescent="0.3">
      <c r="A4314" s="150">
        <v>39097</v>
      </c>
      <c r="B4314" s="30">
        <v>3.8003089999999999</v>
      </c>
    </row>
    <row r="4315" spans="1:2" x14ac:dyDescent="0.3">
      <c r="A4315" s="150">
        <v>39098</v>
      </c>
      <c r="B4315" s="30">
        <v>3.8007529999999998</v>
      </c>
    </row>
    <row r="4316" spans="1:2" x14ac:dyDescent="0.3">
      <c r="A4316" s="150">
        <v>39099</v>
      </c>
      <c r="B4316" s="30">
        <v>3.801196</v>
      </c>
    </row>
    <row r="4317" spans="1:2" x14ac:dyDescent="0.3">
      <c r="A4317" s="150">
        <v>39100</v>
      </c>
      <c r="B4317" s="30">
        <v>3.8016399999999999</v>
      </c>
    </row>
    <row r="4318" spans="1:2" x14ac:dyDescent="0.3">
      <c r="A4318" s="150">
        <v>39101</v>
      </c>
      <c r="B4318" s="30">
        <v>3.8020839999999998</v>
      </c>
    </row>
    <row r="4319" spans="1:2" x14ac:dyDescent="0.3">
      <c r="A4319" s="150">
        <v>39102</v>
      </c>
      <c r="B4319" s="30">
        <v>3.8025289999999998</v>
      </c>
    </row>
    <row r="4320" spans="1:2" x14ac:dyDescent="0.3">
      <c r="A4320" s="150">
        <v>39103</v>
      </c>
      <c r="B4320" s="30">
        <v>3.8029730000000002</v>
      </c>
    </row>
    <row r="4321" spans="1:2" x14ac:dyDescent="0.3">
      <c r="A4321" s="150">
        <v>39104</v>
      </c>
      <c r="B4321" s="30">
        <v>3.803417</v>
      </c>
    </row>
    <row r="4322" spans="1:2" x14ac:dyDescent="0.3">
      <c r="A4322" s="150">
        <v>39105</v>
      </c>
      <c r="B4322" s="30">
        <v>3.8038609999999999</v>
      </c>
    </row>
    <row r="4323" spans="1:2" x14ac:dyDescent="0.3">
      <c r="A4323" s="150">
        <v>39106</v>
      </c>
      <c r="B4323" s="30">
        <v>3.8043049999999998</v>
      </c>
    </row>
    <row r="4324" spans="1:2" x14ac:dyDescent="0.3">
      <c r="A4324" s="150">
        <v>39107</v>
      </c>
      <c r="B4324" s="30">
        <v>3.8047499999999999</v>
      </c>
    </row>
    <row r="4325" spans="1:2" x14ac:dyDescent="0.3">
      <c r="A4325" s="150">
        <v>39108</v>
      </c>
      <c r="B4325" s="30">
        <v>3.8055340000000002</v>
      </c>
    </row>
    <row r="4326" spans="1:2" x14ac:dyDescent="0.3">
      <c r="A4326" s="150">
        <v>39109</v>
      </c>
      <c r="B4326" s="30">
        <v>3.8063180000000001</v>
      </c>
    </row>
    <row r="4327" spans="1:2" x14ac:dyDescent="0.3">
      <c r="A4327" s="150">
        <v>39110</v>
      </c>
      <c r="B4327" s="30">
        <v>3.807102</v>
      </c>
    </row>
    <row r="4328" spans="1:2" x14ac:dyDescent="0.3">
      <c r="A4328" s="150">
        <v>39111</v>
      </c>
      <c r="B4328" s="30">
        <v>3.807887</v>
      </c>
    </row>
    <row r="4329" spans="1:2" x14ac:dyDescent="0.3">
      <c r="A4329" s="150">
        <v>39112</v>
      </c>
      <c r="B4329" s="30">
        <v>3.8086720000000001</v>
      </c>
    </row>
    <row r="4330" spans="1:2" x14ac:dyDescent="0.3">
      <c r="A4330" s="150">
        <v>39113</v>
      </c>
      <c r="B4330" s="30">
        <v>3.8094570000000001</v>
      </c>
    </row>
    <row r="4331" spans="1:2" x14ac:dyDescent="0.3">
      <c r="A4331" s="150">
        <v>39114</v>
      </c>
      <c r="B4331" s="30">
        <v>3.8102420000000001</v>
      </c>
    </row>
    <row r="4332" spans="1:2" x14ac:dyDescent="0.3">
      <c r="A4332" s="150">
        <v>39115</v>
      </c>
      <c r="B4332" s="30">
        <v>3.8110270000000002</v>
      </c>
    </row>
    <row r="4333" spans="1:2" x14ac:dyDescent="0.3">
      <c r="A4333" s="150">
        <v>39116</v>
      </c>
      <c r="B4333" s="30">
        <v>3.8118120000000002</v>
      </c>
    </row>
    <row r="4334" spans="1:2" x14ac:dyDescent="0.3">
      <c r="A4334" s="150">
        <v>39117</v>
      </c>
      <c r="B4334" s="30">
        <v>3.8125979999999999</v>
      </c>
    </row>
    <row r="4335" spans="1:2" x14ac:dyDescent="0.3">
      <c r="A4335" s="150">
        <v>39118</v>
      </c>
      <c r="B4335" s="30">
        <v>3.8133840000000001</v>
      </c>
    </row>
    <row r="4336" spans="1:2" x14ac:dyDescent="0.3">
      <c r="A4336" s="150">
        <v>39119</v>
      </c>
      <c r="B4336" s="30">
        <v>3.8141699999999998</v>
      </c>
    </row>
    <row r="4337" spans="1:2" x14ac:dyDescent="0.3">
      <c r="A4337" s="150">
        <v>39120</v>
      </c>
      <c r="B4337" s="30">
        <v>3.814956</v>
      </c>
    </row>
    <row r="4338" spans="1:2" x14ac:dyDescent="0.3">
      <c r="A4338" s="150">
        <v>39121</v>
      </c>
      <c r="B4338" s="30">
        <v>3.8157420000000002</v>
      </c>
    </row>
    <row r="4339" spans="1:2" x14ac:dyDescent="0.3">
      <c r="A4339" s="150">
        <v>39122</v>
      </c>
      <c r="B4339" s="30">
        <v>3.8165279999999999</v>
      </c>
    </row>
    <row r="4340" spans="1:2" x14ac:dyDescent="0.3">
      <c r="A4340" s="150">
        <v>39123</v>
      </c>
      <c r="B4340" s="30">
        <v>3.8173149999999998</v>
      </c>
    </row>
    <row r="4341" spans="1:2" x14ac:dyDescent="0.3">
      <c r="A4341" s="150">
        <v>39124</v>
      </c>
      <c r="B4341" s="30">
        <v>3.8178130000000001</v>
      </c>
    </row>
    <row r="4342" spans="1:2" x14ac:dyDescent="0.3">
      <c r="A4342" s="150">
        <v>39125</v>
      </c>
      <c r="B4342" s="30">
        <v>3.818311</v>
      </c>
    </row>
    <row r="4343" spans="1:2" x14ac:dyDescent="0.3">
      <c r="A4343" s="150">
        <v>39126</v>
      </c>
      <c r="B4343" s="30">
        <v>3.8188089999999999</v>
      </c>
    </row>
    <row r="4344" spans="1:2" x14ac:dyDescent="0.3">
      <c r="A4344" s="150">
        <v>39127</v>
      </c>
      <c r="B4344" s="30">
        <v>3.8193069999999998</v>
      </c>
    </row>
    <row r="4345" spans="1:2" x14ac:dyDescent="0.3">
      <c r="A4345" s="150">
        <v>39128</v>
      </c>
      <c r="B4345" s="30">
        <v>3.8198050000000001</v>
      </c>
    </row>
    <row r="4346" spans="1:2" x14ac:dyDescent="0.3">
      <c r="A4346" s="150">
        <v>39129</v>
      </c>
      <c r="B4346" s="30">
        <v>3.8203040000000001</v>
      </c>
    </row>
    <row r="4347" spans="1:2" x14ac:dyDescent="0.3">
      <c r="A4347" s="150">
        <v>39130</v>
      </c>
      <c r="B4347" s="30">
        <v>3.820802</v>
      </c>
    </row>
    <row r="4348" spans="1:2" x14ac:dyDescent="0.3">
      <c r="A4348" s="150">
        <v>39131</v>
      </c>
      <c r="B4348" s="30">
        <v>3.8212999999999999</v>
      </c>
    </row>
    <row r="4349" spans="1:2" x14ac:dyDescent="0.3">
      <c r="A4349" s="150">
        <v>39132</v>
      </c>
      <c r="B4349" s="30">
        <v>3.8217989999999999</v>
      </c>
    </row>
    <row r="4350" spans="1:2" x14ac:dyDescent="0.3">
      <c r="A4350" s="150">
        <v>39133</v>
      </c>
      <c r="B4350" s="30">
        <v>3.8222969999999998</v>
      </c>
    </row>
    <row r="4351" spans="1:2" x14ac:dyDescent="0.3">
      <c r="A4351" s="150">
        <v>39134</v>
      </c>
      <c r="B4351" s="30">
        <v>3.8227959999999999</v>
      </c>
    </row>
    <row r="4352" spans="1:2" x14ac:dyDescent="0.3">
      <c r="A4352" s="150">
        <v>39135</v>
      </c>
      <c r="B4352" s="30">
        <v>3.8232949999999999</v>
      </c>
    </row>
    <row r="4353" spans="1:2" x14ac:dyDescent="0.3">
      <c r="A4353" s="150">
        <v>39136</v>
      </c>
      <c r="B4353" s="30">
        <v>3.8237930000000002</v>
      </c>
    </row>
    <row r="4354" spans="1:2" x14ac:dyDescent="0.3">
      <c r="A4354" s="150">
        <v>39137</v>
      </c>
      <c r="B4354" s="30">
        <v>3.8242919999999998</v>
      </c>
    </row>
    <row r="4355" spans="1:2" x14ac:dyDescent="0.3">
      <c r="A4355" s="150">
        <v>39138</v>
      </c>
      <c r="B4355" s="30">
        <v>3.8247909999999998</v>
      </c>
    </row>
    <row r="4356" spans="1:2" x14ac:dyDescent="0.3">
      <c r="A4356" s="150">
        <v>39139</v>
      </c>
      <c r="B4356" s="30">
        <v>3.8252060000000001</v>
      </c>
    </row>
    <row r="4357" spans="1:2" x14ac:dyDescent="0.3">
      <c r="A4357" s="150">
        <v>39140</v>
      </c>
      <c r="B4357" s="30">
        <v>3.8256220000000001</v>
      </c>
    </row>
    <row r="4358" spans="1:2" x14ac:dyDescent="0.3">
      <c r="A4358" s="150">
        <v>39141</v>
      </c>
      <c r="B4358" s="30">
        <v>3.8260369999999999</v>
      </c>
    </row>
    <row r="4359" spans="1:2" x14ac:dyDescent="0.3">
      <c r="A4359" s="150">
        <v>39142</v>
      </c>
      <c r="B4359" s="30">
        <v>3.8264529999999999</v>
      </c>
    </row>
    <row r="4360" spans="1:2" x14ac:dyDescent="0.3">
      <c r="A4360" s="150">
        <v>39143</v>
      </c>
      <c r="B4360" s="30">
        <v>3.8268680000000002</v>
      </c>
    </row>
    <row r="4361" spans="1:2" x14ac:dyDescent="0.3">
      <c r="A4361" s="150">
        <v>39144</v>
      </c>
      <c r="B4361" s="30">
        <v>3.8272840000000001</v>
      </c>
    </row>
    <row r="4362" spans="1:2" x14ac:dyDescent="0.3">
      <c r="A4362" s="150">
        <v>39145</v>
      </c>
      <c r="B4362" s="30">
        <v>3.827699</v>
      </c>
    </row>
    <row r="4363" spans="1:2" x14ac:dyDescent="0.3">
      <c r="A4363" s="150">
        <v>39146</v>
      </c>
      <c r="B4363" s="30">
        <v>3.8281149999999999</v>
      </c>
    </row>
    <row r="4364" spans="1:2" x14ac:dyDescent="0.3">
      <c r="A4364" s="150">
        <v>39147</v>
      </c>
      <c r="B4364" s="30">
        <v>3.8285309999999999</v>
      </c>
    </row>
    <row r="4365" spans="1:2" x14ac:dyDescent="0.3">
      <c r="A4365" s="150">
        <v>39148</v>
      </c>
      <c r="B4365" s="30">
        <v>3.8289460000000002</v>
      </c>
    </row>
    <row r="4366" spans="1:2" x14ac:dyDescent="0.3">
      <c r="A4366" s="150">
        <v>39149</v>
      </c>
      <c r="B4366" s="30">
        <v>3.8293620000000002</v>
      </c>
    </row>
    <row r="4367" spans="1:2" x14ac:dyDescent="0.3">
      <c r="A4367" s="150">
        <v>39150</v>
      </c>
      <c r="B4367" s="30">
        <v>3.8297780000000001</v>
      </c>
    </row>
    <row r="4368" spans="1:2" x14ac:dyDescent="0.3">
      <c r="A4368" s="150">
        <v>39151</v>
      </c>
      <c r="B4368" s="30">
        <v>3.8301940000000001</v>
      </c>
    </row>
    <row r="4369" spans="1:2" x14ac:dyDescent="0.3">
      <c r="A4369" s="150">
        <v>39152</v>
      </c>
      <c r="B4369" s="30">
        <v>3.8304010000000002</v>
      </c>
    </row>
    <row r="4370" spans="1:2" x14ac:dyDescent="0.3">
      <c r="A4370" s="150">
        <v>39153</v>
      </c>
      <c r="B4370" s="30">
        <v>3.8306089999999999</v>
      </c>
    </row>
    <row r="4371" spans="1:2" x14ac:dyDescent="0.3">
      <c r="A4371" s="150">
        <v>39154</v>
      </c>
      <c r="B4371" s="30">
        <v>3.830816</v>
      </c>
    </row>
    <row r="4372" spans="1:2" x14ac:dyDescent="0.3">
      <c r="A4372" s="150">
        <v>39155</v>
      </c>
      <c r="B4372" s="30">
        <v>3.8310230000000001</v>
      </c>
    </row>
    <row r="4373" spans="1:2" x14ac:dyDescent="0.3">
      <c r="A4373" s="150">
        <v>39156</v>
      </c>
      <c r="B4373" s="30">
        <v>3.8312300000000001</v>
      </c>
    </row>
    <row r="4374" spans="1:2" x14ac:dyDescent="0.3">
      <c r="A4374" s="150">
        <v>39157</v>
      </c>
      <c r="B4374" s="30">
        <v>3.8314379999999999</v>
      </c>
    </row>
    <row r="4375" spans="1:2" x14ac:dyDescent="0.3">
      <c r="A4375" s="150">
        <v>39158</v>
      </c>
      <c r="B4375" s="30">
        <v>3.831645</v>
      </c>
    </row>
    <row r="4376" spans="1:2" x14ac:dyDescent="0.3">
      <c r="A4376" s="150">
        <v>39159</v>
      </c>
      <c r="B4376" s="30">
        <v>3.831852</v>
      </c>
    </row>
    <row r="4377" spans="1:2" x14ac:dyDescent="0.3">
      <c r="A4377" s="150">
        <v>39160</v>
      </c>
      <c r="B4377" s="30">
        <v>3.8320599999999998</v>
      </c>
    </row>
    <row r="4378" spans="1:2" x14ac:dyDescent="0.3">
      <c r="A4378" s="150">
        <v>39161</v>
      </c>
      <c r="B4378" s="30">
        <v>3.8322669999999999</v>
      </c>
    </row>
    <row r="4379" spans="1:2" x14ac:dyDescent="0.3">
      <c r="A4379" s="150">
        <v>39162</v>
      </c>
      <c r="B4379" s="30">
        <v>3.8324739999999999</v>
      </c>
    </row>
    <row r="4380" spans="1:2" x14ac:dyDescent="0.3">
      <c r="A4380" s="150">
        <v>39163</v>
      </c>
      <c r="B4380" s="30">
        <v>3.8326820000000001</v>
      </c>
    </row>
    <row r="4381" spans="1:2" x14ac:dyDescent="0.3">
      <c r="A4381" s="150">
        <v>39164</v>
      </c>
      <c r="B4381" s="30">
        <v>3.8328890000000002</v>
      </c>
    </row>
    <row r="4382" spans="1:2" x14ac:dyDescent="0.3">
      <c r="A4382" s="150">
        <v>39165</v>
      </c>
      <c r="B4382" s="30">
        <v>3.8330959999999998</v>
      </c>
    </row>
    <row r="4383" spans="1:2" x14ac:dyDescent="0.3">
      <c r="A4383" s="150">
        <v>39166</v>
      </c>
      <c r="B4383" s="30">
        <v>3.833304</v>
      </c>
    </row>
    <row r="4384" spans="1:2" x14ac:dyDescent="0.3">
      <c r="A4384" s="150">
        <v>39167</v>
      </c>
      <c r="B4384" s="30">
        <v>3.8334980000000001</v>
      </c>
    </row>
    <row r="4385" spans="1:2" x14ac:dyDescent="0.3">
      <c r="A4385" s="150">
        <v>39168</v>
      </c>
      <c r="B4385" s="30">
        <v>3.8336920000000001</v>
      </c>
    </row>
    <row r="4386" spans="1:2" x14ac:dyDescent="0.3">
      <c r="A4386" s="150">
        <v>39169</v>
      </c>
      <c r="B4386" s="30">
        <v>3.8338869999999998</v>
      </c>
    </row>
    <row r="4387" spans="1:2" x14ac:dyDescent="0.3">
      <c r="A4387" s="150">
        <v>39170</v>
      </c>
      <c r="B4387" s="30">
        <v>3.8340809999999999</v>
      </c>
    </row>
    <row r="4388" spans="1:2" x14ac:dyDescent="0.3">
      <c r="A4388" s="150">
        <v>39171</v>
      </c>
      <c r="B4388" s="30">
        <v>3.8342749999999999</v>
      </c>
    </row>
    <row r="4389" spans="1:2" x14ac:dyDescent="0.3">
      <c r="A4389" s="150">
        <v>39172</v>
      </c>
      <c r="B4389" s="30">
        <v>3.83447</v>
      </c>
    </row>
    <row r="4390" spans="1:2" x14ac:dyDescent="0.3">
      <c r="A4390" s="150">
        <v>39173</v>
      </c>
      <c r="B4390" s="30">
        <v>3.8346640000000001</v>
      </c>
    </row>
    <row r="4391" spans="1:2" x14ac:dyDescent="0.3">
      <c r="A4391" s="150">
        <v>39174</v>
      </c>
      <c r="B4391" s="30">
        <v>3.8348580000000001</v>
      </c>
    </row>
    <row r="4392" spans="1:2" x14ac:dyDescent="0.3">
      <c r="A4392" s="150">
        <v>39175</v>
      </c>
      <c r="B4392" s="30">
        <v>3.8350529999999998</v>
      </c>
    </row>
    <row r="4393" spans="1:2" x14ac:dyDescent="0.3">
      <c r="A4393" s="150">
        <v>39176</v>
      </c>
      <c r="B4393" s="30">
        <v>3.8352469999999999</v>
      </c>
    </row>
    <row r="4394" spans="1:2" x14ac:dyDescent="0.3">
      <c r="A4394" s="150">
        <v>39177</v>
      </c>
      <c r="B4394" s="30">
        <v>3.835442</v>
      </c>
    </row>
    <row r="4395" spans="1:2" x14ac:dyDescent="0.3">
      <c r="A4395" s="150">
        <v>39178</v>
      </c>
      <c r="B4395" s="30">
        <v>3.835636</v>
      </c>
    </row>
    <row r="4396" spans="1:2" x14ac:dyDescent="0.3">
      <c r="A4396" s="150">
        <v>39179</v>
      </c>
      <c r="B4396" s="30">
        <v>3.8358300000000001</v>
      </c>
    </row>
    <row r="4397" spans="1:2" x14ac:dyDescent="0.3">
      <c r="A4397" s="150">
        <v>39180</v>
      </c>
      <c r="B4397" s="30">
        <v>3.8360249999999998</v>
      </c>
    </row>
    <row r="4398" spans="1:2" x14ac:dyDescent="0.3">
      <c r="A4398" s="150">
        <v>39181</v>
      </c>
      <c r="B4398" s="30">
        <v>3.8362189999999998</v>
      </c>
    </row>
    <row r="4399" spans="1:2" x14ac:dyDescent="0.3">
      <c r="A4399" s="150">
        <v>39182</v>
      </c>
      <c r="B4399" s="30">
        <v>3.836414</v>
      </c>
    </row>
    <row r="4400" spans="1:2" x14ac:dyDescent="0.3">
      <c r="A4400" s="150">
        <v>39183</v>
      </c>
      <c r="B4400" s="30">
        <v>3.836897</v>
      </c>
    </row>
    <row r="4401" spans="1:2" x14ac:dyDescent="0.3">
      <c r="A4401" s="150">
        <v>39184</v>
      </c>
      <c r="B4401" s="30">
        <v>3.83738</v>
      </c>
    </row>
    <row r="4402" spans="1:2" x14ac:dyDescent="0.3">
      <c r="A4402" s="150">
        <v>39185</v>
      </c>
      <c r="B4402" s="30">
        <v>3.8378640000000002</v>
      </c>
    </row>
    <row r="4403" spans="1:2" x14ac:dyDescent="0.3">
      <c r="A4403" s="150">
        <v>39186</v>
      </c>
      <c r="B4403" s="30">
        <v>3.8383470000000002</v>
      </c>
    </row>
    <row r="4404" spans="1:2" x14ac:dyDescent="0.3">
      <c r="A4404" s="150">
        <v>39187</v>
      </c>
      <c r="B4404" s="30">
        <v>3.8388309999999999</v>
      </c>
    </row>
    <row r="4405" spans="1:2" x14ac:dyDescent="0.3">
      <c r="A4405" s="150">
        <v>39188</v>
      </c>
      <c r="B4405" s="30">
        <v>3.839315</v>
      </c>
    </row>
    <row r="4406" spans="1:2" x14ac:dyDescent="0.3">
      <c r="A4406" s="150">
        <v>39189</v>
      </c>
      <c r="B4406" s="30">
        <v>3.839798</v>
      </c>
    </row>
    <row r="4407" spans="1:2" x14ac:dyDescent="0.3">
      <c r="A4407" s="150">
        <v>39190</v>
      </c>
      <c r="B4407" s="30">
        <v>3.8402820000000002</v>
      </c>
    </row>
    <row r="4408" spans="1:2" x14ac:dyDescent="0.3">
      <c r="A4408" s="150">
        <v>39191</v>
      </c>
      <c r="B4408" s="30">
        <v>3.8407659999999999</v>
      </c>
    </row>
    <row r="4409" spans="1:2" x14ac:dyDescent="0.3">
      <c r="A4409" s="150">
        <v>39192</v>
      </c>
      <c r="B4409" s="30">
        <v>3.8412500000000001</v>
      </c>
    </row>
    <row r="4410" spans="1:2" x14ac:dyDescent="0.3">
      <c r="A4410" s="150">
        <v>39193</v>
      </c>
      <c r="B4410" s="30">
        <v>3.8417340000000002</v>
      </c>
    </row>
    <row r="4411" spans="1:2" x14ac:dyDescent="0.3">
      <c r="A4411" s="150">
        <v>39194</v>
      </c>
      <c r="B4411" s="30">
        <v>3.8422179999999999</v>
      </c>
    </row>
    <row r="4412" spans="1:2" x14ac:dyDescent="0.3">
      <c r="A4412" s="150">
        <v>39195</v>
      </c>
      <c r="B4412" s="30">
        <v>3.8427020000000001</v>
      </c>
    </row>
    <row r="4413" spans="1:2" x14ac:dyDescent="0.3">
      <c r="A4413" s="150">
        <v>39196</v>
      </c>
      <c r="B4413" s="30">
        <v>3.8431860000000002</v>
      </c>
    </row>
    <row r="4414" spans="1:2" x14ac:dyDescent="0.3">
      <c r="A4414" s="150">
        <v>39197</v>
      </c>
      <c r="B4414" s="30">
        <v>3.8436699999999999</v>
      </c>
    </row>
    <row r="4415" spans="1:2" x14ac:dyDescent="0.3">
      <c r="A4415" s="150">
        <v>39198</v>
      </c>
      <c r="B4415" s="30">
        <v>3.8431329999999999</v>
      </c>
    </row>
    <row r="4416" spans="1:2" x14ac:dyDescent="0.3">
      <c r="A4416" s="150">
        <v>39199</v>
      </c>
      <c r="B4416" s="30">
        <v>3.842597</v>
      </c>
    </row>
    <row r="4417" spans="1:2" x14ac:dyDescent="0.3">
      <c r="A4417" s="150">
        <v>39200</v>
      </c>
      <c r="B4417" s="30">
        <v>3.84206</v>
      </c>
    </row>
    <row r="4418" spans="1:2" x14ac:dyDescent="0.3">
      <c r="A4418" s="150">
        <v>39201</v>
      </c>
      <c r="B4418" s="30">
        <v>3.8415240000000002</v>
      </c>
    </row>
    <row r="4419" spans="1:2" x14ac:dyDescent="0.3">
      <c r="A4419" s="150">
        <v>39202</v>
      </c>
      <c r="B4419" s="30">
        <v>3.8409879999999998</v>
      </c>
    </row>
    <row r="4420" spans="1:2" x14ac:dyDescent="0.3">
      <c r="A4420" s="150">
        <v>39203</v>
      </c>
      <c r="B4420" s="30">
        <v>3.8404509999999998</v>
      </c>
    </row>
    <row r="4421" spans="1:2" x14ac:dyDescent="0.3">
      <c r="A4421" s="150">
        <v>39204</v>
      </c>
      <c r="B4421" s="30">
        <v>3.839915</v>
      </c>
    </row>
    <row r="4422" spans="1:2" x14ac:dyDescent="0.3">
      <c r="A4422" s="150">
        <v>39205</v>
      </c>
      <c r="B4422" s="30">
        <v>3.8393790000000001</v>
      </c>
    </row>
    <row r="4423" spans="1:2" x14ac:dyDescent="0.3">
      <c r="A4423" s="150">
        <v>39206</v>
      </c>
      <c r="B4423" s="30">
        <v>3.8388429999999998</v>
      </c>
    </row>
    <row r="4424" spans="1:2" x14ac:dyDescent="0.3">
      <c r="A4424" s="150">
        <v>39207</v>
      </c>
      <c r="B4424" s="30">
        <v>3.8383069999999999</v>
      </c>
    </row>
    <row r="4425" spans="1:2" x14ac:dyDescent="0.3">
      <c r="A4425" s="150">
        <v>39208</v>
      </c>
      <c r="B4425" s="30">
        <v>3.837771</v>
      </c>
    </row>
    <row r="4426" spans="1:2" x14ac:dyDescent="0.3">
      <c r="A4426" s="150">
        <v>39209</v>
      </c>
      <c r="B4426" s="30">
        <v>3.8372350000000002</v>
      </c>
    </row>
    <row r="4427" spans="1:2" x14ac:dyDescent="0.3">
      <c r="A4427" s="150">
        <v>39210</v>
      </c>
      <c r="B4427" s="30">
        <v>3.8367</v>
      </c>
    </row>
    <row r="4428" spans="1:2" x14ac:dyDescent="0.3">
      <c r="A4428" s="150">
        <v>39211</v>
      </c>
      <c r="B4428" s="30">
        <v>3.8361640000000001</v>
      </c>
    </row>
    <row r="4429" spans="1:2" x14ac:dyDescent="0.3">
      <c r="A4429" s="150">
        <v>39212</v>
      </c>
      <c r="B4429" s="30">
        <v>3.8356279999999998</v>
      </c>
    </row>
    <row r="4430" spans="1:2" x14ac:dyDescent="0.3">
      <c r="A4430" s="150">
        <v>39213</v>
      </c>
      <c r="B4430" s="30">
        <v>3.835909</v>
      </c>
    </row>
    <row r="4431" spans="1:2" x14ac:dyDescent="0.3">
      <c r="A4431" s="150">
        <v>39214</v>
      </c>
      <c r="B4431" s="30">
        <v>3.8361890000000001</v>
      </c>
    </row>
    <row r="4432" spans="1:2" x14ac:dyDescent="0.3">
      <c r="A4432" s="150">
        <v>39215</v>
      </c>
      <c r="B4432" s="30">
        <v>3.8364699999999998</v>
      </c>
    </row>
    <row r="4433" spans="1:2" x14ac:dyDescent="0.3">
      <c r="A4433" s="150">
        <v>39216</v>
      </c>
      <c r="B4433" s="30">
        <v>3.8367499999999999</v>
      </c>
    </row>
    <row r="4434" spans="1:2" x14ac:dyDescent="0.3">
      <c r="A4434" s="150">
        <v>39217</v>
      </c>
      <c r="B4434" s="30">
        <v>3.8370310000000001</v>
      </c>
    </row>
    <row r="4435" spans="1:2" x14ac:dyDescent="0.3">
      <c r="A4435" s="150">
        <v>39218</v>
      </c>
      <c r="B4435" s="30">
        <v>3.8373119999999998</v>
      </c>
    </row>
    <row r="4436" spans="1:2" x14ac:dyDescent="0.3">
      <c r="A4436" s="150">
        <v>39219</v>
      </c>
      <c r="B4436" s="30">
        <v>3.8375919999999999</v>
      </c>
    </row>
    <row r="4437" spans="1:2" x14ac:dyDescent="0.3">
      <c r="A4437" s="150">
        <v>39220</v>
      </c>
      <c r="B4437" s="30">
        <v>3.8378730000000001</v>
      </c>
    </row>
    <row r="4438" spans="1:2" x14ac:dyDescent="0.3">
      <c r="A4438" s="150">
        <v>39221</v>
      </c>
      <c r="B4438" s="30">
        <v>3.8381530000000001</v>
      </c>
    </row>
    <row r="4439" spans="1:2" x14ac:dyDescent="0.3">
      <c r="A4439" s="150">
        <v>39222</v>
      </c>
      <c r="B4439" s="30">
        <v>3.8384339999999999</v>
      </c>
    </row>
    <row r="4440" spans="1:2" x14ac:dyDescent="0.3">
      <c r="A4440" s="150">
        <v>39223</v>
      </c>
      <c r="B4440" s="30">
        <v>3.8387150000000001</v>
      </c>
    </row>
    <row r="4441" spans="1:2" x14ac:dyDescent="0.3">
      <c r="A4441" s="150">
        <v>39224</v>
      </c>
      <c r="B4441" s="30">
        <v>3.8389959999999999</v>
      </c>
    </row>
    <row r="4442" spans="1:2" x14ac:dyDescent="0.3">
      <c r="A4442" s="150">
        <v>39225</v>
      </c>
      <c r="B4442" s="30">
        <v>3.8392759999999999</v>
      </c>
    </row>
    <row r="4443" spans="1:2" x14ac:dyDescent="0.3">
      <c r="A4443" s="150">
        <v>39226</v>
      </c>
      <c r="B4443" s="30">
        <v>3.8395570000000001</v>
      </c>
    </row>
    <row r="4444" spans="1:2" x14ac:dyDescent="0.3">
      <c r="A4444" s="150">
        <v>39227</v>
      </c>
      <c r="B4444" s="30">
        <v>3.8398379999999999</v>
      </c>
    </row>
    <row r="4445" spans="1:2" x14ac:dyDescent="0.3">
      <c r="A4445" s="150">
        <v>39228</v>
      </c>
      <c r="B4445" s="30">
        <v>3.838606</v>
      </c>
    </row>
    <row r="4446" spans="1:2" x14ac:dyDescent="0.3">
      <c r="A4446" s="150">
        <v>39229</v>
      </c>
      <c r="B4446" s="30">
        <v>3.8373740000000001</v>
      </c>
    </row>
    <row r="4447" spans="1:2" x14ac:dyDescent="0.3">
      <c r="A4447" s="150">
        <v>39230</v>
      </c>
      <c r="B4447" s="30">
        <v>3.8361429999999999</v>
      </c>
    </row>
    <row r="4448" spans="1:2" x14ac:dyDescent="0.3">
      <c r="A4448" s="150">
        <v>39231</v>
      </c>
      <c r="B4448" s="30">
        <v>3.8349120000000001</v>
      </c>
    </row>
    <row r="4449" spans="1:2" x14ac:dyDescent="0.3">
      <c r="A4449" s="150">
        <v>39232</v>
      </c>
      <c r="B4449" s="30">
        <v>3.833682</v>
      </c>
    </row>
    <row r="4450" spans="1:2" x14ac:dyDescent="0.3">
      <c r="A4450" s="150">
        <v>39233</v>
      </c>
      <c r="B4450" s="30">
        <v>3.832452</v>
      </c>
    </row>
    <row r="4451" spans="1:2" x14ac:dyDescent="0.3">
      <c r="A4451" s="150">
        <v>39234</v>
      </c>
      <c r="B4451" s="30">
        <v>3.8312219999999999</v>
      </c>
    </row>
    <row r="4452" spans="1:2" x14ac:dyDescent="0.3">
      <c r="A4452" s="150">
        <v>39235</v>
      </c>
      <c r="B4452" s="30">
        <v>3.829993</v>
      </c>
    </row>
    <row r="4453" spans="1:2" x14ac:dyDescent="0.3">
      <c r="A4453" s="150">
        <v>39236</v>
      </c>
      <c r="B4453" s="30">
        <v>3.8287640000000001</v>
      </c>
    </row>
    <row r="4454" spans="1:2" x14ac:dyDescent="0.3">
      <c r="A4454" s="150">
        <v>39237</v>
      </c>
      <c r="B4454" s="30">
        <v>3.8275359999999998</v>
      </c>
    </row>
    <row r="4455" spans="1:2" x14ac:dyDescent="0.3">
      <c r="A4455" s="150">
        <v>39238</v>
      </c>
      <c r="B4455" s="30">
        <v>3.826308</v>
      </c>
    </row>
    <row r="4456" spans="1:2" x14ac:dyDescent="0.3">
      <c r="A4456" s="150">
        <v>39239</v>
      </c>
      <c r="B4456" s="30">
        <v>3.8250799999999998</v>
      </c>
    </row>
    <row r="4457" spans="1:2" x14ac:dyDescent="0.3">
      <c r="A4457" s="150">
        <v>39240</v>
      </c>
      <c r="B4457" s="30">
        <v>3.8238530000000002</v>
      </c>
    </row>
    <row r="4458" spans="1:2" x14ac:dyDescent="0.3">
      <c r="A4458" s="150">
        <v>39241</v>
      </c>
      <c r="B4458" s="30">
        <v>3.8226260000000001</v>
      </c>
    </row>
    <row r="4459" spans="1:2" x14ac:dyDescent="0.3">
      <c r="A4459" s="150">
        <v>39242</v>
      </c>
      <c r="B4459" s="30">
        <v>3.821399</v>
      </c>
    </row>
    <row r="4460" spans="1:2" x14ac:dyDescent="0.3">
      <c r="A4460" s="150">
        <v>39243</v>
      </c>
      <c r="B4460" s="30">
        <v>3.820173</v>
      </c>
    </row>
    <row r="4461" spans="1:2" x14ac:dyDescent="0.3">
      <c r="A4461" s="150">
        <v>39244</v>
      </c>
      <c r="B4461" s="30">
        <v>3.8200180000000001</v>
      </c>
    </row>
    <row r="4462" spans="1:2" x14ac:dyDescent="0.3">
      <c r="A4462" s="150">
        <v>39245</v>
      </c>
      <c r="B4462" s="30">
        <v>3.8198629999999998</v>
      </c>
    </row>
    <row r="4463" spans="1:2" x14ac:dyDescent="0.3">
      <c r="A4463" s="150">
        <v>39246</v>
      </c>
      <c r="B4463" s="30">
        <v>3.8197079999999999</v>
      </c>
    </row>
    <row r="4464" spans="1:2" x14ac:dyDescent="0.3">
      <c r="A4464" s="150">
        <v>39247</v>
      </c>
      <c r="B4464" s="30">
        <v>3.819553</v>
      </c>
    </row>
    <row r="4465" spans="1:2" x14ac:dyDescent="0.3">
      <c r="A4465" s="150">
        <v>39248</v>
      </c>
      <c r="B4465" s="30">
        <v>3.8193980000000001</v>
      </c>
    </row>
    <row r="4466" spans="1:2" x14ac:dyDescent="0.3">
      <c r="A4466" s="150">
        <v>39249</v>
      </c>
      <c r="B4466" s="30">
        <v>3.8192430000000002</v>
      </c>
    </row>
    <row r="4467" spans="1:2" x14ac:dyDescent="0.3">
      <c r="A4467" s="150">
        <v>39250</v>
      </c>
      <c r="B4467" s="30">
        <v>3.8190879999999998</v>
      </c>
    </row>
    <row r="4468" spans="1:2" x14ac:dyDescent="0.3">
      <c r="A4468" s="150">
        <v>39251</v>
      </c>
      <c r="B4468" s="30">
        <v>3.8189329999999999</v>
      </c>
    </row>
    <row r="4469" spans="1:2" x14ac:dyDescent="0.3">
      <c r="A4469" s="150">
        <v>39252</v>
      </c>
      <c r="B4469" s="30">
        <v>3.818778</v>
      </c>
    </row>
    <row r="4470" spans="1:2" x14ac:dyDescent="0.3">
      <c r="A4470" s="150">
        <v>39253</v>
      </c>
      <c r="B4470" s="30">
        <v>3.8186230000000001</v>
      </c>
    </row>
    <row r="4471" spans="1:2" x14ac:dyDescent="0.3">
      <c r="A4471" s="150">
        <v>39254</v>
      </c>
      <c r="B4471" s="30">
        <v>3.8184689999999999</v>
      </c>
    </row>
    <row r="4472" spans="1:2" x14ac:dyDescent="0.3">
      <c r="A4472" s="150">
        <v>39255</v>
      </c>
      <c r="B4472" s="30">
        <v>3.818314</v>
      </c>
    </row>
    <row r="4473" spans="1:2" x14ac:dyDescent="0.3">
      <c r="A4473" s="150">
        <v>39256</v>
      </c>
      <c r="B4473" s="30">
        <v>3.8181590000000001</v>
      </c>
    </row>
    <row r="4474" spans="1:2" x14ac:dyDescent="0.3">
      <c r="A4474" s="150">
        <v>39257</v>
      </c>
      <c r="B4474" s="30">
        <v>3.8180040000000002</v>
      </c>
    </row>
    <row r="4475" spans="1:2" x14ac:dyDescent="0.3">
      <c r="A4475" s="150">
        <v>39258</v>
      </c>
      <c r="B4475" s="30">
        <v>3.8178489999999998</v>
      </c>
    </row>
    <row r="4476" spans="1:2" x14ac:dyDescent="0.3">
      <c r="A4476" s="150">
        <v>39259</v>
      </c>
      <c r="B4476" s="30">
        <v>3.8180580000000002</v>
      </c>
    </row>
    <row r="4477" spans="1:2" x14ac:dyDescent="0.3">
      <c r="A4477" s="150">
        <v>39260</v>
      </c>
      <c r="B4477" s="30">
        <v>3.8182670000000001</v>
      </c>
    </row>
    <row r="4478" spans="1:2" x14ac:dyDescent="0.3">
      <c r="A4478" s="150">
        <v>39261</v>
      </c>
      <c r="B4478" s="30">
        <v>3.8184770000000001</v>
      </c>
    </row>
    <row r="4479" spans="1:2" x14ac:dyDescent="0.3">
      <c r="A4479" s="150">
        <v>39262</v>
      </c>
      <c r="B4479" s="30">
        <v>3.818686</v>
      </c>
    </row>
    <row r="4480" spans="1:2" x14ac:dyDescent="0.3">
      <c r="A4480" s="150">
        <v>39263</v>
      </c>
      <c r="B4480" s="30">
        <v>3.8188960000000001</v>
      </c>
    </row>
    <row r="4481" spans="1:2" x14ac:dyDescent="0.3">
      <c r="A4481" s="150">
        <v>39264</v>
      </c>
      <c r="B4481" s="30">
        <v>3.819105</v>
      </c>
    </row>
    <row r="4482" spans="1:2" x14ac:dyDescent="0.3">
      <c r="A4482" s="150">
        <v>39265</v>
      </c>
      <c r="B4482" s="30">
        <v>3.8193139999999999</v>
      </c>
    </row>
    <row r="4483" spans="1:2" x14ac:dyDescent="0.3">
      <c r="A4483" s="150">
        <v>39266</v>
      </c>
      <c r="B4483" s="30">
        <v>3.8195239999999999</v>
      </c>
    </row>
    <row r="4484" spans="1:2" x14ac:dyDescent="0.3">
      <c r="A4484" s="150">
        <v>39267</v>
      </c>
      <c r="B4484" s="30">
        <v>3.8197329999999998</v>
      </c>
    </row>
    <row r="4485" spans="1:2" x14ac:dyDescent="0.3">
      <c r="A4485" s="150">
        <v>39268</v>
      </c>
      <c r="B4485" s="30">
        <v>3.8199429999999999</v>
      </c>
    </row>
    <row r="4486" spans="1:2" x14ac:dyDescent="0.3">
      <c r="A4486" s="150">
        <v>39269</v>
      </c>
      <c r="B4486" s="30">
        <v>3.8201520000000002</v>
      </c>
    </row>
    <row r="4487" spans="1:2" x14ac:dyDescent="0.3">
      <c r="A4487" s="150">
        <v>39270</v>
      </c>
      <c r="B4487" s="30">
        <v>3.8203619999999998</v>
      </c>
    </row>
    <row r="4488" spans="1:2" x14ac:dyDescent="0.3">
      <c r="A4488" s="150">
        <v>39271</v>
      </c>
      <c r="B4488" s="30">
        <v>3.8205710000000002</v>
      </c>
    </row>
    <row r="4489" spans="1:2" x14ac:dyDescent="0.3">
      <c r="A4489" s="150">
        <v>39272</v>
      </c>
      <c r="B4489" s="30">
        <v>3.8207810000000002</v>
      </c>
    </row>
    <row r="4490" spans="1:2" x14ac:dyDescent="0.3">
      <c r="A4490" s="150">
        <v>39273</v>
      </c>
      <c r="B4490" s="30">
        <v>3.8209900000000001</v>
      </c>
    </row>
    <row r="4491" spans="1:2" x14ac:dyDescent="0.3">
      <c r="A4491" s="150">
        <v>39274</v>
      </c>
      <c r="B4491" s="30">
        <v>3.8213400000000002</v>
      </c>
    </row>
    <row r="4492" spans="1:2" x14ac:dyDescent="0.3">
      <c r="A4492" s="150">
        <v>39275</v>
      </c>
      <c r="B4492" s="30">
        <v>3.8216890000000001</v>
      </c>
    </row>
    <row r="4493" spans="1:2" x14ac:dyDescent="0.3">
      <c r="A4493" s="150">
        <v>39276</v>
      </c>
      <c r="B4493" s="30">
        <v>3.8220390000000002</v>
      </c>
    </row>
    <row r="4494" spans="1:2" x14ac:dyDescent="0.3">
      <c r="A4494" s="150">
        <v>39277</v>
      </c>
      <c r="B4494" s="30">
        <v>3.8223880000000001</v>
      </c>
    </row>
    <row r="4495" spans="1:2" x14ac:dyDescent="0.3">
      <c r="A4495" s="150">
        <v>39278</v>
      </c>
      <c r="B4495" s="30">
        <v>3.8227380000000002</v>
      </c>
    </row>
    <row r="4496" spans="1:2" x14ac:dyDescent="0.3">
      <c r="A4496" s="150">
        <v>39279</v>
      </c>
      <c r="B4496" s="30">
        <v>3.8230879999999998</v>
      </c>
    </row>
    <row r="4497" spans="1:2" x14ac:dyDescent="0.3">
      <c r="A4497" s="150">
        <v>39280</v>
      </c>
      <c r="B4497" s="30">
        <v>3.8234370000000002</v>
      </c>
    </row>
    <row r="4498" spans="1:2" x14ac:dyDescent="0.3">
      <c r="A4498" s="150">
        <v>39281</v>
      </c>
      <c r="B4498" s="30">
        <v>3.8237869999999998</v>
      </c>
    </row>
    <row r="4499" spans="1:2" x14ac:dyDescent="0.3">
      <c r="A4499" s="150">
        <v>39282</v>
      </c>
      <c r="B4499" s="30">
        <v>3.8241369999999999</v>
      </c>
    </row>
    <row r="4500" spans="1:2" x14ac:dyDescent="0.3">
      <c r="A4500" s="150">
        <v>39283</v>
      </c>
      <c r="B4500" s="30">
        <v>3.824487</v>
      </c>
    </row>
    <row r="4501" spans="1:2" x14ac:dyDescent="0.3">
      <c r="A4501" s="150">
        <v>39284</v>
      </c>
      <c r="B4501" s="30">
        <v>3.8248359999999999</v>
      </c>
    </row>
    <row r="4502" spans="1:2" x14ac:dyDescent="0.3">
      <c r="A4502" s="150">
        <v>39285</v>
      </c>
      <c r="B4502" s="30">
        <v>3.825186</v>
      </c>
    </row>
    <row r="4503" spans="1:2" x14ac:dyDescent="0.3">
      <c r="A4503" s="150">
        <v>39286</v>
      </c>
      <c r="B4503" s="30">
        <v>3.825536</v>
      </c>
    </row>
    <row r="4504" spans="1:2" x14ac:dyDescent="0.3">
      <c r="A4504" s="150">
        <v>39287</v>
      </c>
      <c r="B4504" s="30">
        <v>3.8258860000000001</v>
      </c>
    </row>
    <row r="4505" spans="1:2" x14ac:dyDescent="0.3">
      <c r="A4505" s="150">
        <v>39288</v>
      </c>
      <c r="B4505" s="30">
        <v>3.8262360000000002</v>
      </c>
    </row>
    <row r="4506" spans="1:2" x14ac:dyDescent="0.3">
      <c r="A4506" s="150">
        <v>39289</v>
      </c>
      <c r="B4506" s="30">
        <v>3.8268219999999999</v>
      </c>
    </row>
    <row r="4507" spans="1:2" x14ac:dyDescent="0.3">
      <c r="A4507" s="150">
        <v>39290</v>
      </c>
      <c r="B4507" s="30">
        <v>3.8274089999999998</v>
      </c>
    </row>
    <row r="4508" spans="1:2" x14ac:dyDescent="0.3">
      <c r="A4508" s="150">
        <v>39291</v>
      </c>
      <c r="B4508" s="30">
        <v>3.827995</v>
      </c>
    </row>
    <row r="4509" spans="1:2" x14ac:dyDescent="0.3">
      <c r="A4509" s="150">
        <v>39292</v>
      </c>
      <c r="B4509" s="30">
        <v>3.8285819999999999</v>
      </c>
    </row>
    <row r="4510" spans="1:2" x14ac:dyDescent="0.3">
      <c r="A4510" s="150">
        <v>39293</v>
      </c>
      <c r="B4510" s="30">
        <v>3.8291689999999998</v>
      </c>
    </row>
    <row r="4511" spans="1:2" x14ac:dyDescent="0.3">
      <c r="A4511" s="150">
        <v>39294</v>
      </c>
      <c r="B4511" s="30">
        <v>3.829755</v>
      </c>
    </row>
    <row r="4512" spans="1:2" x14ac:dyDescent="0.3">
      <c r="A4512" s="150">
        <v>39295</v>
      </c>
      <c r="B4512" s="30">
        <v>3.8303419999999999</v>
      </c>
    </row>
    <row r="4513" spans="1:2" x14ac:dyDescent="0.3">
      <c r="A4513" s="150">
        <v>39296</v>
      </c>
      <c r="B4513" s="30">
        <v>3.8309289999999998</v>
      </c>
    </row>
    <row r="4514" spans="1:2" x14ac:dyDescent="0.3">
      <c r="A4514" s="150">
        <v>39297</v>
      </c>
      <c r="B4514" s="30">
        <v>3.8315160000000001</v>
      </c>
    </row>
    <row r="4515" spans="1:2" x14ac:dyDescent="0.3">
      <c r="A4515" s="150">
        <v>39298</v>
      </c>
      <c r="B4515" s="30">
        <v>3.8321040000000002</v>
      </c>
    </row>
    <row r="4516" spans="1:2" x14ac:dyDescent="0.3">
      <c r="A4516" s="150">
        <v>39299</v>
      </c>
      <c r="B4516" s="30">
        <v>3.8326910000000001</v>
      </c>
    </row>
    <row r="4517" spans="1:2" x14ac:dyDescent="0.3">
      <c r="A4517" s="150">
        <v>39300</v>
      </c>
      <c r="B4517" s="30">
        <v>3.833278</v>
      </c>
    </row>
    <row r="4518" spans="1:2" x14ac:dyDescent="0.3">
      <c r="A4518" s="150">
        <v>39301</v>
      </c>
      <c r="B4518" s="30">
        <v>3.833866</v>
      </c>
    </row>
    <row r="4519" spans="1:2" x14ac:dyDescent="0.3">
      <c r="A4519" s="150">
        <v>39302</v>
      </c>
      <c r="B4519" s="30">
        <v>3.8344529999999999</v>
      </c>
    </row>
    <row r="4520" spans="1:2" x14ac:dyDescent="0.3">
      <c r="A4520" s="150">
        <v>39303</v>
      </c>
      <c r="B4520" s="30">
        <v>3.8350409999999999</v>
      </c>
    </row>
    <row r="4521" spans="1:2" x14ac:dyDescent="0.3">
      <c r="A4521" s="150">
        <v>39304</v>
      </c>
      <c r="B4521" s="30">
        <v>3.8356279999999998</v>
      </c>
    </row>
    <row r="4522" spans="1:2" x14ac:dyDescent="0.3">
      <c r="A4522" s="150">
        <v>39305</v>
      </c>
      <c r="B4522" s="30">
        <v>3.8361890000000001</v>
      </c>
    </row>
    <row r="4523" spans="1:2" x14ac:dyDescent="0.3">
      <c r="A4523" s="150">
        <v>39306</v>
      </c>
      <c r="B4523" s="30">
        <v>3.8367499999999999</v>
      </c>
    </row>
    <row r="4524" spans="1:2" x14ac:dyDescent="0.3">
      <c r="A4524" s="150">
        <v>39307</v>
      </c>
      <c r="B4524" s="30">
        <v>3.8373110000000001</v>
      </c>
    </row>
    <row r="4525" spans="1:2" x14ac:dyDescent="0.3">
      <c r="A4525" s="150">
        <v>39308</v>
      </c>
      <c r="B4525" s="30">
        <v>3.837872</v>
      </c>
    </row>
    <row r="4526" spans="1:2" x14ac:dyDescent="0.3">
      <c r="A4526" s="150">
        <v>39309</v>
      </c>
      <c r="B4526" s="30">
        <v>3.8384330000000002</v>
      </c>
    </row>
    <row r="4527" spans="1:2" x14ac:dyDescent="0.3">
      <c r="A4527" s="150">
        <v>39310</v>
      </c>
      <c r="B4527" s="30">
        <v>3.838994</v>
      </c>
    </row>
    <row r="4528" spans="1:2" x14ac:dyDescent="0.3">
      <c r="A4528" s="150">
        <v>39311</v>
      </c>
      <c r="B4528" s="30">
        <v>3.8395549999999998</v>
      </c>
    </row>
    <row r="4529" spans="1:2" x14ac:dyDescent="0.3">
      <c r="A4529" s="150">
        <v>39312</v>
      </c>
      <c r="B4529" s="30">
        <v>3.8401160000000001</v>
      </c>
    </row>
    <row r="4530" spans="1:2" x14ac:dyDescent="0.3">
      <c r="A4530" s="150">
        <v>39313</v>
      </c>
      <c r="B4530" s="30">
        <v>3.8406769999999999</v>
      </c>
    </row>
    <row r="4531" spans="1:2" x14ac:dyDescent="0.3">
      <c r="A4531" s="150">
        <v>39314</v>
      </c>
      <c r="B4531" s="30">
        <v>3.8412389999999998</v>
      </c>
    </row>
    <row r="4532" spans="1:2" x14ac:dyDescent="0.3">
      <c r="A4532" s="150">
        <v>39315</v>
      </c>
      <c r="B4532" s="30">
        <v>3.8418000000000001</v>
      </c>
    </row>
    <row r="4533" spans="1:2" x14ac:dyDescent="0.3">
      <c r="A4533" s="150">
        <v>39316</v>
      </c>
      <c r="B4533" s="30">
        <v>3.8423620000000001</v>
      </c>
    </row>
    <row r="4534" spans="1:2" x14ac:dyDescent="0.3">
      <c r="A4534" s="150">
        <v>39317</v>
      </c>
      <c r="B4534" s="30">
        <v>3.842924</v>
      </c>
    </row>
    <row r="4535" spans="1:2" x14ac:dyDescent="0.3">
      <c r="A4535" s="150">
        <v>39318</v>
      </c>
      <c r="B4535" s="30">
        <v>3.8434849999999998</v>
      </c>
    </row>
    <row r="4536" spans="1:2" x14ac:dyDescent="0.3">
      <c r="A4536" s="150">
        <v>39319</v>
      </c>
      <c r="B4536" s="30">
        <v>3.8440470000000002</v>
      </c>
    </row>
    <row r="4537" spans="1:2" x14ac:dyDescent="0.3">
      <c r="A4537" s="150">
        <v>39320</v>
      </c>
      <c r="B4537" s="30">
        <v>3.8445369999999999</v>
      </c>
    </row>
    <row r="4538" spans="1:2" x14ac:dyDescent="0.3">
      <c r="A4538" s="150">
        <v>39321</v>
      </c>
      <c r="B4538" s="30">
        <v>3.8450280000000001</v>
      </c>
    </row>
    <row r="4539" spans="1:2" x14ac:dyDescent="0.3">
      <c r="A4539" s="150">
        <v>39322</v>
      </c>
      <c r="B4539" s="30">
        <v>3.8455180000000002</v>
      </c>
    </row>
    <row r="4540" spans="1:2" x14ac:dyDescent="0.3">
      <c r="A4540" s="150">
        <v>39323</v>
      </c>
      <c r="B4540" s="30">
        <v>3.846009</v>
      </c>
    </row>
    <row r="4541" spans="1:2" x14ac:dyDescent="0.3">
      <c r="A4541" s="150">
        <v>39324</v>
      </c>
      <c r="B4541" s="30">
        <v>3.8464990000000001</v>
      </c>
    </row>
    <row r="4542" spans="1:2" x14ac:dyDescent="0.3">
      <c r="A4542" s="150">
        <v>39325</v>
      </c>
      <c r="B4542" s="30">
        <v>3.8469899999999999</v>
      </c>
    </row>
    <row r="4543" spans="1:2" x14ac:dyDescent="0.3">
      <c r="A4543" s="150">
        <v>39326</v>
      </c>
      <c r="B4543" s="30">
        <v>3.8474810000000002</v>
      </c>
    </row>
    <row r="4544" spans="1:2" x14ac:dyDescent="0.3">
      <c r="A4544" s="150">
        <v>39327</v>
      </c>
      <c r="B4544" s="30">
        <v>3.8479719999999999</v>
      </c>
    </row>
    <row r="4545" spans="1:2" x14ac:dyDescent="0.3">
      <c r="A4545" s="150">
        <v>39328</v>
      </c>
      <c r="B4545" s="30">
        <v>3.8484630000000002</v>
      </c>
    </row>
    <row r="4546" spans="1:2" x14ac:dyDescent="0.3">
      <c r="A4546" s="150">
        <v>39329</v>
      </c>
      <c r="B4546" s="30">
        <v>3.8489529999999998</v>
      </c>
    </row>
    <row r="4547" spans="1:2" x14ac:dyDescent="0.3">
      <c r="A4547" s="150">
        <v>39330</v>
      </c>
      <c r="B4547" s="30">
        <v>3.8494440000000001</v>
      </c>
    </row>
    <row r="4548" spans="1:2" x14ac:dyDescent="0.3">
      <c r="A4548" s="150">
        <v>39331</v>
      </c>
      <c r="B4548" s="30">
        <v>3.8499349999999999</v>
      </c>
    </row>
    <row r="4549" spans="1:2" x14ac:dyDescent="0.3">
      <c r="A4549" s="150">
        <v>39332</v>
      </c>
      <c r="B4549" s="30">
        <v>3.8504269999999998</v>
      </c>
    </row>
    <row r="4550" spans="1:2" x14ac:dyDescent="0.3">
      <c r="A4550" s="150">
        <v>39333</v>
      </c>
      <c r="B4550" s="30">
        <v>3.8509180000000001</v>
      </c>
    </row>
    <row r="4551" spans="1:2" x14ac:dyDescent="0.3">
      <c r="A4551" s="150">
        <v>39334</v>
      </c>
      <c r="B4551" s="30">
        <v>3.8514089999999999</v>
      </c>
    </row>
    <row r="4552" spans="1:2" x14ac:dyDescent="0.3">
      <c r="A4552" s="150">
        <v>39335</v>
      </c>
      <c r="B4552" s="30">
        <v>3.8519000000000001</v>
      </c>
    </row>
    <row r="4553" spans="1:2" x14ac:dyDescent="0.3">
      <c r="A4553" s="150">
        <v>39336</v>
      </c>
      <c r="B4553" s="30">
        <v>3.852379</v>
      </c>
    </row>
    <row r="4554" spans="1:2" x14ac:dyDescent="0.3">
      <c r="A4554" s="150">
        <v>39337</v>
      </c>
      <c r="B4554" s="30">
        <v>3.852859</v>
      </c>
    </row>
    <row r="4555" spans="1:2" x14ac:dyDescent="0.3">
      <c r="A4555" s="150">
        <v>39338</v>
      </c>
      <c r="B4555" s="30">
        <v>3.8533379999999999</v>
      </c>
    </row>
    <row r="4556" spans="1:2" x14ac:dyDescent="0.3">
      <c r="A4556" s="150">
        <v>39339</v>
      </c>
      <c r="B4556" s="30">
        <v>3.8538169999999998</v>
      </c>
    </row>
    <row r="4557" spans="1:2" x14ac:dyDescent="0.3">
      <c r="A4557" s="150">
        <v>39340</v>
      </c>
      <c r="B4557" s="30">
        <v>3.8542969999999999</v>
      </c>
    </row>
    <row r="4558" spans="1:2" x14ac:dyDescent="0.3">
      <c r="A4558" s="150">
        <v>39341</v>
      </c>
      <c r="B4558" s="30">
        <v>3.8547760000000002</v>
      </c>
    </row>
    <row r="4559" spans="1:2" x14ac:dyDescent="0.3">
      <c r="A4559" s="150">
        <v>39342</v>
      </c>
      <c r="B4559" s="30">
        <v>3.8552559999999998</v>
      </c>
    </row>
    <row r="4560" spans="1:2" x14ac:dyDescent="0.3">
      <c r="A4560" s="150">
        <v>39343</v>
      </c>
      <c r="B4560" s="30">
        <v>3.8557350000000001</v>
      </c>
    </row>
    <row r="4561" spans="1:2" x14ac:dyDescent="0.3">
      <c r="A4561" s="150">
        <v>39344</v>
      </c>
      <c r="B4561" s="30">
        <v>3.8562150000000002</v>
      </c>
    </row>
    <row r="4562" spans="1:2" x14ac:dyDescent="0.3">
      <c r="A4562" s="150">
        <v>39345</v>
      </c>
      <c r="B4562" s="30">
        <v>3.8566940000000001</v>
      </c>
    </row>
    <row r="4563" spans="1:2" x14ac:dyDescent="0.3">
      <c r="A4563" s="150">
        <v>39346</v>
      </c>
      <c r="B4563" s="30">
        <v>3.8571740000000001</v>
      </c>
    </row>
    <row r="4564" spans="1:2" x14ac:dyDescent="0.3">
      <c r="A4564" s="150">
        <v>39347</v>
      </c>
      <c r="B4564" s="30">
        <v>3.8576540000000001</v>
      </c>
    </row>
    <row r="4565" spans="1:2" x14ac:dyDescent="0.3">
      <c r="A4565" s="150">
        <v>39348</v>
      </c>
      <c r="B4565" s="30">
        <v>3.8581340000000002</v>
      </c>
    </row>
    <row r="4566" spans="1:2" x14ac:dyDescent="0.3">
      <c r="A4566" s="150">
        <v>39349</v>
      </c>
      <c r="B4566" s="30">
        <v>3.8586140000000002</v>
      </c>
    </row>
    <row r="4567" spans="1:2" x14ac:dyDescent="0.3">
      <c r="A4567" s="150">
        <v>39350</v>
      </c>
      <c r="B4567" s="30">
        <v>3.8590939999999998</v>
      </c>
    </row>
    <row r="4568" spans="1:2" x14ac:dyDescent="0.3">
      <c r="A4568" s="150">
        <v>39351</v>
      </c>
      <c r="B4568" s="30">
        <v>3.8606910000000001</v>
      </c>
    </row>
    <row r="4569" spans="1:2" x14ac:dyDescent="0.3">
      <c r="A4569" s="150">
        <v>39352</v>
      </c>
      <c r="B4569" s="30">
        <v>3.8622890000000001</v>
      </c>
    </row>
    <row r="4570" spans="1:2" x14ac:dyDescent="0.3">
      <c r="A4570" s="150">
        <v>39353</v>
      </c>
      <c r="B4570" s="30">
        <v>3.8638880000000002</v>
      </c>
    </row>
    <row r="4571" spans="1:2" x14ac:dyDescent="0.3">
      <c r="A4571" s="150">
        <v>39354</v>
      </c>
      <c r="B4571" s="30">
        <v>3.8654869999999999</v>
      </c>
    </row>
    <row r="4572" spans="1:2" x14ac:dyDescent="0.3">
      <c r="A4572" s="150">
        <v>39355</v>
      </c>
      <c r="B4572" s="30">
        <v>3.8670870000000002</v>
      </c>
    </row>
    <row r="4573" spans="1:2" x14ac:dyDescent="0.3">
      <c r="A4573" s="150">
        <v>39356</v>
      </c>
      <c r="B4573" s="30">
        <v>3.8686880000000001</v>
      </c>
    </row>
    <row r="4574" spans="1:2" x14ac:dyDescent="0.3">
      <c r="A4574" s="150">
        <v>39357</v>
      </c>
      <c r="B4574" s="30">
        <v>3.8702899999999998</v>
      </c>
    </row>
    <row r="4575" spans="1:2" x14ac:dyDescent="0.3">
      <c r="A4575" s="150">
        <v>39358</v>
      </c>
      <c r="B4575" s="30">
        <v>3.8718919999999999</v>
      </c>
    </row>
    <row r="4576" spans="1:2" x14ac:dyDescent="0.3">
      <c r="A4576" s="150">
        <v>39359</v>
      </c>
      <c r="B4576" s="30">
        <v>3.873494</v>
      </c>
    </row>
    <row r="4577" spans="1:2" x14ac:dyDescent="0.3">
      <c r="A4577" s="150">
        <v>39360</v>
      </c>
      <c r="B4577" s="30">
        <v>3.8750979999999999</v>
      </c>
    </row>
    <row r="4578" spans="1:2" x14ac:dyDescent="0.3">
      <c r="A4578" s="150">
        <v>39361</v>
      </c>
      <c r="B4578" s="30">
        <v>3.8767019999999999</v>
      </c>
    </row>
    <row r="4579" spans="1:2" x14ac:dyDescent="0.3">
      <c r="A4579" s="150">
        <v>39362</v>
      </c>
      <c r="B4579" s="30">
        <v>3.8783059999999998</v>
      </c>
    </row>
    <row r="4580" spans="1:2" x14ac:dyDescent="0.3">
      <c r="A4580" s="150">
        <v>39363</v>
      </c>
      <c r="B4580" s="30">
        <v>3.879912</v>
      </c>
    </row>
    <row r="4581" spans="1:2" x14ac:dyDescent="0.3">
      <c r="A4581" s="150">
        <v>39364</v>
      </c>
      <c r="B4581" s="30">
        <v>3.8815179999999998</v>
      </c>
    </row>
    <row r="4582" spans="1:2" x14ac:dyDescent="0.3">
      <c r="A4582" s="150">
        <v>39365</v>
      </c>
      <c r="B4582" s="30">
        <v>3.8831250000000002</v>
      </c>
    </row>
    <row r="4583" spans="1:2" x14ac:dyDescent="0.3">
      <c r="A4583" s="150">
        <v>39366</v>
      </c>
      <c r="B4583" s="30">
        <v>3.8834300000000002</v>
      </c>
    </row>
    <row r="4584" spans="1:2" x14ac:dyDescent="0.3">
      <c r="A4584" s="150">
        <v>39367</v>
      </c>
      <c r="B4584" s="30">
        <v>3.8837359999999999</v>
      </c>
    </row>
    <row r="4585" spans="1:2" x14ac:dyDescent="0.3">
      <c r="A4585" s="150">
        <v>39368</v>
      </c>
      <c r="B4585" s="30">
        <v>3.8840409999999999</v>
      </c>
    </row>
    <row r="4586" spans="1:2" x14ac:dyDescent="0.3">
      <c r="A4586" s="150">
        <v>39369</v>
      </c>
      <c r="B4586" s="30">
        <v>3.884347</v>
      </c>
    </row>
    <row r="4587" spans="1:2" x14ac:dyDescent="0.3">
      <c r="A4587" s="150">
        <v>39370</v>
      </c>
      <c r="B4587" s="30">
        <v>3.8846530000000001</v>
      </c>
    </row>
    <row r="4588" spans="1:2" x14ac:dyDescent="0.3">
      <c r="A4588" s="150">
        <v>39371</v>
      </c>
      <c r="B4588" s="30">
        <v>3.8849580000000001</v>
      </c>
    </row>
    <row r="4589" spans="1:2" x14ac:dyDescent="0.3">
      <c r="A4589" s="150">
        <v>39372</v>
      </c>
      <c r="B4589" s="30">
        <v>3.8852639999999998</v>
      </c>
    </row>
    <row r="4590" spans="1:2" x14ac:dyDescent="0.3">
      <c r="A4590" s="150">
        <v>39373</v>
      </c>
      <c r="B4590" s="30">
        <v>3.88557</v>
      </c>
    </row>
    <row r="4591" spans="1:2" x14ac:dyDescent="0.3">
      <c r="A4591" s="150">
        <v>39374</v>
      </c>
      <c r="B4591" s="30">
        <v>3.8858760000000001</v>
      </c>
    </row>
    <row r="4592" spans="1:2" x14ac:dyDescent="0.3">
      <c r="A4592" s="150">
        <v>39375</v>
      </c>
      <c r="B4592" s="30">
        <v>3.8861810000000001</v>
      </c>
    </row>
    <row r="4593" spans="1:2" x14ac:dyDescent="0.3">
      <c r="A4593" s="150">
        <v>39376</v>
      </c>
      <c r="B4593" s="30">
        <v>3.8864869999999998</v>
      </c>
    </row>
    <row r="4594" spans="1:2" x14ac:dyDescent="0.3">
      <c r="A4594" s="150">
        <v>39377</v>
      </c>
      <c r="B4594" s="30">
        <v>3.8867929999999999</v>
      </c>
    </row>
    <row r="4595" spans="1:2" x14ac:dyDescent="0.3">
      <c r="A4595" s="150">
        <v>39378</v>
      </c>
      <c r="B4595" s="30">
        <v>3.8870990000000001</v>
      </c>
    </row>
    <row r="4596" spans="1:2" x14ac:dyDescent="0.3">
      <c r="A4596" s="150">
        <v>39379</v>
      </c>
      <c r="B4596" s="30">
        <v>3.8874050000000002</v>
      </c>
    </row>
    <row r="4597" spans="1:2" x14ac:dyDescent="0.3">
      <c r="A4597" s="150">
        <v>39380</v>
      </c>
      <c r="B4597" s="30">
        <v>3.8877109999999999</v>
      </c>
    </row>
    <row r="4598" spans="1:2" x14ac:dyDescent="0.3">
      <c r="A4598" s="150">
        <v>39381</v>
      </c>
      <c r="B4598" s="30">
        <v>3.8884850000000002</v>
      </c>
    </row>
    <row r="4599" spans="1:2" x14ac:dyDescent="0.3">
      <c r="A4599" s="150">
        <v>39382</v>
      </c>
      <c r="B4599" s="30">
        <v>3.8892600000000002</v>
      </c>
    </row>
    <row r="4600" spans="1:2" x14ac:dyDescent="0.3">
      <c r="A4600" s="150">
        <v>39383</v>
      </c>
      <c r="B4600" s="30">
        <v>3.890034</v>
      </c>
    </row>
    <row r="4601" spans="1:2" x14ac:dyDescent="0.3">
      <c r="A4601" s="150">
        <v>39384</v>
      </c>
      <c r="B4601" s="30">
        <v>3.890809</v>
      </c>
    </row>
    <row r="4602" spans="1:2" x14ac:dyDescent="0.3">
      <c r="A4602" s="150">
        <v>39385</v>
      </c>
      <c r="B4602" s="30">
        <v>3.8915839999999999</v>
      </c>
    </row>
    <row r="4603" spans="1:2" x14ac:dyDescent="0.3">
      <c r="A4603" s="150">
        <v>39386</v>
      </c>
      <c r="B4603" s="30">
        <v>3.8923589999999999</v>
      </c>
    </row>
    <row r="4604" spans="1:2" x14ac:dyDescent="0.3">
      <c r="A4604" s="150">
        <v>39387</v>
      </c>
      <c r="B4604" s="30">
        <v>3.893135</v>
      </c>
    </row>
    <row r="4605" spans="1:2" x14ac:dyDescent="0.3">
      <c r="A4605" s="150">
        <v>39388</v>
      </c>
      <c r="B4605" s="30">
        <v>3.89391</v>
      </c>
    </row>
    <row r="4606" spans="1:2" x14ac:dyDescent="0.3">
      <c r="A4606" s="150">
        <v>39389</v>
      </c>
      <c r="B4606" s="30">
        <v>3.8946860000000001</v>
      </c>
    </row>
    <row r="4607" spans="1:2" x14ac:dyDescent="0.3">
      <c r="A4607" s="150">
        <v>39390</v>
      </c>
      <c r="B4607" s="30">
        <v>3.8954610000000001</v>
      </c>
    </row>
    <row r="4608" spans="1:2" x14ac:dyDescent="0.3">
      <c r="A4608" s="150">
        <v>39391</v>
      </c>
      <c r="B4608" s="30">
        <v>3.8962370000000002</v>
      </c>
    </row>
    <row r="4609" spans="1:2" x14ac:dyDescent="0.3">
      <c r="A4609" s="150">
        <v>39392</v>
      </c>
      <c r="B4609" s="30">
        <v>3.8970129999999998</v>
      </c>
    </row>
    <row r="4610" spans="1:2" x14ac:dyDescent="0.3">
      <c r="A4610" s="150">
        <v>39393</v>
      </c>
      <c r="B4610" s="30">
        <v>3.8977889999999999</v>
      </c>
    </row>
    <row r="4611" spans="1:2" x14ac:dyDescent="0.3">
      <c r="A4611" s="150">
        <v>39394</v>
      </c>
      <c r="B4611" s="30">
        <v>3.8985660000000002</v>
      </c>
    </row>
    <row r="4612" spans="1:2" x14ac:dyDescent="0.3">
      <c r="A4612" s="150">
        <v>39395</v>
      </c>
      <c r="B4612" s="30">
        <v>3.8993419999999999</v>
      </c>
    </row>
    <row r="4613" spans="1:2" x14ac:dyDescent="0.3">
      <c r="A4613" s="150">
        <v>39396</v>
      </c>
      <c r="B4613" s="30">
        <v>3.9001190000000001</v>
      </c>
    </row>
    <row r="4614" spans="1:2" x14ac:dyDescent="0.3">
      <c r="A4614" s="150">
        <v>39397</v>
      </c>
      <c r="B4614" s="30">
        <v>3.9001749999999999</v>
      </c>
    </row>
    <row r="4615" spans="1:2" x14ac:dyDescent="0.3">
      <c r="A4615" s="150">
        <v>39398</v>
      </c>
      <c r="B4615" s="30">
        <v>3.9002319999999999</v>
      </c>
    </row>
    <row r="4616" spans="1:2" x14ac:dyDescent="0.3">
      <c r="A4616" s="150">
        <v>39399</v>
      </c>
      <c r="B4616" s="30">
        <v>3.9002889999999999</v>
      </c>
    </row>
    <row r="4617" spans="1:2" x14ac:dyDescent="0.3">
      <c r="A4617" s="150">
        <v>39400</v>
      </c>
      <c r="B4617" s="30">
        <v>3.9003450000000002</v>
      </c>
    </row>
    <row r="4618" spans="1:2" x14ac:dyDescent="0.3">
      <c r="A4618" s="150">
        <v>39401</v>
      </c>
      <c r="B4618" s="30">
        <v>3.9004020000000001</v>
      </c>
    </row>
    <row r="4619" spans="1:2" x14ac:dyDescent="0.3">
      <c r="A4619" s="150">
        <v>39402</v>
      </c>
      <c r="B4619" s="30">
        <v>3.900458</v>
      </c>
    </row>
    <row r="4620" spans="1:2" x14ac:dyDescent="0.3">
      <c r="A4620" s="150">
        <v>39403</v>
      </c>
      <c r="B4620" s="30">
        <v>3.900515</v>
      </c>
    </row>
    <row r="4621" spans="1:2" x14ac:dyDescent="0.3">
      <c r="A4621" s="150">
        <v>39404</v>
      </c>
      <c r="B4621" s="30">
        <v>3.9005709999999998</v>
      </c>
    </row>
    <row r="4622" spans="1:2" x14ac:dyDescent="0.3">
      <c r="A4622" s="150">
        <v>39405</v>
      </c>
      <c r="B4622" s="30">
        <v>3.9006280000000002</v>
      </c>
    </row>
    <row r="4623" spans="1:2" x14ac:dyDescent="0.3">
      <c r="A4623" s="150">
        <v>39406</v>
      </c>
      <c r="B4623" s="30">
        <v>3.900684</v>
      </c>
    </row>
    <row r="4624" spans="1:2" x14ac:dyDescent="0.3">
      <c r="A4624" s="150">
        <v>39407</v>
      </c>
      <c r="B4624" s="30">
        <v>3.900741</v>
      </c>
    </row>
    <row r="4625" spans="1:2" x14ac:dyDescent="0.3">
      <c r="A4625" s="150">
        <v>39408</v>
      </c>
      <c r="B4625" s="30">
        <v>3.9007969999999998</v>
      </c>
    </row>
    <row r="4626" spans="1:2" x14ac:dyDescent="0.3">
      <c r="A4626" s="150">
        <v>39409</v>
      </c>
      <c r="B4626" s="30">
        <v>3.9008539999999998</v>
      </c>
    </row>
    <row r="4627" spans="1:2" x14ac:dyDescent="0.3">
      <c r="A4627" s="150">
        <v>39410</v>
      </c>
      <c r="B4627" s="30">
        <v>3.9009100000000001</v>
      </c>
    </row>
    <row r="4628" spans="1:2" x14ac:dyDescent="0.3">
      <c r="A4628" s="150">
        <v>39411</v>
      </c>
      <c r="B4628" s="30">
        <v>3.9009670000000001</v>
      </c>
    </row>
    <row r="4629" spans="1:2" x14ac:dyDescent="0.3">
      <c r="A4629" s="150">
        <v>39412</v>
      </c>
      <c r="B4629" s="30">
        <v>3.9026350000000001</v>
      </c>
    </row>
    <row r="4630" spans="1:2" x14ac:dyDescent="0.3">
      <c r="A4630" s="150">
        <v>39413</v>
      </c>
      <c r="B4630" s="30">
        <v>3.9043040000000002</v>
      </c>
    </row>
    <row r="4631" spans="1:2" x14ac:dyDescent="0.3">
      <c r="A4631" s="150">
        <v>39414</v>
      </c>
      <c r="B4631" s="30">
        <v>3.9059740000000001</v>
      </c>
    </row>
    <row r="4632" spans="1:2" x14ac:dyDescent="0.3">
      <c r="A4632" s="150">
        <v>39415</v>
      </c>
      <c r="B4632" s="30">
        <v>3.9076439999999999</v>
      </c>
    </row>
    <row r="4633" spans="1:2" x14ac:dyDescent="0.3">
      <c r="A4633" s="150">
        <v>39416</v>
      </c>
      <c r="B4633" s="30">
        <v>3.9093149999999999</v>
      </c>
    </row>
    <row r="4634" spans="1:2" x14ac:dyDescent="0.3">
      <c r="A4634" s="150">
        <v>39417</v>
      </c>
      <c r="B4634" s="30">
        <v>3.910987</v>
      </c>
    </row>
    <row r="4635" spans="1:2" x14ac:dyDescent="0.3">
      <c r="A4635" s="150">
        <v>39418</v>
      </c>
      <c r="B4635" s="30">
        <v>3.9126599999999998</v>
      </c>
    </row>
    <row r="4636" spans="1:2" x14ac:dyDescent="0.3">
      <c r="A4636" s="150">
        <v>39419</v>
      </c>
      <c r="B4636" s="30">
        <v>3.9143330000000001</v>
      </c>
    </row>
    <row r="4637" spans="1:2" x14ac:dyDescent="0.3">
      <c r="A4637" s="150">
        <v>39420</v>
      </c>
      <c r="B4637" s="30">
        <v>3.916007</v>
      </c>
    </row>
    <row r="4638" spans="1:2" x14ac:dyDescent="0.3">
      <c r="A4638" s="150">
        <v>39421</v>
      </c>
      <c r="B4638" s="30">
        <v>3.9176820000000001</v>
      </c>
    </row>
    <row r="4639" spans="1:2" x14ac:dyDescent="0.3">
      <c r="A4639" s="150">
        <v>39422</v>
      </c>
      <c r="B4639" s="30">
        <v>3.9193570000000002</v>
      </c>
    </row>
    <row r="4640" spans="1:2" x14ac:dyDescent="0.3">
      <c r="A4640" s="150">
        <v>39423</v>
      </c>
      <c r="B4640" s="30">
        <v>3.921033</v>
      </c>
    </row>
    <row r="4641" spans="1:2" x14ac:dyDescent="0.3">
      <c r="A4641" s="150">
        <v>39424</v>
      </c>
      <c r="B4641" s="30">
        <v>3.9227099999999999</v>
      </c>
    </row>
    <row r="4642" spans="1:2" x14ac:dyDescent="0.3">
      <c r="A4642" s="150">
        <v>39425</v>
      </c>
      <c r="B4642" s="30">
        <v>3.924388</v>
      </c>
    </row>
    <row r="4643" spans="1:2" x14ac:dyDescent="0.3">
      <c r="A4643" s="150">
        <v>39426</v>
      </c>
      <c r="B4643" s="30">
        <v>3.9260660000000001</v>
      </c>
    </row>
    <row r="4644" spans="1:2" x14ac:dyDescent="0.3">
      <c r="A4644" s="150">
        <v>39427</v>
      </c>
      <c r="B4644" s="30">
        <v>3.9263340000000002</v>
      </c>
    </row>
    <row r="4645" spans="1:2" x14ac:dyDescent="0.3">
      <c r="A4645" s="150">
        <v>39428</v>
      </c>
      <c r="B4645" s="30">
        <v>3.9266019999999999</v>
      </c>
    </row>
    <row r="4646" spans="1:2" x14ac:dyDescent="0.3">
      <c r="A4646" s="150">
        <v>39429</v>
      </c>
      <c r="B4646" s="30">
        <v>3.9268700000000001</v>
      </c>
    </row>
    <row r="4647" spans="1:2" x14ac:dyDescent="0.3">
      <c r="A4647" s="150">
        <v>39430</v>
      </c>
      <c r="B4647" s="30">
        <v>3.9271379999999998</v>
      </c>
    </row>
    <row r="4648" spans="1:2" x14ac:dyDescent="0.3">
      <c r="A4648" s="150">
        <v>39431</v>
      </c>
      <c r="B4648" s="30">
        <v>3.927406</v>
      </c>
    </row>
    <row r="4649" spans="1:2" x14ac:dyDescent="0.3">
      <c r="A4649" s="150">
        <v>39432</v>
      </c>
      <c r="B4649" s="30">
        <v>3.9276740000000001</v>
      </c>
    </row>
    <row r="4650" spans="1:2" x14ac:dyDescent="0.3">
      <c r="A4650" s="150">
        <v>39433</v>
      </c>
      <c r="B4650" s="30">
        <v>3.9279419999999998</v>
      </c>
    </row>
    <row r="4651" spans="1:2" x14ac:dyDescent="0.3">
      <c r="A4651" s="150">
        <v>39434</v>
      </c>
      <c r="B4651" s="30">
        <v>3.92821</v>
      </c>
    </row>
    <row r="4652" spans="1:2" x14ac:dyDescent="0.3">
      <c r="A4652" s="150">
        <v>39435</v>
      </c>
      <c r="B4652" s="30">
        <v>3.9284780000000001</v>
      </c>
    </row>
    <row r="4653" spans="1:2" x14ac:dyDescent="0.3">
      <c r="A4653" s="150">
        <v>39436</v>
      </c>
      <c r="B4653" s="30">
        <v>3.9287459999999998</v>
      </c>
    </row>
    <row r="4654" spans="1:2" x14ac:dyDescent="0.3">
      <c r="A4654" s="150">
        <v>39437</v>
      </c>
      <c r="B4654" s="30">
        <v>3.929014</v>
      </c>
    </row>
    <row r="4655" spans="1:2" x14ac:dyDescent="0.3">
      <c r="A4655" s="150">
        <v>39438</v>
      </c>
      <c r="B4655" s="30">
        <v>3.9292820000000002</v>
      </c>
    </row>
    <row r="4656" spans="1:2" x14ac:dyDescent="0.3">
      <c r="A4656" s="150">
        <v>39439</v>
      </c>
      <c r="B4656" s="30">
        <v>3.9295499999999999</v>
      </c>
    </row>
    <row r="4657" spans="1:2" x14ac:dyDescent="0.3">
      <c r="A4657" s="150">
        <v>39440</v>
      </c>
      <c r="B4657" s="30">
        <v>3.9298190000000002</v>
      </c>
    </row>
    <row r="4658" spans="1:2" x14ac:dyDescent="0.3">
      <c r="A4658" s="150">
        <v>39441</v>
      </c>
      <c r="B4658" s="30">
        <v>3.9300869999999999</v>
      </c>
    </row>
    <row r="4659" spans="1:2" x14ac:dyDescent="0.3">
      <c r="A4659" s="150">
        <v>39442</v>
      </c>
      <c r="B4659" s="30">
        <v>3.9305690000000002</v>
      </c>
    </row>
    <row r="4660" spans="1:2" x14ac:dyDescent="0.3">
      <c r="A4660" s="150">
        <v>39443</v>
      </c>
      <c r="B4660" s="30">
        <v>3.9310520000000002</v>
      </c>
    </row>
    <row r="4661" spans="1:2" x14ac:dyDescent="0.3">
      <c r="A4661" s="150">
        <v>39444</v>
      </c>
      <c r="B4661" s="30">
        <v>3.9315340000000001</v>
      </c>
    </row>
    <row r="4662" spans="1:2" x14ac:dyDescent="0.3">
      <c r="A4662" s="150">
        <v>39445</v>
      </c>
      <c r="B4662" s="30">
        <v>3.9320170000000001</v>
      </c>
    </row>
    <row r="4663" spans="1:2" x14ac:dyDescent="0.3">
      <c r="A4663" s="150">
        <v>39446</v>
      </c>
      <c r="B4663" s="30">
        <v>3.9325000000000001</v>
      </c>
    </row>
    <row r="4664" spans="1:2" x14ac:dyDescent="0.3">
      <c r="A4664" s="150">
        <v>39447</v>
      </c>
      <c r="B4664" s="30">
        <v>3.9329830000000001</v>
      </c>
    </row>
    <row r="4665" spans="1:2" x14ac:dyDescent="0.3">
      <c r="A4665" s="150">
        <v>39448</v>
      </c>
      <c r="B4665" s="30">
        <v>3.9334660000000001</v>
      </c>
    </row>
    <row r="4666" spans="1:2" x14ac:dyDescent="0.3">
      <c r="A4666" s="150">
        <v>39449</v>
      </c>
      <c r="B4666" s="30">
        <v>3.9339490000000001</v>
      </c>
    </row>
    <row r="4667" spans="1:2" x14ac:dyDescent="0.3">
      <c r="A4667" s="150">
        <v>39450</v>
      </c>
      <c r="B4667" s="30">
        <v>3.9344320000000002</v>
      </c>
    </row>
    <row r="4668" spans="1:2" x14ac:dyDescent="0.3">
      <c r="A4668" s="150">
        <v>39451</v>
      </c>
      <c r="B4668" s="30">
        <v>3.9349150000000002</v>
      </c>
    </row>
    <row r="4669" spans="1:2" x14ac:dyDescent="0.3">
      <c r="A4669" s="150">
        <v>39452</v>
      </c>
      <c r="B4669" s="30">
        <v>3.9353980000000002</v>
      </c>
    </row>
    <row r="4670" spans="1:2" x14ac:dyDescent="0.3">
      <c r="A4670" s="150">
        <v>39453</v>
      </c>
      <c r="B4670" s="30">
        <v>3.9358810000000002</v>
      </c>
    </row>
    <row r="4671" spans="1:2" x14ac:dyDescent="0.3">
      <c r="A4671" s="150">
        <v>39454</v>
      </c>
      <c r="B4671" s="30">
        <v>3.9363640000000002</v>
      </c>
    </row>
    <row r="4672" spans="1:2" x14ac:dyDescent="0.3">
      <c r="A4672" s="150">
        <v>39455</v>
      </c>
      <c r="B4672" s="30">
        <v>3.9368470000000002</v>
      </c>
    </row>
    <row r="4673" spans="1:2" x14ac:dyDescent="0.3">
      <c r="A4673" s="150">
        <v>39456</v>
      </c>
      <c r="B4673" s="30">
        <v>3.9373309999999999</v>
      </c>
    </row>
    <row r="4674" spans="1:2" x14ac:dyDescent="0.3">
      <c r="A4674" s="150">
        <v>39457</v>
      </c>
      <c r="B4674" s="30">
        <v>3.9378139999999999</v>
      </c>
    </row>
    <row r="4675" spans="1:2" x14ac:dyDescent="0.3">
      <c r="A4675" s="150">
        <v>39458</v>
      </c>
      <c r="B4675" s="30">
        <v>3.938682</v>
      </c>
    </row>
    <row r="4676" spans="1:2" x14ac:dyDescent="0.3">
      <c r="A4676" s="150">
        <v>39459</v>
      </c>
      <c r="B4676" s="30">
        <v>3.9395500000000001</v>
      </c>
    </row>
    <row r="4677" spans="1:2" x14ac:dyDescent="0.3">
      <c r="A4677" s="150">
        <v>39460</v>
      </c>
      <c r="B4677" s="30">
        <v>3.9404180000000002</v>
      </c>
    </row>
    <row r="4678" spans="1:2" x14ac:dyDescent="0.3">
      <c r="A4678" s="150">
        <v>39461</v>
      </c>
      <c r="B4678" s="30">
        <v>3.9412859999999998</v>
      </c>
    </row>
    <row r="4679" spans="1:2" x14ac:dyDescent="0.3">
      <c r="A4679" s="150">
        <v>39462</v>
      </c>
      <c r="B4679" s="30">
        <v>3.9421550000000001</v>
      </c>
    </row>
    <row r="4680" spans="1:2" x14ac:dyDescent="0.3">
      <c r="A4680" s="150">
        <v>39463</v>
      </c>
      <c r="B4680" s="30">
        <v>3.9430239999999999</v>
      </c>
    </row>
    <row r="4681" spans="1:2" x14ac:dyDescent="0.3">
      <c r="A4681" s="150">
        <v>39464</v>
      </c>
      <c r="B4681" s="30">
        <v>3.9438930000000001</v>
      </c>
    </row>
    <row r="4682" spans="1:2" x14ac:dyDescent="0.3">
      <c r="A4682" s="150">
        <v>39465</v>
      </c>
      <c r="B4682" s="30">
        <v>3.9447619999999999</v>
      </c>
    </row>
    <row r="4683" spans="1:2" x14ac:dyDescent="0.3">
      <c r="A4683" s="150">
        <v>39466</v>
      </c>
      <c r="B4683" s="30">
        <v>3.9456310000000001</v>
      </c>
    </row>
    <row r="4684" spans="1:2" x14ac:dyDescent="0.3">
      <c r="A4684" s="150">
        <v>39467</v>
      </c>
      <c r="B4684" s="30">
        <v>3.9464999999999999</v>
      </c>
    </row>
    <row r="4685" spans="1:2" x14ac:dyDescent="0.3">
      <c r="A4685" s="150">
        <v>39468</v>
      </c>
      <c r="B4685" s="30">
        <v>3.9473699999999998</v>
      </c>
    </row>
    <row r="4686" spans="1:2" x14ac:dyDescent="0.3">
      <c r="A4686" s="150">
        <v>39469</v>
      </c>
      <c r="B4686" s="30">
        <v>3.9482400000000002</v>
      </c>
    </row>
    <row r="4687" spans="1:2" x14ac:dyDescent="0.3">
      <c r="A4687" s="150">
        <v>39470</v>
      </c>
      <c r="B4687" s="30">
        <v>3.9491100000000001</v>
      </c>
    </row>
    <row r="4688" spans="1:2" x14ac:dyDescent="0.3">
      <c r="A4688" s="150">
        <v>39471</v>
      </c>
      <c r="B4688" s="30">
        <v>3.94998</v>
      </c>
    </row>
    <row r="4689" spans="1:2" x14ac:dyDescent="0.3">
      <c r="A4689" s="150">
        <v>39472</v>
      </c>
      <c r="B4689" s="30">
        <v>3.9508510000000001</v>
      </c>
    </row>
    <row r="4690" spans="1:2" x14ac:dyDescent="0.3">
      <c r="A4690" s="150">
        <v>39473</v>
      </c>
      <c r="B4690" s="30">
        <v>3.9515250000000002</v>
      </c>
    </row>
    <row r="4691" spans="1:2" x14ac:dyDescent="0.3">
      <c r="A4691" s="150">
        <v>39474</v>
      </c>
      <c r="B4691" s="30">
        <v>3.9521999999999999</v>
      </c>
    </row>
    <row r="4692" spans="1:2" x14ac:dyDescent="0.3">
      <c r="A4692" s="150">
        <v>39475</v>
      </c>
      <c r="B4692" s="30">
        <v>3.952874</v>
      </c>
    </row>
    <row r="4693" spans="1:2" x14ac:dyDescent="0.3">
      <c r="A4693" s="150">
        <v>39476</v>
      </c>
      <c r="B4693" s="30">
        <v>3.9535490000000002</v>
      </c>
    </row>
    <row r="4694" spans="1:2" x14ac:dyDescent="0.3">
      <c r="A4694" s="150">
        <v>39477</v>
      </c>
      <c r="B4694" s="30">
        <v>3.954224</v>
      </c>
    </row>
    <row r="4695" spans="1:2" x14ac:dyDescent="0.3">
      <c r="A4695" s="150">
        <v>39478</v>
      </c>
      <c r="B4695" s="30">
        <v>3.9548990000000002</v>
      </c>
    </row>
    <row r="4696" spans="1:2" x14ac:dyDescent="0.3">
      <c r="A4696" s="150">
        <v>39479</v>
      </c>
      <c r="B4696" s="30">
        <v>3.9555750000000001</v>
      </c>
    </row>
    <row r="4697" spans="1:2" x14ac:dyDescent="0.3">
      <c r="A4697" s="150">
        <v>39480</v>
      </c>
      <c r="B4697" s="30">
        <v>3.9562499999999998</v>
      </c>
    </row>
    <row r="4698" spans="1:2" x14ac:dyDescent="0.3">
      <c r="A4698" s="150">
        <v>39481</v>
      </c>
      <c r="B4698" s="30">
        <v>3.956925</v>
      </c>
    </row>
    <row r="4699" spans="1:2" x14ac:dyDescent="0.3">
      <c r="A4699" s="150">
        <v>39482</v>
      </c>
      <c r="B4699" s="30">
        <v>3.9576009999999999</v>
      </c>
    </row>
    <row r="4700" spans="1:2" x14ac:dyDescent="0.3">
      <c r="A4700" s="150">
        <v>39483</v>
      </c>
      <c r="B4700" s="30">
        <v>3.9582769999999998</v>
      </c>
    </row>
    <row r="4701" spans="1:2" x14ac:dyDescent="0.3">
      <c r="A4701" s="150">
        <v>39484</v>
      </c>
      <c r="B4701" s="30">
        <v>3.958952</v>
      </c>
    </row>
    <row r="4702" spans="1:2" x14ac:dyDescent="0.3">
      <c r="A4702" s="150">
        <v>39485</v>
      </c>
      <c r="B4702" s="30">
        <v>3.9596279999999999</v>
      </c>
    </row>
    <row r="4703" spans="1:2" x14ac:dyDescent="0.3">
      <c r="A4703" s="150">
        <v>39486</v>
      </c>
      <c r="B4703" s="30">
        <v>3.9603039999999998</v>
      </c>
    </row>
    <row r="4704" spans="1:2" x14ac:dyDescent="0.3">
      <c r="A4704" s="150">
        <v>39487</v>
      </c>
      <c r="B4704" s="30">
        <v>3.9609800000000002</v>
      </c>
    </row>
    <row r="4705" spans="1:2" x14ac:dyDescent="0.3">
      <c r="A4705" s="150">
        <v>39488</v>
      </c>
      <c r="B4705" s="30">
        <v>3.9616570000000002</v>
      </c>
    </row>
    <row r="4706" spans="1:2" x14ac:dyDescent="0.3">
      <c r="A4706" s="150">
        <v>39489</v>
      </c>
      <c r="B4706" s="30">
        <v>3.9617819999999999</v>
      </c>
    </row>
    <row r="4707" spans="1:2" x14ac:dyDescent="0.3">
      <c r="A4707" s="150">
        <v>39490</v>
      </c>
      <c r="B4707" s="30">
        <v>3.9619080000000002</v>
      </c>
    </row>
    <row r="4708" spans="1:2" x14ac:dyDescent="0.3">
      <c r="A4708" s="150">
        <v>39491</v>
      </c>
      <c r="B4708" s="30">
        <v>3.9620329999999999</v>
      </c>
    </row>
    <row r="4709" spans="1:2" x14ac:dyDescent="0.3">
      <c r="A4709" s="150">
        <v>39492</v>
      </c>
      <c r="B4709" s="30">
        <v>3.9621590000000002</v>
      </c>
    </row>
    <row r="4710" spans="1:2" x14ac:dyDescent="0.3">
      <c r="A4710" s="150">
        <v>39493</v>
      </c>
      <c r="B4710" s="30">
        <v>3.9622850000000001</v>
      </c>
    </row>
    <row r="4711" spans="1:2" x14ac:dyDescent="0.3">
      <c r="A4711" s="150">
        <v>39494</v>
      </c>
      <c r="B4711" s="30">
        <v>3.9624100000000002</v>
      </c>
    </row>
    <row r="4712" spans="1:2" x14ac:dyDescent="0.3">
      <c r="A4712" s="150">
        <v>39495</v>
      </c>
      <c r="B4712" s="30">
        <v>3.9625360000000001</v>
      </c>
    </row>
    <row r="4713" spans="1:2" x14ac:dyDescent="0.3">
      <c r="A4713" s="150">
        <v>39496</v>
      </c>
      <c r="B4713" s="30">
        <v>3.9626619999999999</v>
      </c>
    </row>
    <row r="4714" spans="1:2" x14ac:dyDescent="0.3">
      <c r="A4714" s="150">
        <v>39497</v>
      </c>
      <c r="B4714" s="30">
        <v>3.9627870000000001</v>
      </c>
    </row>
    <row r="4715" spans="1:2" x14ac:dyDescent="0.3">
      <c r="A4715" s="150">
        <v>39498</v>
      </c>
      <c r="B4715" s="30">
        <v>3.9629129999999999</v>
      </c>
    </row>
    <row r="4716" spans="1:2" x14ac:dyDescent="0.3">
      <c r="A4716" s="150">
        <v>39499</v>
      </c>
      <c r="B4716" s="30">
        <v>3.9630390000000002</v>
      </c>
    </row>
    <row r="4717" spans="1:2" x14ac:dyDescent="0.3">
      <c r="A4717" s="150">
        <v>39500</v>
      </c>
      <c r="B4717" s="30">
        <v>3.9631639999999999</v>
      </c>
    </row>
    <row r="4718" spans="1:2" x14ac:dyDescent="0.3">
      <c r="A4718" s="150">
        <v>39501</v>
      </c>
      <c r="B4718" s="30">
        <v>3.9632900000000002</v>
      </c>
    </row>
    <row r="4719" spans="1:2" x14ac:dyDescent="0.3">
      <c r="A4719" s="150">
        <v>39502</v>
      </c>
      <c r="B4719" s="30">
        <v>3.9634160000000001</v>
      </c>
    </row>
    <row r="4720" spans="1:2" x14ac:dyDescent="0.3">
      <c r="A4720" s="150">
        <v>39503</v>
      </c>
      <c r="B4720" s="30">
        <v>3.9635410000000002</v>
      </c>
    </row>
    <row r="4721" spans="1:2" x14ac:dyDescent="0.3">
      <c r="A4721" s="150">
        <v>39504</v>
      </c>
      <c r="B4721" s="30">
        <v>3.9638979999999999</v>
      </c>
    </row>
    <row r="4722" spans="1:2" x14ac:dyDescent="0.3">
      <c r="A4722" s="150">
        <v>39505</v>
      </c>
      <c r="B4722" s="30">
        <v>3.9642539999999999</v>
      </c>
    </row>
    <row r="4723" spans="1:2" x14ac:dyDescent="0.3">
      <c r="A4723" s="150">
        <v>39506</v>
      </c>
      <c r="B4723" s="30">
        <v>3.9646110000000001</v>
      </c>
    </row>
    <row r="4724" spans="1:2" x14ac:dyDescent="0.3">
      <c r="A4724" s="150">
        <v>39507</v>
      </c>
      <c r="B4724" s="30">
        <v>3.9649679999999998</v>
      </c>
    </row>
    <row r="4725" spans="1:2" x14ac:dyDescent="0.3">
      <c r="A4725" s="150">
        <v>39508</v>
      </c>
      <c r="B4725" s="30">
        <v>3.9653239999999998</v>
      </c>
    </row>
    <row r="4726" spans="1:2" x14ac:dyDescent="0.3">
      <c r="A4726" s="150">
        <v>39509</v>
      </c>
      <c r="B4726" s="30">
        <v>3.965681</v>
      </c>
    </row>
    <row r="4727" spans="1:2" x14ac:dyDescent="0.3">
      <c r="A4727" s="150">
        <v>39510</v>
      </c>
      <c r="B4727" s="30">
        <v>3.9660380000000002</v>
      </c>
    </row>
    <row r="4728" spans="1:2" x14ac:dyDescent="0.3">
      <c r="A4728" s="150">
        <v>39511</v>
      </c>
      <c r="B4728" s="30">
        <v>3.9663949999999999</v>
      </c>
    </row>
    <row r="4729" spans="1:2" x14ac:dyDescent="0.3">
      <c r="A4729" s="150">
        <v>39512</v>
      </c>
      <c r="B4729" s="30">
        <v>3.9667509999999999</v>
      </c>
    </row>
    <row r="4730" spans="1:2" x14ac:dyDescent="0.3">
      <c r="A4730" s="150">
        <v>39513</v>
      </c>
      <c r="B4730" s="30">
        <v>3.9671080000000001</v>
      </c>
    </row>
    <row r="4731" spans="1:2" x14ac:dyDescent="0.3">
      <c r="A4731" s="150">
        <v>39514</v>
      </c>
      <c r="B4731" s="30">
        <v>3.9674649999999998</v>
      </c>
    </row>
    <row r="4732" spans="1:2" x14ac:dyDescent="0.3">
      <c r="A4732" s="150">
        <v>39515</v>
      </c>
      <c r="B4732" s="30">
        <v>3.967822</v>
      </c>
    </row>
    <row r="4733" spans="1:2" x14ac:dyDescent="0.3">
      <c r="A4733" s="150">
        <v>39516</v>
      </c>
      <c r="B4733" s="30">
        <v>3.9681790000000001</v>
      </c>
    </row>
    <row r="4734" spans="1:2" x14ac:dyDescent="0.3">
      <c r="A4734" s="150">
        <v>39517</v>
      </c>
      <c r="B4734" s="30">
        <v>3.9685359999999998</v>
      </c>
    </row>
    <row r="4735" spans="1:2" x14ac:dyDescent="0.3">
      <c r="A4735" s="150">
        <v>39518</v>
      </c>
      <c r="B4735" s="30">
        <v>3.9693139999999998</v>
      </c>
    </row>
    <row r="4736" spans="1:2" x14ac:dyDescent="0.3">
      <c r="A4736" s="150">
        <v>39519</v>
      </c>
      <c r="B4736" s="30">
        <v>3.9700920000000002</v>
      </c>
    </row>
    <row r="4737" spans="1:2" x14ac:dyDescent="0.3">
      <c r="A4737" s="150">
        <v>39520</v>
      </c>
      <c r="B4737" s="30">
        <v>3.9708700000000001</v>
      </c>
    </row>
    <row r="4738" spans="1:2" x14ac:dyDescent="0.3">
      <c r="A4738" s="150">
        <v>39521</v>
      </c>
      <c r="B4738" s="30">
        <v>3.9716490000000002</v>
      </c>
    </row>
    <row r="4739" spans="1:2" x14ac:dyDescent="0.3">
      <c r="A4739" s="150">
        <v>39522</v>
      </c>
      <c r="B4739" s="30">
        <v>3.9724270000000002</v>
      </c>
    </row>
    <row r="4740" spans="1:2" x14ac:dyDescent="0.3">
      <c r="A4740" s="150">
        <v>39523</v>
      </c>
      <c r="B4740" s="30">
        <v>3.9732059999999998</v>
      </c>
    </row>
    <row r="4741" spans="1:2" x14ac:dyDescent="0.3">
      <c r="A4741" s="150">
        <v>39524</v>
      </c>
      <c r="B4741" s="30">
        <v>3.9739849999999999</v>
      </c>
    </row>
    <row r="4742" spans="1:2" x14ac:dyDescent="0.3">
      <c r="A4742" s="150">
        <v>39525</v>
      </c>
      <c r="B4742" s="30">
        <v>3.974764</v>
      </c>
    </row>
    <row r="4743" spans="1:2" x14ac:dyDescent="0.3">
      <c r="A4743" s="150">
        <v>39526</v>
      </c>
      <c r="B4743" s="30">
        <v>3.975543</v>
      </c>
    </row>
    <row r="4744" spans="1:2" x14ac:dyDescent="0.3">
      <c r="A4744" s="150">
        <v>39527</v>
      </c>
      <c r="B4744" s="30">
        <v>3.9763229999999998</v>
      </c>
    </row>
    <row r="4745" spans="1:2" x14ac:dyDescent="0.3">
      <c r="A4745" s="150">
        <v>39528</v>
      </c>
      <c r="B4745" s="30">
        <v>3.9771019999999999</v>
      </c>
    </row>
    <row r="4746" spans="1:2" x14ac:dyDescent="0.3">
      <c r="A4746" s="150">
        <v>39529</v>
      </c>
      <c r="B4746" s="30">
        <v>3.9778820000000001</v>
      </c>
    </row>
    <row r="4747" spans="1:2" x14ac:dyDescent="0.3">
      <c r="A4747" s="150">
        <v>39530</v>
      </c>
      <c r="B4747" s="30">
        <v>3.9786609999999998</v>
      </c>
    </row>
    <row r="4748" spans="1:2" x14ac:dyDescent="0.3">
      <c r="A4748" s="150">
        <v>39531</v>
      </c>
      <c r="B4748" s="30">
        <v>3.979441</v>
      </c>
    </row>
    <row r="4749" spans="1:2" x14ac:dyDescent="0.3">
      <c r="A4749" s="150">
        <v>39532</v>
      </c>
      <c r="B4749" s="30">
        <v>3.9802219999999999</v>
      </c>
    </row>
    <row r="4750" spans="1:2" x14ac:dyDescent="0.3">
      <c r="A4750" s="150">
        <v>39533</v>
      </c>
      <c r="B4750" s="30">
        <v>3.9814069999999999</v>
      </c>
    </row>
    <row r="4751" spans="1:2" x14ac:dyDescent="0.3">
      <c r="A4751" s="150">
        <v>39534</v>
      </c>
      <c r="B4751" s="30">
        <v>3.9825919999999999</v>
      </c>
    </row>
    <row r="4752" spans="1:2" x14ac:dyDescent="0.3">
      <c r="A4752" s="150">
        <v>39535</v>
      </c>
      <c r="B4752" s="30">
        <v>3.983778</v>
      </c>
    </row>
    <row r="4753" spans="1:2" x14ac:dyDescent="0.3">
      <c r="A4753" s="150">
        <v>39536</v>
      </c>
      <c r="B4753" s="30">
        <v>3.9849640000000002</v>
      </c>
    </row>
    <row r="4754" spans="1:2" x14ac:dyDescent="0.3">
      <c r="A4754" s="150">
        <v>39537</v>
      </c>
      <c r="B4754" s="30">
        <v>3.986151</v>
      </c>
    </row>
    <row r="4755" spans="1:2" x14ac:dyDescent="0.3">
      <c r="A4755" s="150">
        <v>39538</v>
      </c>
      <c r="B4755" s="30">
        <v>3.9873379999999998</v>
      </c>
    </row>
    <row r="4756" spans="1:2" x14ac:dyDescent="0.3">
      <c r="A4756" s="150">
        <v>39539</v>
      </c>
      <c r="B4756" s="30">
        <v>3.9885250000000001</v>
      </c>
    </row>
    <row r="4757" spans="1:2" x14ac:dyDescent="0.3">
      <c r="A4757" s="150">
        <v>39540</v>
      </c>
      <c r="B4757" s="30">
        <v>3.9897130000000001</v>
      </c>
    </row>
    <row r="4758" spans="1:2" x14ac:dyDescent="0.3">
      <c r="A4758" s="150">
        <v>39541</v>
      </c>
      <c r="B4758" s="30">
        <v>3.990901</v>
      </c>
    </row>
    <row r="4759" spans="1:2" x14ac:dyDescent="0.3">
      <c r="A4759" s="150">
        <v>39542</v>
      </c>
      <c r="B4759" s="30">
        <v>3.992089</v>
      </c>
    </row>
    <row r="4760" spans="1:2" x14ac:dyDescent="0.3">
      <c r="A4760" s="150">
        <v>39543</v>
      </c>
      <c r="B4760" s="30">
        <v>3.9932780000000001</v>
      </c>
    </row>
    <row r="4761" spans="1:2" x14ac:dyDescent="0.3">
      <c r="A4761" s="150">
        <v>39544</v>
      </c>
      <c r="B4761" s="30">
        <v>3.9944670000000002</v>
      </c>
    </row>
    <row r="4762" spans="1:2" x14ac:dyDescent="0.3">
      <c r="A4762" s="150">
        <v>39545</v>
      </c>
      <c r="B4762" s="30">
        <v>3.9956559999999999</v>
      </c>
    </row>
    <row r="4763" spans="1:2" x14ac:dyDescent="0.3">
      <c r="A4763" s="150">
        <v>39546</v>
      </c>
      <c r="B4763" s="30">
        <v>3.9968460000000001</v>
      </c>
    </row>
    <row r="4764" spans="1:2" x14ac:dyDescent="0.3">
      <c r="A4764" s="150">
        <v>39547</v>
      </c>
      <c r="B4764" s="30">
        <v>3.9980359999999999</v>
      </c>
    </row>
    <row r="4765" spans="1:2" x14ac:dyDescent="0.3">
      <c r="A4765" s="150">
        <v>39548</v>
      </c>
      <c r="B4765" s="30">
        <v>3.9992260000000002</v>
      </c>
    </row>
    <row r="4766" spans="1:2" x14ac:dyDescent="0.3">
      <c r="A4766" s="150">
        <v>39549</v>
      </c>
      <c r="B4766" s="30">
        <v>3.9997509999999998</v>
      </c>
    </row>
    <row r="4767" spans="1:2" x14ac:dyDescent="0.3">
      <c r="A4767" s="150">
        <v>39550</v>
      </c>
      <c r="B4767" s="30">
        <v>4.0002769999999996</v>
      </c>
    </row>
    <row r="4768" spans="1:2" x14ac:dyDescent="0.3">
      <c r="A4768" s="150">
        <v>39551</v>
      </c>
      <c r="B4768" s="30">
        <v>4.0008020000000002</v>
      </c>
    </row>
    <row r="4769" spans="1:2" x14ac:dyDescent="0.3">
      <c r="A4769" s="150">
        <v>39552</v>
      </c>
      <c r="B4769" s="30">
        <v>4.0013269999999999</v>
      </c>
    </row>
    <row r="4770" spans="1:2" x14ac:dyDescent="0.3">
      <c r="A4770" s="150">
        <v>39553</v>
      </c>
      <c r="B4770" s="30">
        <v>4.0018529999999997</v>
      </c>
    </row>
    <row r="4771" spans="1:2" x14ac:dyDescent="0.3">
      <c r="A4771" s="150">
        <v>39554</v>
      </c>
      <c r="B4771" s="30">
        <v>4.0023780000000002</v>
      </c>
    </row>
    <row r="4772" spans="1:2" x14ac:dyDescent="0.3">
      <c r="A4772" s="150">
        <v>39555</v>
      </c>
      <c r="B4772" s="30">
        <v>4.002904</v>
      </c>
    </row>
    <row r="4773" spans="1:2" x14ac:dyDescent="0.3">
      <c r="A4773" s="150">
        <v>39556</v>
      </c>
      <c r="B4773" s="30">
        <v>4.0034289999999997</v>
      </c>
    </row>
    <row r="4774" spans="1:2" x14ac:dyDescent="0.3">
      <c r="A4774" s="150">
        <v>39557</v>
      </c>
      <c r="B4774" s="30">
        <v>4.0039550000000004</v>
      </c>
    </row>
    <row r="4775" spans="1:2" x14ac:dyDescent="0.3">
      <c r="A4775" s="150">
        <v>39558</v>
      </c>
      <c r="B4775" s="30">
        <v>4.0044810000000002</v>
      </c>
    </row>
    <row r="4776" spans="1:2" x14ac:dyDescent="0.3">
      <c r="A4776" s="150">
        <v>39559</v>
      </c>
      <c r="B4776" s="30">
        <v>4.005007</v>
      </c>
    </row>
    <row r="4777" spans="1:2" x14ac:dyDescent="0.3">
      <c r="A4777" s="150">
        <v>39560</v>
      </c>
      <c r="B4777" s="30">
        <v>4.0055329999999998</v>
      </c>
    </row>
    <row r="4778" spans="1:2" x14ac:dyDescent="0.3">
      <c r="A4778" s="150">
        <v>39561</v>
      </c>
      <c r="B4778" s="30">
        <v>4.0060589999999996</v>
      </c>
    </row>
    <row r="4779" spans="1:2" x14ac:dyDescent="0.3">
      <c r="A4779" s="150">
        <v>39562</v>
      </c>
      <c r="B4779" s="30">
        <v>4.0065850000000003</v>
      </c>
    </row>
    <row r="4780" spans="1:2" x14ac:dyDescent="0.3">
      <c r="A4780" s="150">
        <v>39563</v>
      </c>
      <c r="B4780" s="30">
        <v>4.0071110000000001</v>
      </c>
    </row>
    <row r="4781" spans="1:2" x14ac:dyDescent="0.3">
      <c r="A4781" s="150">
        <v>39564</v>
      </c>
      <c r="B4781" s="30">
        <v>4.0072679999999998</v>
      </c>
    </row>
    <row r="4782" spans="1:2" x14ac:dyDescent="0.3">
      <c r="A4782" s="150">
        <v>39565</v>
      </c>
      <c r="B4782" s="30">
        <v>4.0074249999999996</v>
      </c>
    </row>
    <row r="4783" spans="1:2" x14ac:dyDescent="0.3">
      <c r="A4783" s="150">
        <v>39566</v>
      </c>
      <c r="B4783" s="30">
        <v>4.0075820000000002</v>
      </c>
    </row>
    <row r="4784" spans="1:2" x14ac:dyDescent="0.3">
      <c r="A4784" s="150">
        <v>39567</v>
      </c>
      <c r="B4784" s="30">
        <v>4.0077389999999999</v>
      </c>
    </row>
    <row r="4785" spans="1:2" x14ac:dyDescent="0.3">
      <c r="A4785" s="150">
        <v>39568</v>
      </c>
      <c r="B4785" s="30">
        <v>4.0078959999999997</v>
      </c>
    </row>
    <row r="4786" spans="1:2" x14ac:dyDescent="0.3">
      <c r="A4786" s="150">
        <v>39569</v>
      </c>
      <c r="B4786" s="30">
        <v>4.0080530000000003</v>
      </c>
    </row>
    <row r="4787" spans="1:2" x14ac:dyDescent="0.3">
      <c r="A4787" s="150">
        <v>39570</v>
      </c>
      <c r="B4787" s="30">
        <v>4.0082100000000001</v>
      </c>
    </row>
    <row r="4788" spans="1:2" x14ac:dyDescent="0.3">
      <c r="A4788" s="150">
        <v>39571</v>
      </c>
      <c r="B4788" s="30">
        <v>4.0083669999999998</v>
      </c>
    </row>
    <row r="4789" spans="1:2" x14ac:dyDescent="0.3">
      <c r="A4789" s="150">
        <v>39572</v>
      </c>
      <c r="B4789" s="30">
        <v>4.0085240000000004</v>
      </c>
    </row>
    <row r="4790" spans="1:2" x14ac:dyDescent="0.3">
      <c r="A4790" s="150">
        <v>39573</v>
      </c>
      <c r="B4790" s="30">
        <v>4.0086810000000002</v>
      </c>
    </row>
    <row r="4791" spans="1:2" x14ac:dyDescent="0.3">
      <c r="A4791" s="150">
        <v>39574</v>
      </c>
      <c r="B4791" s="30">
        <v>4.0088379999999999</v>
      </c>
    </row>
    <row r="4792" spans="1:2" x14ac:dyDescent="0.3">
      <c r="A4792" s="150">
        <v>39575</v>
      </c>
      <c r="B4792" s="30">
        <v>4.0089959999999998</v>
      </c>
    </row>
    <row r="4793" spans="1:2" x14ac:dyDescent="0.3">
      <c r="A4793" s="150">
        <v>39576</v>
      </c>
      <c r="B4793" s="30">
        <v>4.0091530000000004</v>
      </c>
    </row>
    <row r="4794" spans="1:2" x14ac:dyDescent="0.3">
      <c r="A4794" s="150">
        <v>39577</v>
      </c>
      <c r="B4794" s="30">
        <v>4.0093100000000002</v>
      </c>
    </row>
    <row r="4795" spans="1:2" x14ac:dyDescent="0.3">
      <c r="A4795" s="150">
        <v>39578</v>
      </c>
      <c r="B4795" s="30">
        <v>4.0094669999999999</v>
      </c>
    </row>
    <row r="4796" spans="1:2" x14ac:dyDescent="0.3">
      <c r="A4796" s="150">
        <v>39579</v>
      </c>
      <c r="B4796" s="30">
        <v>4.0098440000000002</v>
      </c>
    </row>
    <row r="4797" spans="1:2" x14ac:dyDescent="0.3">
      <c r="A4797" s="150">
        <v>39580</v>
      </c>
      <c r="B4797" s="30">
        <v>4.0102200000000003</v>
      </c>
    </row>
    <row r="4798" spans="1:2" x14ac:dyDescent="0.3">
      <c r="A4798" s="150">
        <v>39581</v>
      </c>
      <c r="B4798" s="30">
        <v>4.0105969999999997</v>
      </c>
    </row>
    <row r="4799" spans="1:2" x14ac:dyDescent="0.3">
      <c r="A4799" s="150">
        <v>39582</v>
      </c>
      <c r="B4799" s="30">
        <v>4.010974</v>
      </c>
    </row>
    <row r="4800" spans="1:2" x14ac:dyDescent="0.3">
      <c r="A4800" s="150">
        <v>39583</v>
      </c>
      <c r="B4800" s="30">
        <v>4.0113510000000003</v>
      </c>
    </row>
    <row r="4801" spans="1:2" x14ac:dyDescent="0.3">
      <c r="A4801" s="150">
        <v>39584</v>
      </c>
      <c r="B4801" s="30">
        <v>4.0117279999999997</v>
      </c>
    </row>
    <row r="4802" spans="1:2" x14ac:dyDescent="0.3">
      <c r="A4802" s="150">
        <v>39585</v>
      </c>
      <c r="B4802" s="30">
        <v>4.012105</v>
      </c>
    </row>
    <row r="4803" spans="1:2" x14ac:dyDescent="0.3">
      <c r="A4803" s="150">
        <v>39586</v>
      </c>
      <c r="B4803" s="30">
        <v>4.0124810000000002</v>
      </c>
    </row>
    <row r="4804" spans="1:2" x14ac:dyDescent="0.3">
      <c r="A4804" s="150">
        <v>39587</v>
      </c>
      <c r="B4804" s="30">
        <v>4.0128579999999996</v>
      </c>
    </row>
    <row r="4805" spans="1:2" x14ac:dyDescent="0.3">
      <c r="A4805" s="150">
        <v>39588</v>
      </c>
      <c r="B4805" s="30">
        <v>4.013236</v>
      </c>
    </row>
    <row r="4806" spans="1:2" x14ac:dyDescent="0.3">
      <c r="A4806" s="150">
        <v>39589</v>
      </c>
      <c r="B4806" s="30">
        <v>4.0136130000000003</v>
      </c>
    </row>
    <row r="4807" spans="1:2" x14ac:dyDescent="0.3">
      <c r="A4807" s="150">
        <v>39590</v>
      </c>
      <c r="B4807" s="30">
        <v>4.0139899999999997</v>
      </c>
    </row>
    <row r="4808" spans="1:2" x14ac:dyDescent="0.3">
      <c r="A4808" s="150">
        <v>39591</v>
      </c>
      <c r="B4808" s="30">
        <v>4.014367</v>
      </c>
    </row>
    <row r="4809" spans="1:2" x14ac:dyDescent="0.3">
      <c r="A4809" s="150">
        <v>39592</v>
      </c>
      <c r="B4809" s="30">
        <v>4.0147440000000003</v>
      </c>
    </row>
    <row r="4810" spans="1:2" x14ac:dyDescent="0.3">
      <c r="A4810" s="150">
        <v>39593</v>
      </c>
      <c r="B4810" s="30">
        <v>4.0151209999999997</v>
      </c>
    </row>
    <row r="4811" spans="1:2" x14ac:dyDescent="0.3">
      <c r="A4811" s="150">
        <v>39594</v>
      </c>
      <c r="B4811" s="30">
        <v>4.0144570000000002</v>
      </c>
    </row>
    <row r="4812" spans="1:2" x14ac:dyDescent="0.3">
      <c r="A4812" s="150">
        <v>39595</v>
      </c>
      <c r="B4812" s="30">
        <v>4.0137919999999996</v>
      </c>
    </row>
    <row r="4813" spans="1:2" x14ac:dyDescent="0.3">
      <c r="A4813" s="150">
        <v>39596</v>
      </c>
      <c r="B4813" s="30">
        <v>4.013128</v>
      </c>
    </row>
    <row r="4814" spans="1:2" x14ac:dyDescent="0.3">
      <c r="A4814" s="150">
        <v>39597</v>
      </c>
      <c r="B4814" s="30">
        <v>4.0124639999999996</v>
      </c>
    </row>
    <row r="4815" spans="1:2" x14ac:dyDescent="0.3">
      <c r="A4815" s="150">
        <v>39598</v>
      </c>
      <c r="B4815" s="30">
        <v>4.0118</v>
      </c>
    </row>
    <row r="4816" spans="1:2" x14ac:dyDescent="0.3">
      <c r="A4816" s="150">
        <v>39599</v>
      </c>
      <c r="B4816" s="30">
        <v>4.0111359999999996</v>
      </c>
    </row>
    <row r="4817" spans="1:2" x14ac:dyDescent="0.3">
      <c r="A4817" s="150">
        <v>39600</v>
      </c>
      <c r="B4817" s="30">
        <v>4.0104730000000002</v>
      </c>
    </row>
    <row r="4818" spans="1:2" x14ac:dyDescent="0.3">
      <c r="A4818" s="150">
        <v>39601</v>
      </c>
      <c r="B4818" s="30">
        <v>4.0098089999999997</v>
      </c>
    </row>
    <row r="4819" spans="1:2" x14ac:dyDescent="0.3">
      <c r="A4819" s="150">
        <v>39602</v>
      </c>
      <c r="B4819" s="30">
        <v>4.0091450000000002</v>
      </c>
    </row>
    <row r="4820" spans="1:2" x14ac:dyDescent="0.3">
      <c r="A4820" s="150">
        <v>39603</v>
      </c>
      <c r="B4820" s="30">
        <v>4.0084819999999999</v>
      </c>
    </row>
    <row r="4821" spans="1:2" x14ac:dyDescent="0.3">
      <c r="A4821" s="150">
        <v>39604</v>
      </c>
      <c r="B4821" s="30">
        <v>4.0078189999999996</v>
      </c>
    </row>
    <row r="4822" spans="1:2" x14ac:dyDescent="0.3">
      <c r="A4822" s="150">
        <v>39605</v>
      </c>
      <c r="B4822" s="30">
        <v>4.007155</v>
      </c>
    </row>
    <row r="4823" spans="1:2" x14ac:dyDescent="0.3">
      <c r="A4823" s="150">
        <v>39606</v>
      </c>
      <c r="B4823" s="30">
        <v>4.0064919999999997</v>
      </c>
    </row>
    <row r="4824" spans="1:2" x14ac:dyDescent="0.3">
      <c r="A4824" s="150">
        <v>39607</v>
      </c>
      <c r="B4824" s="30">
        <v>4.0058290000000003</v>
      </c>
    </row>
    <row r="4825" spans="1:2" x14ac:dyDescent="0.3">
      <c r="A4825" s="150">
        <v>39608</v>
      </c>
      <c r="B4825" s="30">
        <v>4.005166</v>
      </c>
    </row>
    <row r="4826" spans="1:2" x14ac:dyDescent="0.3">
      <c r="A4826" s="150">
        <v>39609</v>
      </c>
      <c r="B4826" s="30">
        <v>4.0045039999999998</v>
      </c>
    </row>
    <row r="4827" spans="1:2" x14ac:dyDescent="0.3">
      <c r="A4827" s="150">
        <v>39610</v>
      </c>
      <c r="B4827" s="30">
        <v>4.0049640000000002</v>
      </c>
    </row>
    <row r="4828" spans="1:2" x14ac:dyDescent="0.3">
      <c r="A4828" s="150">
        <v>39611</v>
      </c>
      <c r="B4828" s="30">
        <v>4.0054239999999997</v>
      </c>
    </row>
    <row r="4829" spans="1:2" x14ac:dyDescent="0.3">
      <c r="A4829" s="150">
        <v>39612</v>
      </c>
      <c r="B4829" s="30">
        <v>4.0058850000000001</v>
      </c>
    </row>
    <row r="4830" spans="1:2" x14ac:dyDescent="0.3">
      <c r="A4830" s="150">
        <v>39613</v>
      </c>
      <c r="B4830" s="30">
        <v>4.0063449999999996</v>
      </c>
    </row>
    <row r="4831" spans="1:2" x14ac:dyDescent="0.3">
      <c r="A4831" s="150">
        <v>39614</v>
      </c>
      <c r="B4831" s="30">
        <v>4.0068060000000001</v>
      </c>
    </row>
    <row r="4832" spans="1:2" x14ac:dyDescent="0.3">
      <c r="A4832" s="150">
        <v>39615</v>
      </c>
      <c r="B4832" s="30">
        <v>4.0072669999999997</v>
      </c>
    </row>
    <row r="4833" spans="1:2" x14ac:dyDescent="0.3">
      <c r="A4833" s="150">
        <v>39616</v>
      </c>
      <c r="B4833" s="30">
        <v>4.007727</v>
      </c>
    </row>
    <row r="4834" spans="1:2" x14ac:dyDescent="0.3">
      <c r="A4834" s="150">
        <v>39617</v>
      </c>
      <c r="B4834" s="30">
        <v>4.0081879999999996</v>
      </c>
    </row>
    <row r="4835" spans="1:2" x14ac:dyDescent="0.3">
      <c r="A4835" s="150">
        <v>39618</v>
      </c>
      <c r="B4835" s="30">
        <v>4.0086490000000001</v>
      </c>
    </row>
    <row r="4836" spans="1:2" x14ac:dyDescent="0.3">
      <c r="A4836" s="150">
        <v>39619</v>
      </c>
      <c r="B4836" s="30">
        <v>4.0091099999999997</v>
      </c>
    </row>
    <row r="4837" spans="1:2" x14ac:dyDescent="0.3">
      <c r="A4837" s="150">
        <v>39620</v>
      </c>
      <c r="B4837" s="30">
        <v>4.0095700000000001</v>
      </c>
    </row>
    <row r="4838" spans="1:2" x14ac:dyDescent="0.3">
      <c r="A4838" s="150">
        <v>39621</v>
      </c>
      <c r="B4838" s="30">
        <v>4.0100309999999997</v>
      </c>
    </row>
    <row r="4839" spans="1:2" x14ac:dyDescent="0.3">
      <c r="A4839" s="150">
        <v>39622</v>
      </c>
      <c r="B4839" s="30">
        <v>4.0104920000000002</v>
      </c>
    </row>
    <row r="4840" spans="1:2" x14ac:dyDescent="0.3">
      <c r="A4840" s="150">
        <v>39623</v>
      </c>
      <c r="B4840" s="30">
        <v>4.0109529999999998</v>
      </c>
    </row>
    <row r="4841" spans="1:2" x14ac:dyDescent="0.3">
      <c r="A4841" s="150">
        <v>39624</v>
      </c>
      <c r="B4841" s="30">
        <v>4.0114140000000003</v>
      </c>
    </row>
    <row r="4842" spans="1:2" x14ac:dyDescent="0.3">
      <c r="A4842" s="150">
        <v>39625</v>
      </c>
      <c r="B4842" s="30">
        <v>4.0121760000000002</v>
      </c>
    </row>
    <row r="4843" spans="1:2" x14ac:dyDescent="0.3">
      <c r="A4843" s="150">
        <v>39626</v>
      </c>
      <c r="B4843" s="30">
        <v>4.012937</v>
      </c>
    </row>
    <row r="4844" spans="1:2" x14ac:dyDescent="0.3">
      <c r="A4844" s="150">
        <v>39627</v>
      </c>
      <c r="B4844" s="30">
        <v>4.0136989999999999</v>
      </c>
    </row>
    <row r="4845" spans="1:2" x14ac:dyDescent="0.3">
      <c r="A4845" s="150">
        <v>39628</v>
      </c>
      <c r="B4845" s="30">
        <v>4.0144599999999997</v>
      </c>
    </row>
    <row r="4846" spans="1:2" x14ac:dyDescent="0.3">
      <c r="A4846" s="150">
        <v>39629</v>
      </c>
      <c r="B4846" s="30">
        <v>4.0152219999999996</v>
      </c>
    </row>
    <row r="4847" spans="1:2" x14ac:dyDescent="0.3">
      <c r="A4847" s="150">
        <v>39630</v>
      </c>
      <c r="B4847" s="30">
        <v>4.0159840000000004</v>
      </c>
    </row>
    <row r="4848" spans="1:2" x14ac:dyDescent="0.3">
      <c r="A4848" s="150">
        <v>39631</v>
      </c>
      <c r="B4848" s="30">
        <v>4.0167460000000004</v>
      </c>
    </row>
    <row r="4849" spans="1:2" x14ac:dyDescent="0.3">
      <c r="A4849" s="150">
        <v>39632</v>
      </c>
      <c r="B4849" s="30">
        <v>4.0175090000000004</v>
      </c>
    </row>
    <row r="4850" spans="1:2" x14ac:dyDescent="0.3">
      <c r="A4850" s="150">
        <v>39633</v>
      </c>
      <c r="B4850" s="30">
        <v>4.0182710000000004</v>
      </c>
    </row>
    <row r="4851" spans="1:2" x14ac:dyDescent="0.3">
      <c r="A4851" s="150">
        <v>39634</v>
      </c>
      <c r="B4851" s="30">
        <v>4.0190340000000004</v>
      </c>
    </row>
    <row r="4852" spans="1:2" x14ac:dyDescent="0.3">
      <c r="A4852" s="150">
        <v>39635</v>
      </c>
      <c r="B4852" s="30">
        <v>4.0197960000000004</v>
      </c>
    </row>
    <row r="4853" spans="1:2" x14ac:dyDescent="0.3">
      <c r="A4853" s="150">
        <v>39636</v>
      </c>
      <c r="B4853" s="30">
        <v>4.0205590000000004</v>
      </c>
    </row>
    <row r="4854" spans="1:2" x14ac:dyDescent="0.3">
      <c r="A4854" s="150">
        <v>39637</v>
      </c>
      <c r="B4854" s="30">
        <v>4.0213219999999996</v>
      </c>
    </row>
    <row r="4855" spans="1:2" x14ac:dyDescent="0.3">
      <c r="A4855" s="150">
        <v>39638</v>
      </c>
      <c r="B4855" s="30">
        <v>4.0220849999999997</v>
      </c>
    </row>
    <row r="4856" spans="1:2" x14ac:dyDescent="0.3">
      <c r="A4856" s="150">
        <v>39639</v>
      </c>
      <c r="B4856" s="30">
        <v>4.0228489999999999</v>
      </c>
    </row>
    <row r="4857" spans="1:2" x14ac:dyDescent="0.3">
      <c r="A4857" s="150">
        <v>39640</v>
      </c>
      <c r="B4857" s="30">
        <v>4.0230769999999998</v>
      </c>
    </row>
    <row r="4858" spans="1:2" x14ac:dyDescent="0.3">
      <c r="A4858" s="150">
        <v>39641</v>
      </c>
      <c r="B4858" s="30">
        <v>4.0233049999999997</v>
      </c>
    </row>
    <row r="4859" spans="1:2" x14ac:dyDescent="0.3">
      <c r="A4859" s="150">
        <v>39642</v>
      </c>
      <c r="B4859" s="30">
        <v>4.0235329999999996</v>
      </c>
    </row>
    <row r="4860" spans="1:2" x14ac:dyDescent="0.3">
      <c r="A4860" s="150">
        <v>39643</v>
      </c>
      <c r="B4860" s="30">
        <v>4.0237610000000004</v>
      </c>
    </row>
    <row r="4861" spans="1:2" x14ac:dyDescent="0.3">
      <c r="A4861" s="150">
        <v>39644</v>
      </c>
      <c r="B4861" s="30">
        <v>4.0239900000000004</v>
      </c>
    </row>
    <row r="4862" spans="1:2" x14ac:dyDescent="0.3">
      <c r="A4862" s="150">
        <v>39645</v>
      </c>
      <c r="B4862" s="30">
        <v>4.0242180000000003</v>
      </c>
    </row>
    <row r="4863" spans="1:2" x14ac:dyDescent="0.3">
      <c r="A4863" s="150">
        <v>39646</v>
      </c>
      <c r="B4863" s="30">
        <v>4.0244460000000002</v>
      </c>
    </row>
    <row r="4864" spans="1:2" x14ac:dyDescent="0.3">
      <c r="A4864" s="150">
        <v>39647</v>
      </c>
      <c r="B4864" s="30">
        <v>4.0246740000000001</v>
      </c>
    </row>
    <row r="4865" spans="1:2" x14ac:dyDescent="0.3">
      <c r="A4865" s="150">
        <v>39648</v>
      </c>
      <c r="B4865" s="30">
        <v>4.0249030000000001</v>
      </c>
    </row>
    <row r="4866" spans="1:2" x14ac:dyDescent="0.3">
      <c r="A4866" s="150">
        <v>39649</v>
      </c>
      <c r="B4866" s="30">
        <v>4.025131</v>
      </c>
    </row>
    <row r="4867" spans="1:2" x14ac:dyDescent="0.3">
      <c r="A4867" s="150">
        <v>39650</v>
      </c>
      <c r="B4867" s="30">
        <v>4.0253589999999999</v>
      </c>
    </row>
    <row r="4868" spans="1:2" x14ac:dyDescent="0.3">
      <c r="A4868" s="150">
        <v>39651</v>
      </c>
      <c r="B4868" s="30">
        <v>4.0255879999999999</v>
      </c>
    </row>
    <row r="4869" spans="1:2" x14ac:dyDescent="0.3">
      <c r="A4869" s="150">
        <v>39652</v>
      </c>
      <c r="B4869" s="30">
        <v>4.0258159999999998</v>
      </c>
    </row>
    <row r="4870" spans="1:2" x14ac:dyDescent="0.3">
      <c r="A4870" s="150">
        <v>39653</v>
      </c>
      <c r="B4870" s="30">
        <v>4.0260439999999997</v>
      </c>
    </row>
    <row r="4871" spans="1:2" x14ac:dyDescent="0.3">
      <c r="A4871" s="150">
        <v>39654</v>
      </c>
      <c r="B4871" s="30">
        <v>4.0262729999999998</v>
      </c>
    </row>
    <row r="4872" spans="1:2" x14ac:dyDescent="0.3">
      <c r="A4872" s="150">
        <v>39655</v>
      </c>
      <c r="B4872" s="30">
        <v>4.0272350000000001</v>
      </c>
    </row>
    <row r="4873" spans="1:2" x14ac:dyDescent="0.3">
      <c r="A4873" s="150">
        <v>39656</v>
      </c>
      <c r="B4873" s="30">
        <v>4.0281969999999996</v>
      </c>
    </row>
    <row r="4874" spans="1:2" x14ac:dyDescent="0.3">
      <c r="A4874" s="150">
        <v>39657</v>
      </c>
      <c r="B4874" s="30">
        <v>4.0291600000000001</v>
      </c>
    </row>
    <row r="4875" spans="1:2" x14ac:dyDescent="0.3">
      <c r="A4875" s="150">
        <v>39658</v>
      </c>
      <c r="B4875" s="30">
        <v>4.0301229999999997</v>
      </c>
    </row>
    <row r="4876" spans="1:2" x14ac:dyDescent="0.3">
      <c r="A4876" s="150">
        <v>39659</v>
      </c>
      <c r="B4876" s="30">
        <v>4.0310860000000002</v>
      </c>
    </row>
    <row r="4877" spans="1:2" x14ac:dyDescent="0.3">
      <c r="A4877" s="150">
        <v>39660</v>
      </c>
      <c r="B4877" s="30">
        <v>4.0320499999999999</v>
      </c>
    </row>
    <row r="4878" spans="1:2" x14ac:dyDescent="0.3">
      <c r="A4878" s="150">
        <v>39661</v>
      </c>
      <c r="B4878" s="30">
        <v>4.0330130000000004</v>
      </c>
    </row>
    <row r="4879" spans="1:2" x14ac:dyDescent="0.3">
      <c r="A4879" s="150">
        <v>39662</v>
      </c>
      <c r="B4879" s="30">
        <v>4.0339770000000001</v>
      </c>
    </row>
    <row r="4880" spans="1:2" x14ac:dyDescent="0.3">
      <c r="A4880" s="150">
        <v>39663</v>
      </c>
      <c r="B4880" s="30">
        <v>4.0349409999999999</v>
      </c>
    </row>
    <row r="4881" spans="1:2" x14ac:dyDescent="0.3">
      <c r="A4881" s="150">
        <v>39664</v>
      </c>
      <c r="B4881" s="30">
        <v>4.0359059999999998</v>
      </c>
    </row>
    <row r="4882" spans="1:2" x14ac:dyDescent="0.3">
      <c r="A4882" s="150">
        <v>39665</v>
      </c>
      <c r="B4882" s="30">
        <v>4.0368700000000004</v>
      </c>
    </row>
    <row r="4883" spans="1:2" x14ac:dyDescent="0.3">
      <c r="A4883" s="150">
        <v>39666</v>
      </c>
      <c r="B4883" s="30">
        <v>4.0378350000000003</v>
      </c>
    </row>
    <row r="4884" spans="1:2" x14ac:dyDescent="0.3">
      <c r="A4884" s="150">
        <v>39667</v>
      </c>
      <c r="B4884" s="30">
        <v>4.0388000000000002</v>
      </c>
    </row>
    <row r="4885" spans="1:2" x14ac:dyDescent="0.3">
      <c r="A4885" s="150">
        <v>39668</v>
      </c>
      <c r="B4885" s="30">
        <v>4.0397650000000001</v>
      </c>
    </row>
    <row r="4886" spans="1:2" x14ac:dyDescent="0.3">
      <c r="A4886" s="150">
        <v>39669</v>
      </c>
      <c r="B4886" s="30">
        <v>4.0407310000000001</v>
      </c>
    </row>
    <row r="4887" spans="1:2" x14ac:dyDescent="0.3">
      <c r="A4887" s="150">
        <v>39670</v>
      </c>
      <c r="B4887" s="30">
        <v>4.041696</v>
      </c>
    </row>
    <row r="4888" spans="1:2" x14ac:dyDescent="0.3">
      <c r="A4888" s="150">
        <v>39671</v>
      </c>
      <c r="B4888" s="30">
        <v>4.0424009999999999</v>
      </c>
    </row>
    <row r="4889" spans="1:2" x14ac:dyDescent="0.3">
      <c r="A4889" s="150">
        <v>39672</v>
      </c>
      <c r="B4889" s="30">
        <v>4.0431059999999999</v>
      </c>
    </row>
    <row r="4890" spans="1:2" x14ac:dyDescent="0.3">
      <c r="A4890" s="150">
        <v>39673</v>
      </c>
      <c r="B4890" s="30">
        <v>4.0438109999999998</v>
      </c>
    </row>
    <row r="4891" spans="1:2" x14ac:dyDescent="0.3">
      <c r="A4891" s="150">
        <v>39674</v>
      </c>
      <c r="B4891" s="30">
        <v>4.0445169999999999</v>
      </c>
    </row>
    <row r="4892" spans="1:2" x14ac:dyDescent="0.3">
      <c r="A4892" s="150">
        <v>39675</v>
      </c>
      <c r="B4892" s="30">
        <v>4.0452219999999999</v>
      </c>
    </row>
    <row r="4893" spans="1:2" x14ac:dyDescent="0.3">
      <c r="A4893" s="150">
        <v>39676</v>
      </c>
      <c r="B4893" s="30">
        <v>4.045928</v>
      </c>
    </row>
    <row r="4894" spans="1:2" x14ac:dyDescent="0.3">
      <c r="A4894" s="150">
        <v>39677</v>
      </c>
      <c r="B4894" s="30">
        <v>4.0466329999999999</v>
      </c>
    </row>
    <row r="4895" spans="1:2" x14ac:dyDescent="0.3">
      <c r="A4895" s="150">
        <v>39678</v>
      </c>
      <c r="B4895" s="30">
        <v>4.047339</v>
      </c>
    </row>
    <row r="4896" spans="1:2" x14ac:dyDescent="0.3">
      <c r="A4896" s="150">
        <v>39679</v>
      </c>
      <c r="B4896" s="30">
        <v>4.0480450000000001</v>
      </c>
    </row>
    <row r="4897" spans="1:2" x14ac:dyDescent="0.3">
      <c r="A4897" s="150">
        <v>39680</v>
      </c>
      <c r="B4897" s="30">
        <v>4.0487510000000002</v>
      </c>
    </row>
    <row r="4898" spans="1:2" x14ac:dyDescent="0.3">
      <c r="A4898" s="150">
        <v>39681</v>
      </c>
      <c r="B4898" s="30">
        <v>4.0494570000000003</v>
      </c>
    </row>
    <row r="4899" spans="1:2" x14ac:dyDescent="0.3">
      <c r="A4899" s="150">
        <v>39682</v>
      </c>
      <c r="B4899" s="30">
        <v>4.0501630000000004</v>
      </c>
    </row>
    <row r="4900" spans="1:2" x14ac:dyDescent="0.3">
      <c r="A4900" s="150">
        <v>39683</v>
      </c>
      <c r="B4900" s="30">
        <v>4.0508689999999996</v>
      </c>
    </row>
    <row r="4901" spans="1:2" x14ac:dyDescent="0.3">
      <c r="A4901" s="150">
        <v>39684</v>
      </c>
      <c r="B4901" s="30">
        <v>4.0515759999999998</v>
      </c>
    </row>
    <row r="4902" spans="1:2" x14ac:dyDescent="0.3">
      <c r="A4902" s="150">
        <v>39685</v>
      </c>
      <c r="B4902" s="30">
        <v>4.0522830000000001</v>
      </c>
    </row>
    <row r="4903" spans="1:2" x14ac:dyDescent="0.3">
      <c r="A4903" s="150">
        <v>39686</v>
      </c>
      <c r="B4903" s="30">
        <v>4.0530629999999999</v>
      </c>
    </row>
    <row r="4904" spans="1:2" x14ac:dyDescent="0.3">
      <c r="A4904" s="150">
        <v>39687</v>
      </c>
      <c r="B4904" s="30">
        <v>4.0538429999999996</v>
      </c>
    </row>
    <row r="4905" spans="1:2" x14ac:dyDescent="0.3">
      <c r="A4905" s="150">
        <v>39688</v>
      </c>
      <c r="B4905" s="30">
        <v>4.0546239999999996</v>
      </c>
    </row>
    <row r="4906" spans="1:2" x14ac:dyDescent="0.3">
      <c r="A4906" s="150">
        <v>39689</v>
      </c>
      <c r="B4906" s="30">
        <v>4.0554040000000002</v>
      </c>
    </row>
    <row r="4907" spans="1:2" x14ac:dyDescent="0.3">
      <c r="A4907" s="150">
        <v>39690</v>
      </c>
      <c r="B4907" s="30">
        <v>4.0561850000000002</v>
      </c>
    </row>
    <row r="4908" spans="1:2" x14ac:dyDescent="0.3">
      <c r="A4908" s="150">
        <v>39691</v>
      </c>
      <c r="B4908" s="30">
        <v>4.0569660000000001</v>
      </c>
    </row>
    <row r="4909" spans="1:2" x14ac:dyDescent="0.3">
      <c r="A4909" s="150">
        <v>39692</v>
      </c>
      <c r="B4909" s="30">
        <v>4.0577480000000001</v>
      </c>
    </row>
    <row r="4910" spans="1:2" x14ac:dyDescent="0.3">
      <c r="A4910" s="150">
        <v>39693</v>
      </c>
      <c r="B4910" s="30">
        <v>4.0585290000000001</v>
      </c>
    </row>
    <row r="4911" spans="1:2" x14ac:dyDescent="0.3">
      <c r="A4911" s="150">
        <v>39694</v>
      </c>
      <c r="B4911" s="30">
        <v>4.05931</v>
      </c>
    </row>
    <row r="4912" spans="1:2" x14ac:dyDescent="0.3">
      <c r="A4912" s="150">
        <v>39695</v>
      </c>
      <c r="B4912" s="30">
        <v>4.060092</v>
      </c>
    </row>
    <row r="4913" spans="1:2" x14ac:dyDescent="0.3">
      <c r="A4913" s="150">
        <v>39696</v>
      </c>
      <c r="B4913" s="30">
        <v>4.0608740000000001</v>
      </c>
    </row>
    <row r="4914" spans="1:2" x14ac:dyDescent="0.3">
      <c r="A4914" s="150">
        <v>39697</v>
      </c>
      <c r="B4914" s="30">
        <v>4.0616560000000002</v>
      </c>
    </row>
    <row r="4915" spans="1:2" x14ac:dyDescent="0.3">
      <c r="A4915" s="150">
        <v>39698</v>
      </c>
      <c r="B4915" s="30">
        <v>4.0624380000000002</v>
      </c>
    </row>
    <row r="4916" spans="1:2" x14ac:dyDescent="0.3">
      <c r="A4916" s="150">
        <v>39699</v>
      </c>
      <c r="B4916" s="30">
        <v>4.0632200000000003</v>
      </c>
    </row>
    <row r="4917" spans="1:2" x14ac:dyDescent="0.3">
      <c r="A4917" s="150">
        <v>39700</v>
      </c>
      <c r="B4917" s="30">
        <v>4.0640020000000003</v>
      </c>
    </row>
    <row r="4918" spans="1:2" x14ac:dyDescent="0.3">
      <c r="A4918" s="150">
        <v>39701</v>
      </c>
      <c r="B4918" s="30">
        <v>4.0647849999999996</v>
      </c>
    </row>
    <row r="4919" spans="1:2" x14ac:dyDescent="0.3">
      <c r="A4919" s="150">
        <v>39702</v>
      </c>
      <c r="B4919" s="30">
        <v>4.0655270000000003</v>
      </c>
    </row>
    <row r="4920" spans="1:2" x14ac:dyDescent="0.3">
      <c r="A4920" s="150">
        <v>39703</v>
      </c>
      <c r="B4920" s="30">
        <v>4.0662700000000003</v>
      </c>
    </row>
    <row r="4921" spans="1:2" x14ac:dyDescent="0.3">
      <c r="A4921" s="150">
        <v>39704</v>
      </c>
      <c r="B4921" s="30">
        <v>4.0670130000000002</v>
      </c>
    </row>
    <row r="4922" spans="1:2" x14ac:dyDescent="0.3">
      <c r="A4922" s="150">
        <v>39705</v>
      </c>
      <c r="B4922" s="30">
        <v>4.0677560000000001</v>
      </c>
    </row>
    <row r="4923" spans="1:2" x14ac:dyDescent="0.3">
      <c r="A4923" s="150">
        <v>39706</v>
      </c>
      <c r="B4923" s="30">
        <v>4.0684990000000001</v>
      </c>
    </row>
    <row r="4924" spans="1:2" x14ac:dyDescent="0.3">
      <c r="A4924" s="150">
        <v>39707</v>
      </c>
      <c r="B4924" s="30">
        <v>4.069242</v>
      </c>
    </row>
    <row r="4925" spans="1:2" x14ac:dyDescent="0.3">
      <c r="A4925" s="150">
        <v>39708</v>
      </c>
      <c r="B4925" s="30">
        <v>4.069985</v>
      </c>
    </row>
    <row r="4926" spans="1:2" x14ac:dyDescent="0.3">
      <c r="A4926" s="150">
        <v>39709</v>
      </c>
      <c r="B4926" s="30">
        <v>4.0707279999999999</v>
      </c>
    </row>
    <row r="4927" spans="1:2" x14ac:dyDescent="0.3">
      <c r="A4927" s="150">
        <v>39710</v>
      </c>
      <c r="B4927" s="30">
        <v>4.071472</v>
      </c>
    </row>
    <row r="4928" spans="1:2" x14ac:dyDescent="0.3">
      <c r="A4928" s="150">
        <v>39711</v>
      </c>
      <c r="B4928" s="30">
        <v>4.0722160000000001</v>
      </c>
    </row>
    <row r="4929" spans="1:2" x14ac:dyDescent="0.3">
      <c r="A4929" s="150">
        <v>39712</v>
      </c>
      <c r="B4929" s="30">
        <v>4.0729600000000001</v>
      </c>
    </row>
    <row r="4930" spans="1:2" x14ac:dyDescent="0.3">
      <c r="A4930" s="150">
        <v>39713</v>
      </c>
      <c r="B4930" s="30">
        <v>4.0737040000000002</v>
      </c>
    </row>
    <row r="4931" spans="1:2" x14ac:dyDescent="0.3">
      <c r="A4931" s="150">
        <v>39714</v>
      </c>
      <c r="B4931" s="30">
        <v>4.0744480000000003</v>
      </c>
    </row>
    <row r="4932" spans="1:2" x14ac:dyDescent="0.3">
      <c r="A4932" s="150">
        <v>39715</v>
      </c>
      <c r="B4932" s="30">
        <v>4.0751920000000004</v>
      </c>
    </row>
    <row r="4933" spans="1:2" x14ac:dyDescent="0.3">
      <c r="A4933" s="150">
        <v>39716</v>
      </c>
      <c r="B4933" s="30">
        <v>4.0759359999999996</v>
      </c>
    </row>
    <row r="4934" spans="1:2" x14ac:dyDescent="0.3">
      <c r="A4934" s="150">
        <v>39717</v>
      </c>
      <c r="B4934" s="30">
        <v>4.0771230000000003</v>
      </c>
    </row>
    <row r="4935" spans="1:2" x14ac:dyDescent="0.3">
      <c r="A4935" s="150">
        <v>39718</v>
      </c>
      <c r="B4935" s="30">
        <v>4.0783110000000002</v>
      </c>
    </row>
    <row r="4936" spans="1:2" x14ac:dyDescent="0.3">
      <c r="A4936" s="150">
        <v>39719</v>
      </c>
      <c r="B4936" s="30">
        <v>4.0794990000000002</v>
      </c>
    </row>
    <row r="4937" spans="1:2" x14ac:dyDescent="0.3">
      <c r="A4937" s="150">
        <v>39720</v>
      </c>
      <c r="B4937" s="30">
        <v>4.0806870000000002</v>
      </c>
    </row>
    <row r="4938" spans="1:2" x14ac:dyDescent="0.3">
      <c r="A4938" s="150">
        <v>39721</v>
      </c>
      <c r="B4938" s="30">
        <v>4.0818750000000001</v>
      </c>
    </row>
    <row r="4939" spans="1:2" x14ac:dyDescent="0.3">
      <c r="A4939" s="150">
        <v>39722</v>
      </c>
      <c r="B4939" s="30">
        <v>4.0830640000000002</v>
      </c>
    </row>
    <row r="4940" spans="1:2" x14ac:dyDescent="0.3">
      <c r="A4940" s="150">
        <v>39723</v>
      </c>
      <c r="B4940" s="30">
        <v>4.0842530000000004</v>
      </c>
    </row>
    <row r="4941" spans="1:2" x14ac:dyDescent="0.3">
      <c r="A4941" s="150">
        <v>39724</v>
      </c>
      <c r="B4941" s="30">
        <v>4.0854429999999997</v>
      </c>
    </row>
    <row r="4942" spans="1:2" x14ac:dyDescent="0.3">
      <c r="A4942" s="150">
        <v>39725</v>
      </c>
      <c r="B4942" s="30">
        <v>4.0866319999999998</v>
      </c>
    </row>
    <row r="4943" spans="1:2" x14ac:dyDescent="0.3">
      <c r="A4943" s="150">
        <v>39726</v>
      </c>
      <c r="B4943" s="30">
        <v>4.0878230000000002</v>
      </c>
    </row>
    <row r="4944" spans="1:2" x14ac:dyDescent="0.3">
      <c r="A4944" s="150">
        <v>39727</v>
      </c>
      <c r="B4944" s="30">
        <v>4.0890129999999996</v>
      </c>
    </row>
    <row r="4945" spans="1:2" x14ac:dyDescent="0.3">
      <c r="A4945" s="150">
        <v>39728</v>
      </c>
      <c r="B4945" s="30">
        <v>4.090204</v>
      </c>
    </row>
    <row r="4946" spans="1:2" x14ac:dyDescent="0.3">
      <c r="A4946" s="150">
        <v>39729</v>
      </c>
      <c r="B4946" s="30">
        <v>4.0913950000000003</v>
      </c>
    </row>
    <row r="4947" spans="1:2" x14ac:dyDescent="0.3">
      <c r="A4947" s="150">
        <v>39730</v>
      </c>
      <c r="B4947" s="30">
        <v>4.092587</v>
      </c>
    </row>
    <row r="4948" spans="1:2" x14ac:dyDescent="0.3">
      <c r="A4948" s="150">
        <v>39731</v>
      </c>
      <c r="B4948" s="30">
        <v>4.0937789999999996</v>
      </c>
    </row>
    <row r="4949" spans="1:2" x14ac:dyDescent="0.3">
      <c r="A4949" s="150">
        <v>39732</v>
      </c>
      <c r="B4949" s="30">
        <v>4.0943519999999998</v>
      </c>
    </row>
    <row r="4950" spans="1:2" x14ac:dyDescent="0.3">
      <c r="A4950" s="150">
        <v>39733</v>
      </c>
      <c r="B4950" s="30">
        <v>4.0949249999999999</v>
      </c>
    </row>
    <row r="4951" spans="1:2" x14ac:dyDescent="0.3">
      <c r="A4951" s="150">
        <v>39734</v>
      </c>
      <c r="B4951" s="30">
        <v>4.0954990000000002</v>
      </c>
    </row>
    <row r="4952" spans="1:2" x14ac:dyDescent="0.3">
      <c r="A4952" s="150">
        <v>39735</v>
      </c>
      <c r="B4952" s="30">
        <v>4.0960720000000004</v>
      </c>
    </row>
    <row r="4953" spans="1:2" x14ac:dyDescent="0.3">
      <c r="A4953" s="150">
        <v>39736</v>
      </c>
      <c r="B4953" s="30">
        <v>4.0966459999999998</v>
      </c>
    </row>
    <row r="4954" spans="1:2" x14ac:dyDescent="0.3">
      <c r="A4954" s="150">
        <v>39737</v>
      </c>
      <c r="B4954" s="30">
        <v>4.0972189999999999</v>
      </c>
    </row>
    <row r="4955" spans="1:2" x14ac:dyDescent="0.3">
      <c r="A4955" s="150">
        <v>39738</v>
      </c>
      <c r="B4955" s="30">
        <v>4.0977930000000002</v>
      </c>
    </row>
    <row r="4956" spans="1:2" x14ac:dyDescent="0.3">
      <c r="A4956" s="150">
        <v>39739</v>
      </c>
      <c r="B4956" s="30">
        <v>4.0983669999999996</v>
      </c>
    </row>
    <row r="4957" spans="1:2" x14ac:dyDescent="0.3">
      <c r="A4957" s="150">
        <v>39740</v>
      </c>
      <c r="B4957" s="30">
        <v>4.0989409999999999</v>
      </c>
    </row>
    <row r="4958" spans="1:2" x14ac:dyDescent="0.3">
      <c r="A4958" s="150">
        <v>39741</v>
      </c>
      <c r="B4958" s="30">
        <v>4.0995150000000002</v>
      </c>
    </row>
    <row r="4959" spans="1:2" x14ac:dyDescent="0.3">
      <c r="A4959" s="150">
        <v>39742</v>
      </c>
      <c r="B4959" s="30">
        <v>4.1000889999999997</v>
      </c>
    </row>
    <row r="4960" spans="1:2" x14ac:dyDescent="0.3">
      <c r="A4960" s="150">
        <v>39743</v>
      </c>
      <c r="B4960" s="30">
        <v>4.1006629999999999</v>
      </c>
    </row>
    <row r="4961" spans="1:2" x14ac:dyDescent="0.3">
      <c r="A4961" s="150">
        <v>39744</v>
      </c>
      <c r="B4961" s="30">
        <v>4.1012370000000002</v>
      </c>
    </row>
    <row r="4962" spans="1:2" x14ac:dyDescent="0.3">
      <c r="A4962" s="150">
        <v>39745</v>
      </c>
      <c r="B4962" s="30">
        <v>4.1018119999999998</v>
      </c>
    </row>
    <row r="4963" spans="1:2" x14ac:dyDescent="0.3">
      <c r="A4963" s="150">
        <v>39746</v>
      </c>
      <c r="B4963" s="30">
        <v>4.1023860000000001</v>
      </c>
    </row>
    <row r="4964" spans="1:2" x14ac:dyDescent="0.3">
      <c r="A4964" s="150">
        <v>39747</v>
      </c>
      <c r="B4964" s="30">
        <v>4.1036320000000002</v>
      </c>
    </row>
    <row r="4965" spans="1:2" x14ac:dyDescent="0.3">
      <c r="A4965" s="150">
        <v>39748</v>
      </c>
      <c r="B4965" s="30">
        <v>4.1048780000000002</v>
      </c>
    </row>
    <row r="4966" spans="1:2" x14ac:dyDescent="0.3">
      <c r="A4966" s="150">
        <v>39749</v>
      </c>
      <c r="B4966" s="30">
        <v>4.1061249999999996</v>
      </c>
    </row>
    <row r="4967" spans="1:2" x14ac:dyDescent="0.3">
      <c r="A4967" s="150">
        <v>39750</v>
      </c>
      <c r="B4967" s="30">
        <v>4.1073709999999997</v>
      </c>
    </row>
    <row r="4968" spans="1:2" x14ac:dyDescent="0.3">
      <c r="A4968" s="150">
        <v>39751</v>
      </c>
      <c r="B4968" s="30">
        <v>4.108619</v>
      </c>
    </row>
    <row r="4969" spans="1:2" x14ac:dyDescent="0.3">
      <c r="A4969" s="150">
        <v>39752</v>
      </c>
      <c r="B4969" s="30">
        <v>4.1098660000000002</v>
      </c>
    </row>
    <row r="4970" spans="1:2" x14ac:dyDescent="0.3">
      <c r="A4970" s="150">
        <v>39753</v>
      </c>
      <c r="B4970" s="30">
        <v>4.1111149999999999</v>
      </c>
    </row>
    <row r="4971" spans="1:2" x14ac:dyDescent="0.3">
      <c r="A4971" s="150">
        <v>39754</v>
      </c>
      <c r="B4971" s="30">
        <v>4.1123630000000002</v>
      </c>
    </row>
    <row r="4972" spans="1:2" x14ac:dyDescent="0.3">
      <c r="A4972" s="150">
        <v>39755</v>
      </c>
      <c r="B4972" s="30">
        <v>4.1136119999999998</v>
      </c>
    </row>
    <row r="4973" spans="1:2" x14ac:dyDescent="0.3">
      <c r="A4973" s="150">
        <v>39756</v>
      </c>
      <c r="B4973" s="30">
        <v>4.1148610000000003</v>
      </c>
    </row>
    <row r="4974" spans="1:2" x14ac:dyDescent="0.3">
      <c r="A4974" s="150">
        <v>39757</v>
      </c>
      <c r="B4974" s="30">
        <v>4.1161110000000001</v>
      </c>
    </row>
    <row r="4975" spans="1:2" x14ac:dyDescent="0.3">
      <c r="A4975" s="150">
        <v>39758</v>
      </c>
      <c r="B4975" s="30">
        <v>4.1173609999999998</v>
      </c>
    </row>
    <row r="4976" spans="1:2" x14ac:dyDescent="0.3">
      <c r="A4976" s="150">
        <v>39759</v>
      </c>
      <c r="B4976" s="30">
        <v>4.1186109999999996</v>
      </c>
    </row>
    <row r="4977" spans="1:2" x14ac:dyDescent="0.3">
      <c r="A4977" s="150">
        <v>39760</v>
      </c>
      <c r="B4977" s="30">
        <v>4.1198620000000004</v>
      </c>
    </row>
    <row r="4978" spans="1:2" x14ac:dyDescent="0.3">
      <c r="A4978" s="150">
        <v>39761</v>
      </c>
      <c r="B4978" s="30">
        <v>4.1211130000000002</v>
      </c>
    </row>
    <row r="4979" spans="1:2" x14ac:dyDescent="0.3">
      <c r="A4979" s="150">
        <v>39762</v>
      </c>
      <c r="B4979" s="30">
        <v>4.1223640000000001</v>
      </c>
    </row>
    <row r="4980" spans="1:2" x14ac:dyDescent="0.3">
      <c r="A4980" s="150">
        <v>39763</v>
      </c>
      <c r="B4980" s="30">
        <v>4.1228480000000003</v>
      </c>
    </row>
    <row r="4981" spans="1:2" x14ac:dyDescent="0.3">
      <c r="A4981" s="150">
        <v>39764</v>
      </c>
      <c r="B4981" s="30">
        <v>4.1233310000000003</v>
      </c>
    </row>
    <row r="4982" spans="1:2" x14ac:dyDescent="0.3">
      <c r="A4982" s="150">
        <v>39765</v>
      </c>
      <c r="B4982" s="30">
        <v>4.1238149999999996</v>
      </c>
    </row>
    <row r="4983" spans="1:2" x14ac:dyDescent="0.3">
      <c r="A4983" s="150">
        <v>39766</v>
      </c>
      <c r="B4983" s="30">
        <v>4.1242979999999996</v>
      </c>
    </row>
    <row r="4984" spans="1:2" x14ac:dyDescent="0.3">
      <c r="A4984" s="150">
        <v>39767</v>
      </c>
      <c r="B4984" s="30">
        <v>4.1247819999999997</v>
      </c>
    </row>
    <row r="4985" spans="1:2" x14ac:dyDescent="0.3">
      <c r="A4985" s="150">
        <v>39768</v>
      </c>
      <c r="B4985" s="30">
        <v>4.1252649999999997</v>
      </c>
    </row>
    <row r="4986" spans="1:2" x14ac:dyDescent="0.3">
      <c r="A4986" s="150">
        <v>39769</v>
      </c>
      <c r="B4986" s="30">
        <v>4.1257489999999999</v>
      </c>
    </row>
    <row r="4987" spans="1:2" x14ac:dyDescent="0.3">
      <c r="A4987" s="150">
        <v>39770</v>
      </c>
      <c r="B4987" s="30">
        <v>4.126233</v>
      </c>
    </row>
    <row r="4988" spans="1:2" x14ac:dyDescent="0.3">
      <c r="A4988" s="150">
        <v>39771</v>
      </c>
      <c r="B4988" s="30">
        <v>4.1267170000000002</v>
      </c>
    </row>
    <row r="4989" spans="1:2" x14ac:dyDescent="0.3">
      <c r="A4989" s="150">
        <v>39772</v>
      </c>
      <c r="B4989" s="30">
        <v>4.1272010000000003</v>
      </c>
    </row>
    <row r="4990" spans="1:2" x14ac:dyDescent="0.3">
      <c r="A4990" s="150">
        <v>39773</v>
      </c>
      <c r="B4990" s="30">
        <v>4.1276849999999996</v>
      </c>
    </row>
    <row r="4991" spans="1:2" x14ac:dyDescent="0.3">
      <c r="A4991" s="150">
        <v>39774</v>
      </c>
      <c r="B4991" s="30">
        <v>4.1281689999999998</v>
      </c>
    </row>
    <row r="4992" spans="1:2" x14ac:dyDescent="0.3">
      <c r="A4992" s="150">
        <v>39775</v>
      </c>
      <c r="B4992" s="30">
        <v>4.1286529999999999</v>
      </c>
    </row>
    <row r="4993" spans="1:2" x14ac:dyDescent="0.3">
      <c r="A4993" s="150">
        <v>39776</v>
      </c>
      <c r="B4993" s="30">
        <v>4.1291370000000001</v>
      </c>
    </row>
    <row r="4994" spans="1:2" x14ac:dyDescent="0.3">
      <c r="A4994" s="150">
        <v>39777</v>
      </c>
      <c r="B4994" s="30">
        <v>4.1296210000000002</v>
      </c>
    </row>
    <row r="4995" spans="1:2" x14ac:dyDescent="0.3">
      <c r="A4995" s="150">
        <v>39778</v>
      </c>
      <c r="B4995" s="30">
        <v>4.1322080000000003</v>
      </c>
    </row>
    <row r="4996" spans="1:2" x14ac:dyDescent="0.3">
      <c r="A4996" s="150">
        <v>39779</v>
      </c>
      <c r="B4996" s="30">
        <v>4.1347969999999998</v>
      </c>
    </row>
    <row r="4997" spans="1:2" x14ac:dyDescent="0.3">
      <c r="A4997" s="150">
        <v>39780</v>
      </c>
      <c r="B4997" s="30">
        <v>4.1373879999999996</v>
      </c>
    </row>
    <row r="4998" spans="1:2" x14ac:dyDescent="0.3">
      <c r="A4998" s="150">
        <v>39781</v>
      </c>
      <c r="B4998" s="30">
        <v>4.1399809999999997</v>
      </c>
    </row>
    <row r="4999" spans="1:2" x14ac:dyDescent="0.3">
      <c r="A4999" s="150">
        <v>39782</v>
      </c>
      <c r="B4999" s="30">
        <v>4.1425749999999999</v>
      </c>
    </row>
    <row r="5000" spans="1:2" x14ac:dyDescent="0.3">
      <c r="A5000" s="150">
        <v>39783</v>
      </c>
      <c r="B5000" s="30">
        <v>4.1451700000000002</v>
      </c>
    </row>
    <row r="5001" spans="1:2" x14ac:dyDescent="0.3">
      <c r="A5001" s="150">
        <v>39784</v>
      </c>
      <c r="B5001" s="30">
        <v>4.147767</v>
      </c>
    </row>
    <row r="5002" spans="1:2" x14ac:dyDescent="0.3">
      <c r="A5002" s="150">
        <v>39785</v>
      </c>
      <c r="B5002" s="30">
        <v>4.150366</v>
      </c>
    </row>
    <row r="5003" spans="1:2" x14ac:dyDescent="0.3">
      <c r="A5003" s="150">
        <v>39786</v>
      </c>
      <c r="B5003" s="30">
        <v>4.1529670000000003</v>
      </c>
    </row>
    <row r="5004" spans="1:2" x14ac:dyDescent="0.3">
      <c r="A5004" s="150">
        <v>39787</v>
      </c>
      <c r="B5004" s="30">
        <v>4.1555689999999998</v>
      </c>
    </row>
    <row r="5005" spans="1:2" x14ac:dyDescent="0.3">
      <c r="A5005" s="150">
        <v>39788</v>
      </c>
      <c r="B5005" s="30">
        <v>4.1581729999999997</v>
      </c>
    </row>
    <row r="5006" spans="1:2" x14ac:dyDescent="0.3">
      <c r="A5006" s="150">
        <v>39789</v>
      </c>
      <c r="B5006" s="30">
        <v>4.1607779999999996</v>
      </c>
    </row>
    <row r="5007" spans="1:2" x14ac:dyDescent="0.3">
      <c r="A5007" s="150">
        <v>39790</v>
      </c>
      <c r="B5007" s="30">
        <v>4.1633849999999999</v>
      </c>
    </row>
    <row r="5008" spans="1:2" x14ac:dyDescent="0.3">
      <c r="A5008" s="150">
        <v>39791</v>
      </c>
      <c r="B5008" s="30">
        <v>4.1659940000000004</v>
      </c>
    </row>
    <row r="5009" spans="1:2" x14ac:dyDescent="0.3">
      <c r="A5009" s="150">
        <v>39792</v>
      </c>
      <c r="B5009" s="30">
        <v>4.1686040000000002</v>
      </c>
    </row>
    <row r="5010" spans="1:2" x14ac:dyDescent="0.3">
      <c r="A5010" s="150">
        <v>39793</v>
      </c>
      <c r="B5010" s="30">
        <v>4.1691770000000004</v>
      </c>
    </row>
    <row r="5011" spans="1:2" x14ac:dyDescent="0.3">
      <c r="A5011" s="150">
        <v>39794</v>
      </c>
      <c r="B5011" s="30">
        <v>4.1697509999999998</v>
      </c>
    </row>
    <row r="5012" spans="1:2" x14ac:dyDescent="0.3">
      <c r="A5012" s="150">
        <v>39795</v>
      </c>
      <c r="B5012" s="30">
        <v>4.1703239999999999</v>
      </c>
    </row>
    <row r="5013" spans="1:2" x14ac:dyDescent="0.3">
      <c r="A5013" s="150">
        <v>39796</v>
      </c>
      <c r="B5013" s="30">
        <v>4.1708980000000002</v>
      </c>
    </row>
    <row r="5014" spans="1:2" x14ac:dyDescent="0.3">
      <c r="A5014" s="150">
        <v>39797</v>
      </c>
      <c r="B5014" s="30">
        <v>4.1714710000000004</v>
      </c>
    </row>
    <row r="5015" spans="1:2" x14ac:dyDescent="0.3">
      <c r="A5015" s="150">
        <v>39798</v>
      </c>
      <c r="B5015" s="30">
        <v>4.1720449999999998</v>
      </c>
    </row>
    <row r="5016" spans="1:2" x14ac:dyDescent="0.3">
      <c r="A5016" s="150">
        <v>39799</v>
      </c>
      <c r="B5016" s="30">
        <v>4.1726190000000001</v>
      </c>
    </row>
    <row r="5017" spans="1:2" x14ac:dyDescent="0.3">
      <c r="A5017" s="150">
        <v>39800</v>
      </c>
      <c r="B5017" s="30">
        <v>4.1731920000000002</v>
      </c>
    </row>
    <row r="5018" spans="1:2" x14ac:dyDescent="0.3">
      <c r="A5018" s="150">
        <v>39801</v>
      </c>
      <c r="B5018" s="30">
        <v>4.1737659999999996</v>
      </c>
    </row>
    <row r="5019" spans="1:2" x14ac:dyDescent="0.3">
      <c r="A5019" s="150">
        <v>39802</v>
      </c>
      <c r="B5019" s="30">
        <v>4.1743399999999999</v>
      </c>
    </row>
    <row r="5020" spans="1:2" x14ac:dyDescent="0.3">
      <c r="A5020" s="150">
        <v>39803</v>
      </c>
      <c r="B5020" s="30">
        <v>4.1749140000000002</v>
      </c>
    </row>
    <row r="5021" spans="1:2" x14ac:dyDescent="0.3">
      <c r="A5021" s="150">
        <v>39804</v>
      </c>
      <c r="B5021" s="30">
        <v>4.1754879999999996</v>
      </c>
    </row>
    <row r="5022" spans="1:2" x14ac:dyDescent="0.3">
      <c r="A5022" s="150">
        <v>39805</v>
      </c>
      <c r="B5022" s="30">
        <v>4.1760630000000001</v>
      </c>
    </row>
    <row r="5023" spans="1:2" x14ac:dyDescent="0.3">
      <c r="A5023" s="150">
        <v>39806</v>
      </c>
      <c r="B5023" s="30">
        <v>4.1766370000000004</v>
      </c>
    </row>
    <row r="5024" spans="1:2" x14ac:dyDescent="0.3">
      <c r="A5024" s="150">
        <v>39807</v>
      </c>
      <c r="B5024" s="30">
        <v>4.1772109999999998</v>
      </c>
    </row>
    <row r="5025" spans="1:2" x14ac:dyDescent="0.3">
      <c r="A5025" s="150">
        <v>39808</v>
      </c>
      <c r="B5025" s="30">
        <v>4.1783950000000001</v>
      </c>
    </row>
    <row r="5026" spans="1:2" x14ac:dyDescent="0.3">
      <c r="A5026" s="150">
        <v>39809</v>
      </c>
      <c r="B5026" s="30">
        <v>4.1795780000000002</v>
      </c>
    </row>
    <row r="5027" spans="1:2" x14ac:dyDescent="0.3">
      <c r="A5027" s="150">
        <v>39810</v>
      </c>
      <c r="B5027" s="30">
        <v>4.1807619999999996</v>
      </c>
    </row>
    <row r="5028" spans="1:2" x14ac:dyDescent="0.3">
      <c r="A5028" s="150">
        <v>39811</v>
      </c>
      <c r="B5028" s="30">
        <v>4.1819459999999999</v>
      </c>
    </row>
    <row r="5029" spans="1:2" x14ac:dyDescent="0.3">
      <c r="A5029" s="150">
        <v>39812</v>
      </c>
      <c r="B5029" s="30">
        <v>4.1831310000000004</v>
      </c>
    </row>
    <row r="5030" spans="1:2" x14ac:dyDescent="0.3">
      <c r="A5030" s="150">
        <v>39813</v>
      </c>
      <c r="B5030" s="30">
        <v>4.1843159999999999</v>
      </c>
    </row>
    <row r="5031" spans="1:2" x14ac:dyDescent="0.3">
      <c r="A5031" s="150">
        <v>39814</v>
      </c>
      <c r="B5031" s="30">
        <v>4.1855010000000004</v>
      </c>
    </row>
    <row r="5032" spans="1:2" x14ac:dyDescent="0.3">
      <c r="A5032" s="150">
        <v>39815</v>
      </c>
      <c r="B5032" s="30">
        <v>4.186687</v>
      </c>
    </row>
    <row r="5033" spans="1:2" x14ac:dyDescent="0.3">
      <c r="A5033" s="150">
        <v>39816</v>
      </c>
      <c r="B5033" s="30">
        <v>4.1878729999999997</v>
      </c>
    </row>
    <row r="5034" spans="1:2" x14ac:dyDescent="0.3">
      <c r="A5034" s="150">
        <v>39817</v>
      </c>
      <c r="B5034" s="30">
        <v>4.1890590000000003</v>
      </c>
    </row>
    <row r="5035" spans="1:2" x14ac:dyDescent="0.3">
      <c r="A5035" s="150">
        <v>39818</v>
      </c>
      <c r="B5035" s="30">
        <v>4.1902460000000001</v>
      </c>
    </row>
    <row r="5036" spans="1:2" x14ac:dyDescent="0.3">
      <c r="A5036" s="150">
        <v>39819</v>
      </c>
      <c r="B5036" s="30">
        <v>4.191433</v>
      </c>
    </row>
    <row r="5037" spans="1:2" x14ac:dyDescent="0.3">
      <c r="A5037" s="150">
        <v>39820</v>
      </c>
      <c r="B5037" s="30">
        <v>4.1926199999999998</v>
      </c>
    </row>
    <row r="5038" spans="1:2" x14ac:dyDescent="0.3">
      <c r="A5038" s="150">
        <v>39821</v>
      </c>
      <c r="B5038" s="30">
        <v>4.1938079999999998</v>
      </c>
    </row>
    <row r="5039" spans="1:2" x14ac:dyDescent="0.3">
      <c r="A5039" s="150">
        <v>39822</v>
      </c>
      <c r="B5039" s="30">
        <v>4.1949959999999997</v>
      </c>
    </row>
    <row r="5040" spans="1:2" x14ac:dyDescent="0.3">
      <c r="A5040" s="150">
        <v>39823</v>
      </c>
      <c r="B5040" s="30">
        <v>4.1961849999999998</v>
      </c>
    </row>
    <row r="5041" spans="1:2" x14ac:dyDescent="0.3">
      <c r="A5041" s="150">
        <v>39824</v>
      </c>
      <c r="B5041" s="30">
        <v>4.1969329999999996</v>
      </c>
    </row>
    <row r="5042" spans="1:2" x14ac:dyDescent="0.3">
      <c r="A5042" s="150">
        <v>39825</v>
      </c>
      <c r="B5042" s="30">
        <v>4.1976820000000004</v>
      </c>
    </row>
    <row r="5043" spans="1:2" x14ac:dyDescent="0.3">
      <c r="A5043" s="150">
        <v>39826</v>
      </c>
      <c r="B5043" s="30">
        <v>4.1984310000000002</v>
      </c>
    </row>
    <row r="5044" spans="1:2" x14ac:dyDescent="0.3">
      <c r="A5044" s="150">
        <v>39827</v>
      </c>
      <c r="B5044" s="30">
        <v>4.1991800000000001</v>
      </c>
    </row>
    <row r="5045" spans="1:2" x14ac:dyDescent="0.3">
      <c r="A5045" s="150">
        <v>39828</v>
      </c>
      <c r="B5045" s="30">
        <v>4.1999300000000002</v>
      </c>
    </row>
    <row r="5046" spans="1:2" x14ac:dyDescent="0.3">
      <c r="A5046" s="150">
        <v>39829</v>
      </c>
      <c r="B5046" s="30">
        <v>4.2006790000000001</v>
      </c>
    </row>
    <row r="5047" spans="1:2" x14ac:dyDescent="0.3">
      <c r="A5047" s="150">
        <v>39830</v>
      </c>
      <c r="B5047" s="30">
        <v>4.2014290000000001</v>
      </c>
    </row>
    <row r="5048" spans="1:2" x14ac:dyDescent="0.3">
      <c r="A5048" s="150">
        <v>39831</v>
      </c>
      <c r="B5048" s="30">
        <v>4.2021790000000001</v>
      </c>
    </row>
    <row r="5049" spans="1:2" x14ac:dyDescent="0.3">
      <c r="A5049" s="150">
        <v>39832</v>
      </c>
      <c r="B5049" s="30">
        <v>4.202928</v>
      </c>
    </row>
    <row r="5050" spans="1:2" x14ac:dyDescent="0.3">
      <c r="A5050" s="150">
        <v>39833</v>
      </c>
      <c r="B5050" s="30">
        <v>4.203678</v>
      </c>
    </row>
    <row r="5051" spans="1:2" x14ac:dyDescent="0.3">
      <c r="A5051" s="150">
        <v>39834</v>
      </c>
      <c r="B5051" s="30">
        <v>4.2044280000000001</v>
      </c>
    </row>
    <row r="5052" spans="1:2" x14ac:dyDescent="0.3">
      <c r="A5052" s="150">
        <v>39835</v>
      </c>
      <c r="B5052" s="30">
        <v>4.2051790000000002</v>
      </c>
    </row>
    <row r="5053" spans="1:2" x14ac:dyDescent="0.3">
      <c r="A5053" s="150">
        <v>39836</v>
      </c>
      <c r="B5053" s="30">
        <v>4.2059290000000003</v>
      </c>
    </row>
    <row r="5054" spans="1:2" x14ac:dyDescent="0.3">
      <c r="A5054" s="150">
        <v>39837</v>
      </c>
      <c r="B5054" s="30">
        <v>4.2066800000000004</v>
      </c>
    </row>
    <row r="5055" spans="1:2" x14ac:dyDescent="0.3">
      <c r="A5055" s="150">
        <v>39838</v>
      </c>
      <c r="B5055" s="30">
        <v>4.2074299999999996</v>
      </c>
    </row>
    <row r="5056" spans="1:2" x14ac:dyDescent="0.3">
      <c r="A5056" s="150">
        <v>39839</v>
      </c>
      <c r="B5056" s="30">
        <v>4.2078230000000003</v>
      </c>
    </row>
    <row r="5057" spans="1:2" x14ac:dyDescent="0.3">
      <c r="A5057" s="150">
        <v>39840</v>
      </c>
      <c r="B5057" s="30">
        <v>4.208215</v>
      </c>
    </row>
    <row r="5058" spans="1:2" x14ac:dyDescent="0.3">
      <c r="A5058" s="150">
        <v>39841</v>
      </c>
      <c r="B5058" s="30">
        <v>4.2086079999999999</v>
      </c>
    </row>
    <row r="5059" spans="1:2" x14ac:dyDescent="0.3">
      <c r="A5059" s="150">
        <v>39842</v>
      </c>
      <c r="B5059" s="30">
        <v>4.2089999999999996</v>
      </c>
    </row>
    <row r="5060" spans="1:2" x14ac:dyDescent="0.3">
      <c r="A5060" s="150">
        <v>39843</v>
      </c>
      <c r="B5060" s="30">
        <v>4.2093930000000004</v>
      </c>
    </row>
    <row r="5061" spans="1:2" x14ac:dyDescent="0.3">
      <c r="A5061" s="150">
        <v>39844</v>
      </c>
      <c r="B5061" s="30">
        <v>4.2097850000000001</v>
      </c>
    </row>
    <row r="5062" spans="1:2" x14ac:dyDescent="0.3">
      <c r="A5062" s="150">
        <v>39845</v>
      </c>
      <c r="B5062" s="30">
        <v>4.210178</v>
      </c>
    </row>
    <row r="5063" spans="1:2" x14ac:dyDescent="0.3">
      <c r="A5063" s="150">
        <v>39846</v>
      </c>
      <c r="B5063" s="30">
        <v>4.2105699999999997</v>
      </c>
    </row>
    <row r="5064" spans="1:2" x14ac:dyDescent="0.3">
      <c r="A5064" s="150">
        <v>39847</v>
      </c>
      <c r="B5064" s="30">
        <v>4.2109629999999996</v>
      </c>
    </row>
    <row r="5065" spans="1:2" x14ac:dyDescent="0.3">
      <c r="A5065" s="150">
        <v>39848</v>
      </c>
      <c r="B5065" s="30">
        <v>4.2113560000000003</v>
      </c>
    </row>
    <row r="5066" spans="1:2" x14ac:dyDescent="0.3">
      <c r="A5066" s="150">
        <v>39849</v>
      </c>
      <c r="B5066" s="30">
        <v>4.2117490000000002</v>
      </c>
    </row>
    <row r="5067" spans="1:2" x14ac:dyDescent="0.3">
      <c r="A5067" s="150">
        <v>39850</v>
      </c>
      <c r="B5067" s="30">
        <v>4.2121409999999999</v>
      </c>
    </row>
    <row r="5068" spans="1:2" x14ac:dyDescent="0.3">
      <c r="A5068" s="150">
        <v>39851</v>
      </c>
      <c r="B5068" s="30">
        <v>4.2125339999999998</v>
      </c>
    </row>
    <row r="5069" spans="1:2" x14ac:dyDescent="0.3">
      <c r="A5069" s="150">
        <v>39852</v>
      </c>
      <c r="B5069" s="30">
        <v>4.2129269999999996</v>
      </c>
    </row>
    <row r="5070" spans="1:2" x14ac:dyDescent="0.3">
      <c r="A5070" s="150">
        <v>39853</v>
      </c>
      <c r="B5070" s="30">
        <v>4.2133200000000004</v>
      </c>
    </row>
    <row r="5071" spans="1:2" x14ac:dyDescent="0.3">
      <c r="A5071" s="150">
        <v>39854</v>
      </c>
      <c r="B5071" s="30">
        <v>4.2137130000000003</v>
      </c>
    </row>
    <row r="5072" spans="1:2" x14ac:dyDescent="0.3">
      <c r="A5072" s="150">
        <v>39855</v>
      </c>
      <c r="B5072" s="30">
        <v>4.2134239999999998</v>
      </c>
    </row>
    <row r="5073" spans="1:2" x14ac:dyDescent="0.3">
      <c r="A5073" s="150">
        <v>39856</v>
      </c>
      <c r="B5073" s="30">
        <v>4.2131350000000003</v>
      </c>
    </row>
    <row r="5074" spans="1:2" x14ac:dyDescent="0.3">
      <c r="A5074" s="150">
        <v>39857</v>
      </c>
      <c r="B5074" s="30">
        <v>4.2128459999999999</v>
      </c>
    </row>
    <row r="5075" spans="1:2" x14ac:dyDescent="0.3">
      <c r="A5075" s="150">
        <v>39858</v>
      </c>
      <c r="B5075" s="30">
        <v>4.2125560000000002</v>
      </c>
    </row>
    <row r="5076" spans="1:2" x14ac:dyDescent="0.3">
      <c r="A5076" s="150">
        <v>39859</v>
      </c>
      <c r="B5076" s="30">
        <v>4.2122669999999998</v>
      </c>
    </row>
    <row r="5077" spans="1:2" x14ac:dyDescent="0.3">
      <c r="A5077" s="150">
        <v>39860</v>
      </c>
      <c r="B5077" s="30">
        <v>4.2119780000000002</v>
      </c>
    </row>
    <row r="5078" spans="1:2" x14ac:dyDescent="0.3">
      <c r="A5078" s="150">
        <v>39861</v>
      </c>
      <c r="B5078" s="30">
        <v>4.2116889999999998</v>
      </c>
    </row>
    <row r="5079" spans="1:2" x14ac:dyDescent="0.3">
      <c r="A5079" s="150">
        <v>39862</v>
      </c>
      <c r="B5079" s="30">
        <v>4.2114000000000003</v>
      </c>
    </row>
    <row r="5080" spans="1:2" x14ac:dyDescent="0.3">
      <c r="A5080" s="150">
        <v>39863</v>
      </c>
      <c r="B5080" s="30">
        <v>4.2111109999999998</v>
      </c>
    </row>
    <row r="5081" spans="1:2" x14ac:dyDescent="0.3">
      <c r="A5081" s="150">
        <v>39864</v>
      </c>
      <c r="B5081" s="30">
        <v>4.2108220000000003</v>
      </c>
    </row>
    <row r="5082" spans="1:2" x14ac:dyDescent="0.3">
      <c r="A5082" s="150">
        <v>39865</v>
      </c>
      <c r="B5082" s="30">
        <v>4.2105329999999999</v>
      </c>
    </row>
    <row r="5083" spans="1:2" x14ac:dyDescent="0.3">
      <c r="A5083" s="150">
        <v>39866</v>
      </c>
      <c r="B5083" s="30">
        <v>4.2102449999999996</v>
      </c>
    </row>
    <row r="5084" spans="1:2" x14ac:dyDescent="0.3">
      <c r="A5084" s="150">
        <v>39867</v>
      </c>
      <c r="B5084" s="30">
        <v>4.209956</v>
      </c>
    </row>
    <row r="5085" spans="1:2" x14ac:dyDescent="0.3">
      <c r="A5085" s="150">
        <v>39868</v>
      </c>
      <c r="B5085" s="30">
        <v>4.2096669999999996</v>
      </c>
    </row>
    <row r="5086" spans="1:2" x14ac:dyDescent="0.3">
      <c r="A5086" s="150">
        <v>39869</v>
      </c>
      <c r="B5086" s="30">
        <v>4.2093780000000001</v>
      </c>
    </row>
    <row r="5087" spans="1:2" x14ac:dyDescent="0.3">
      <c r="A5087" s="150">
        <v>39870</v>
      </c>
      <c r="B5087" s="30">
        <v>4.2099310000000001</v>
      </c>
    </row>
    <row r="5088" spans="1:2" x14ac:dyDescent="0.3">
      <c r="A5088" s="150">
        <v>39871</v>
      </c>
      <c r="B5088" s="30">
        <v>4.2104840000000001</v>
      </c>
    </row>
    <row r="5089" spans="1:2" x14ac:dyDescent="0.3">
      <c r="A5089" s="150">
        <v>39872</v>
      </c>
      <c r="B5089" s="30">
        <v>4.2110370000000001</v>
      </c>
    </row>
    <row r="5090" spans="1:2" x14ac:dyDescent="0.3">
      <c r="A5090" s="150">
        <v>39873</v>
      </c>
      <c r="B5090" s="30">
        <v>4.2115900000000002</v>
      </c>
    </row>
    <row r="5091" spans="1:2" x14ac:dyDescent="0.3">
      <c r="A5091" s="150">
        <v>39874</v>
      </c>
      <c r="B5091" s="30">
        <v>4.2121430000000002</v>
      </c>
    </row>
    <row r="5092" spans="1:2" x14ac:dyDescent="0.3">
      <c r="A5092" s="150">
        <v>39875</v>
      </c>
      <c r="B5092" s="30">
        <v>4.2126960000000002</v>
      </c>
    </row>
    <row r="5093" spans="1:2" x14ac:dyDescent="0.3">
      <c r="A5093" s="150">
        <v>39876</v>
      </c>
      <c r="B5093" s="30">
        <v>4.2132500000000004</v>
      </c>
    </row>
    <row r="5094" spans="1:2" x14ac:dyDescent="0.3">
      <c r="A5094" s="150">
        <v>39877</v>
      </c>
      <c r="B5094" s="30">
        <v>4.2138030000000004</v>
      </c>
    </row>
    <row r="5095" spans="1:2" x14ac:dyDescent="0.3">
      <c r="A5095" s="150">
        <v>39878</v>
      </c>
      <c r="B5095" s="30">
        <v>4.2143569999999997</v>
      </c>
    </row>
    <row r="5096" spans="1:2" x14ac:dyDescent="0.3">
      <c r="A5096" s="150">
        <v>39879</v>
      </c>
      <c r="B5096" s="30">
        <v>4.2149099999999997</v>
      </c>
    </row>
    <row r="5097" spans="1:2" x14ac:dyDescent="0.3">
      <c r="A5097" s="150">
        <v>39880</v>
      </c>
      <c r="B5097" s="30">
        <v>4.2154639999999999</v>
      </c>
    </row>
    <row r="5098" spans="1:2" x14ac:dyDescent="0.3">
      <c r="A5098" s="150">
        <v>39881</v>
      </c>
      <c r="B5098" s="30">
        <v>4.216018</v>
      </c>
    </row>
    <row r="5099" spans="1:2" x14ac:dyDescent="0.3">
      <c r="A5099" s="150">
        <v>39882</v>
      </c>
      <c r="B5099" s="30">
        <v>4.2165710000000001</v>
      </c>
    </row>
    <row r="5100" spans="1:2" x14ac:dyDescent="0.3">
      <c r="A5100" s="150">
        <v>39883</v>
      </c>
      <c r="B5100" s="30">
        <v>4.2171409999999998</v>
      </c>
    </row>
    <row r="5101" spans="1:2" x14ac:dyDescent="0.3">
      <c r="A5101" s="150">
        <v>39884</v>
      </c>
      <c r="B5101" s="30">
        <v>4.2177100000000003</v>
      </c>
    </row>
    <row r="5102" spans="1:2" x14ac:dyDescent="0.3">
      <c r="A5102" s="150">
        <v>39885</v>
      </c>
      <c r="B5102" s="30">
        <v>4.2182789999999999</v>
      </c>
    </row>
    <row r="5103" spans="1:2" x14ac:dyDescent="0.3">
      <c r="A5103" s="150">
        <v>39886</v>
      </c>
      <c r="B5103" s="30">
        <v>4.2188480000000004</v>
      </c>
    </row>
    <row r="5104" spans="1:2" x14ac:dyDescent="0.3">
      <c r="A5104" s="150">
        <v>39887</v>
      </c>
      <c r="B5104" s="30">
        <v>4.2194180000000001</v>
      </c>
    </row>
    <row r="5105" spans="1:2" x14ac:dyDescent="0.3">
      <c r="A5105" s="150">
        <v>39888</v>
      </c>
      <c r="B5105" s="30">
        <v>4.2199869999999997</v>
      </c>
    </row>
    <row r="5106" spans="1:2" x14ac:dyDescent="0.3">
      <c r="A5106" s="150">
        <v>39889</v>
      </c>
      <c r="B5106" s="30">
        <v>4.2205570000000003</v>
      </c>
    </row>
    <row r="5107" spans="1:2" x14ac:dyDescent="0.3">
      <c r="A5107" s="150">
        <v>39890</v>
      </c>
      <c r="B5107" s="30">
        <v>4.2211259999999999</v>
      </c>
    </row>
    <row r="5108" spans="1:2" x14ac:dyDescent="0.3">
      <c r="A5108" s="150">
        <v>39891</v>
      </c>
      <c r="B5108" s="30">
        <v>4.2216959999999997</v>
      </c>
    </row>
    <row r="5109" spans="1:2" x14ac:dyDescent="0.3">
      <c r="A5109" s="150">
        <v>39892</v>
      </c>
      <c r="B5109" s="30">
        <v>4.2222660000000003</v>
      </c>
    </row>
    <row r="5110" spans="1:2" x14ac:dyDescent="0.3">
      <c r="A5110" s="150">
        <v>39893</v>
      </c>
      <c r="B5110" s="30">
        <v>4.222836</v>
      </c>
    </row>
    <row r="5111" spans="1:2" x14ac:dyDescent="0.3">
      <c r="A5111" s="150">
        <v>39894</v>
      </c>
      <c r="B5111" s="30">
        <v>4.2234049999999996</v>
      </c>
    </row>
    <row r="5112" spans="1:2" x14ac:dyDescent="0.3">
      <c r="A5112" s="150">
        <v>39895</v>
      </c>
      <c r="B5112" s="30">
        <v>4.2239750000000003</v>
      </c>
    </row>
    <row r="5113" spans="1:2" x14ac:dyDescent="0.3">
      <c r="A5113" s="150">
        <v>39896</v>
      </c>
      <c r="B5113" s="30">
        <v>4.2245460000000001</v>
      </c>
    </row>
    <row r="5114" spans="1:2" x14ac:dyDescent="0.3">
      <c r="A5114" s="150">
        <v>39897</v>
      </c>
      <c r="B5114" s="30">
        <v>4.2251159999999999</v>
      </c>
    </row>
    <row r="5115" spans="1:2" x14ac:dyDescent="0.3">
      <c r="A5115" s="150">
        <v>39898</v>
      </c>
      <c r="B5115" s="30">
        <v>4.2259310000000001</v>
      </c>
    </row>
    <row r="5116" spans="1:2" x14ac:dyDescent="0.3">
      <c r="A5116" s="150">
        <v>39899</v>
      </c>
      <c r="B5116" s="30">
        <v>4.2267469999999996</v>
      </c>
    </row>
    <row r="5117" spans="1:2" x14ac:dyDescent="0.3">
      <c r="A5117" s="150">
        <v>39900</v>
      </c>
      <c r="B5117" s="30">
        <v>4.227563</v>
      </c>
    </row>
    <row r="5118" spans="1:2" x14ac:dyDescent="0.3">
      <c r="A5118" s="150">
        <v>39901</v>
      </c>
      <c r="B5118" s="30">
        <v>4.2283790000000003</v>
      </c>
    </row>
    <row r="5119" spans="1:2" x14ac:dyDescent="0.3">
      <c r="A5119" s="150">
        <v>39902</v>
      </c>
      <c r="B5119" s="30">
        <v>4.2291949999999998</v>
      </c>
    </row>
    <row r="5120" spans="1:2" x14ac:dyDescent="0.3">
      <c r="A5120" s="150">
        <v>39903</v>
      </c>
      <c r="B5120" s="30">
        <v>4.2300110000000002</v>
      </c>
    </row>
    <row r="5121" spans="1:2" x14ac:dyDescent="0.3">
      <c r="A5121" s="150">
        <v>39904</v>
      </c>
      <c r="B5121" s="30">
        <v>4.2308279999999998</v>
      </c>
    </row>
    <row r="5122" spans="1:2" x14ac:dyDescent="0.3">
      <c r="A5122" s="150">
        <v>39905</v>
      </c>
      <c r="B5122" s="30">
        <v>4.2316450000000003</v>
      </c>
    </row>
    <row r="5123" spans="1:2" x14ac:dyDescent="0.3">
      <c r="A5123" s="150">
        <v>39906</v>
      </c>
      <c r="B5123" s="30">
        <v>4.2324609999999998</v>
      </c>
    </row>
    <row r="5124" spans="1:2" x14ac:dyDescent="0.3">
      <c r="A5124" s="150">
        <v>39907</v>
      </c>
      <c r="B5124" s="30">
        <v>4.2332780000000003</v>
      </c>
    </row>
    <row r="5125" spans="1:2" x14ac:dyDescent="0.3">
      <c r="A5125" s="150">
        <v>39908</v>
      </c>
      <c r="B5125" s="30">
        <v>4.2340949999999999</v>
      </c>
    </row>
    <row r="5126" spans="1:2" x14ac:dyDescent="0.3">
      <c r="A5126" s="150">
        <v>39909</v>
      </c>
      <c r="B5126" s="30">
        <v>4.2349129999999997</v>
      </c>
    </row>
    <row r="5127" spans="1:2" x14ac:dyDescent="0.3">
      <c r="A5127" s="150">
        <v>39910</v>
      </c>
      <c r="B5127" s="30">
        <v>4.2357300000000002</v>
      </c>
    </row>
    <row r="5128" spans="1:2" x14ac:dyDescent="0.3">
      <c r="A5128" s="150">
        <v>39911</v>
      </c>
      <c r="B5128" s="30">
        <v>4.236548</v>
      </c>
    </row>
    <row r="5129" spans="1:2" x14ac:dyDescent="0.3">
      <c r="A5129" s="150">
        <v>39912</v>
      </c>
      <c r="B5129" s="30">
        <v>4.2373659999999997</v>
      </c>
    </row>
    <row r="5130" spans="1:2" x14ac:dyDescent="0.3">
      <c r="A5130" s="150">
        <v>39913</v>
      </c>
      <c r="B5130" s="30">
        <v>4.2381830000000003</v>
      </c>
    </row>
    <row r="5131" spans="1:2" x14ac:dyDescent="0.3">
      <c r="A5131" s="150">
        <v>39914</v>
      </c>
      <c r="B5131" s="30">
        <v>4.2391079999999999</v>
      </c>
    </row>
    <row r="5132" spans="1:2" x14ac:dyDescent="0.3">
      <c r="A5132" s="150">
        <v>39915</v>
      </c>
      <c r="B5132" s="30">
        <v>4.2400320000000002</v>
      </c>
    </row>
    <row r="5133" spans="1:2" x14ac:dyDescent="0.3">
      <c r="A5133" s="150">
        <v>39916</v>
      </c>
      <c r="B5133" s="30">
        <v>4.2409569999999999</v>
      </c>
    </row>
    <row r="5134" spans="1:2" x14ac:dyDescent="0.3">
      <c r="A5134" s="150">
        <v>39917</v>
      </c>
      <c r="B5134" s="30">
        <v>4.2418820000000004</v>
      </c>
    </row>
    <row r="5135" spans="1:2" x14ac:dyDescent="0.3">
      <c r="A5135" s="150">
        <v>39918</v>
      </c>
      <c r="B5135" s="30">
        <v>4.242807</v>
      </c>
    </row>
    <row r="5136" spans="1:2" x14ac:dyDescent="0.3">
      <c r="A5136" s="150">
        <v>39919</v>
      </c>
      <c r="B5136" s="30">
        <v>4.2437319999999996</v>
      </c>
    </row>
    <row r="5137" spans="1:2" x14ac:dyDescent="0.3">
      <c r="A5137" s="150">
        <v>39920</v>
      </c>
      <c r="B5137" s="30">
        <v>4.2446570000000001</v>
      </c>
    </row>
    <row r="5138" spans="1:2" x14ac:dyDescent="0.3">
      <c r="A5138" s="150">
        <v>39921</v>
      </c>
      <c r="B5138" s="30">
        <v>4.2455829999999999</v>
      </c>
    </row>
    <row r="5139" spans="1:2" x14ac:dyDescent="0.3">
      <c r="A5139" s="150">
        <v>39922</v>
      </c>
      <c r="B5139" s="30">
        <v>4.2465089999999996</v>
      </c>
    </row>
    <row r="5140" spans="1:2" x14ac:dyDescent="0.3">
      <c r="A5140" s="150">
        <v>39923</v>
      </c>
      <c r="B5140" s="30">
        <v>4.2474350000000003</v>
      </c>
    </row>
    <row r="5141" spans="1:2" x14ac:dyDescent="0.3">
      <c r="A5141" s="150">
        <v>39924</v>
      </c>
      <c r="B5141" s="30">
        <v>4.2483610000000001</v>
      </c>
    </row>
    <row r="5142" spans="1:2" x14ac:dyDescent="0.3">
      <c r="A5142" s="150">
        <v>39925</v>
      </c>
      <c r="B5142" s="30">
        <v>4.2492869999999998</v>
      </c>
    </row>
    <row r="5143" spans="1:2" x14ac:dyDescent="0.3">
      <c r="A5143" s="150">
        <v>39926</v>
      </c>
      <c r="B5143" s="30">
        <v>4.2502139999999997</v>
      </c>
    </row>
    <row r="5144" spans="1:2" x14ac:dyDescent="0.3">
      <c r="A5144" s="150">
        <v>39927</v>
      </c>
      <c r="B5144" s="30">
        <v>4.2511409999999996</v>
      </c>
    </row>
    <row r="5145" spans="1:2" x14ac:dyDescent="0.3">
      <c r="A5145" s="150">
        <v>39928</v>
      </c>
      <c r="B5145" s="30">
        <v>4.2520680000000004</v>
      </c>
    </row>
    <row r="5146" spans="1:2" x14ac:dyDescent="0.3">
      <c r="A5146" s="150">
        <v>39929</v>
      </c>
      <c r="B5146" s="30">
        <v>4.252472</v>
      </c>
    </row>
    <row r="5147" spans="1:2" x14ac:dyDescent="0.3">
      <c r="A5147" s="150">
        <v>39930</v>
      </c>
      <c r="B5147" s="30">
        <v>4.2528759999999997</v>
      </c>
    </row>
    <row r="5148" spans="1:2" x14ac:dyDescent="0.3">
      <c r="A5148" s="150">
        <v>39931</v>
      </c>
      <c r="B5148" s="30">
        <v>4.2532800000000002</v>
      </c>
    </row>
    <row r="5149" spans="1:2" x14ac:dyDescent="0.3">
      <c r="A5149" s="150">
        <v>39932</v>
      </c>
      <c r="B5149" s="30">
        <v>4.2536839999999998</v>
      </c>
    </row>
    <row r="5150" spans="1:2" x14ac:dyDescent="0.3">
      <c r="A5150" s="150">
        <v>39933</v>
      </c>
      <c r="B5150" s="30">
        <v>4.2540880000000003</v>
      </c>
    </row>
    <row r="5151" spans="1:2" x14ac:dyDescent="0.3">
      <c r="A5151" s="150">
        <v>39934</v>
      </c>
      <c r="B5151" s="30">
        <v>4.2544919999999999</v>
      </c>
    </row>
    <row r="5152" spans="1:2" x14ac:dyDescent="0.3">
      <c r="A5152" s="150">
        <v>39935</v>
      </c>
      <c r="B5152" s="30">
        <v>4.2548959999999996</v>
      </c>
    </row>
    <row r="5153" spans="1:2" x14ac:dyDescent="0.3">
      <c r="A5153" s="150">
        <v>39936</v>
      </c>
      <c r="B5153" s="30">
        <v>4.2553000000000001</v>
      </c>
    </row>
    <row r="5154" spans="1:2" x14ac:dyDescent="0.3">
      <c r="A5154" s="150">
        <v>39937</v>
      </c>
      <c r="B5154" s="30">
        <v>4.2557039999999997</v>
      </c>
    </row>
    <row r="5155" spans="1:2" x14ac:dyDescent="0.3">
      <c r="A5155" s="150">
        <v>39938</v>
      </c>
      <c r="B5155" s="30">
        <v>4.2561090000000004</v>
      </c>
    </row>
    <row r="5156" spans="1:2" x14ac:dyDescent="0.3">
      <c r="A5156" s="150">
        <v>39939</v>
      </c>
      <c r="B5156" s="30">
        <v>4.256513</v>
      </c>
    </row>
    <row r="5157" spans="1:2" x14ac:dyDescent="0.3">
      <c r="A5157" s="150">
        <v>39940</v>
      </c>
      <c r="B5157" s="30">
        <v>4.2569169999999996</v>
      </c>
    </row>
    <row r="5158" spans="1:2" x14ac:dyDescent="0.3">
      <c r="A5158" s="150">
        <v>39941</v>
      </c>
      <c r="B5158" s="30">
        <v>4.2573220000000003</v>
      </c>
    </row>
    <row r="5159" spans="1:2" x14ac:dyDescent="0.3">
      <c r="A5159" s="150">
        <v>39942</v>
      </c>
      <c r="B5159" s="30">
        <v>4.2577259999999999</v>
      </c>
    </row>
    <row r="5160" spans="1:2" x14ac:dyDescent="0.3">
      <c r="A5160" s="150">
        <v>39943</v>
      </c>
      <c r="B5160" s="30">
        <v>4.2581309999999997</v>
      </c>
    </row>
    <row r="5161" spans="1:2" x14ac:dyDescent="0.3">
      <c r="A5161" s="150">
        <v>39944</v>
      </c>
      <c r="B5161" s="30">
        <v>4.2583780000000004</v>
      </c>
    </row>
    <row r="5162" spans="1:2" x14ac:dyDescent="0.3">
      <c r="A5162" s="150">
        <v>39945</v>
      </c>
      <c r="B5162" s="30">
        <v>4.2586250000000003</v>
      </c>
    </row>
    <row r="5163" spans="1:2" x14ac:dyDescent="0.3">
      <c r="A5163" s="150">
        <v>39946</v>
      </c>
      <c r="B5163" s="30">
        <v>4.2588720000000002</v>
      </c>
    </row>
    <row r="5164" spans="1:2" x14ac:dyDescent="0.3">
      <c r="A5164" s="150">
        <v>39947</v>
      </c>
      <c r="B5164" s="30">
        <v>4.2591190000000001</v>
      </c>
    </row>
    <row r="5165" spans="1:2" x14ac:dyDescent="0.3">
      <c r="A5165" s="150">
        <v>39948</v>
      </c>
      <c r="B5165" s="30">
        <v>4.259366</v>
      </c>
    </row>
    <row r="5166" spans="1:2" x14ac:dyDescent="0.3">
      <c r="A5166" s="150">
        <v>39949</v>
      </c>
      <c r="B5166" s="30">
        <v>4.2596129999999999</v>
      </c>
    </row>
    <row r="5167" spans="1:2" x14ac:dyDescent="0.3">
      <c r="A5167" s="150">
        <v>39950</v>
      </c>
      <c r="B5167" s="30">
        <v>4.2598599999999998</v>
      </c>
    </row>
    <row r="5168" spans="1:2" x14ac:dyDescent="0.3">
      <c r="A5168" s="150">
        <v>39951</v>
      </c>
      <c r="B5168" s="30">
        <v>4.2601069999999996</v>
      </c>
    </row>
    <row r="5169" spans="1:2" x14ac:dyDescent="0.3">
      <c r="A5169" s="150">
        <v>39952</v>
      </c>
      <c r="B5169" s="30">
        <v>4.2603540000000004</v>
      </c>
    </row>
    <row r="5170" spans="1:2" x14ac:dyDescent="0.3">
      <c r="A5170" s="150">
        <v>39953</v>
      </c>
      <c r="B5170" s="30">
        <v>4.2606010000000003</v>
      </c>
    </row>
    <row r="5171" spans="1:2" x14ac:dyDescent="0.3">
      <c r="A5171" s="150">
        <v>39954</v>
      </c>
      <c r="B5171" s="30">
        <v>4.2608490000000003</v>
      </c>
    </row>
    <row r="5172" spans="1:2" x14ac:dyDescent="0.3">
      <c r="A5172" s="150">
        <v>39955</v>
      </c>
      <c r="B5172" s="30">
        <v>4.2610960000000002</v>
      </c>
    </row>
    <row r="5173" spans="1:2" x14ac:dyDescent="0.3">
      <c r="A5173" s="150">
        <v>39956</v>
      </c>
      <c r="B5173" s="30">
        <v>4.2613430000000001</v>
      </c>
    </row>
    <row r="5174" spans="1:2" x14ac:dyDescent="0.3">
      <c r="A5174" s="150">
        <v>39957</v>
      </c>
      <c r="B5174" s="30">
        <v>4.26159</v>
      </c>
    </row>
    <row r="5175" spans="1:2" x14ac:dyDescent="0.3">
      <c r="A5175" s="150">
        <v>39958</v>
      </c>
      <c r="B5175" s="30">
        <v>4.2618369999999999</v>
      </c>
    </row>
    <row r="5176" spans="1:2" x14ac:dyDescent="0.3">
      <c r="A5176" s="150">
        <v>39959</v>
      </c>
      <c r="B5176" s="30">
        <v>4.260923</v>
      </c>
    </row>
    <row r="5177" spans="1:2" x14ac:dyDescent="0.3">
      <c r="A5177" s="150">
        <v>39960</v>
      </c>
      <c r="B5177" s="30">
        <v>4.2600090000000002</v>
      </c>
    </row>
    <row r="5178" spans="1:2" x14ac:dyDescent="0.3">
      <c r="A5178" s="150">
        <v>39961</v>
      </c>
      <c r="B5178" s="30">
        <v>4.2590950000000003</v>
      </c>
    </row>
    <row r="5179" spans="1:2" x14ac:dyDescent="0.3">
      <c r="A5179" s="150">
        <v>39962</v>
      </c>
      <c r="B5179" s="30">
        <v>4.2581810000000004</v>
      </c>
    </row>
    <row r="5180" spans="1:2" x14ac:dyDescent="0.3">
      <c r="A5180" s="150">
        <v>39963</v>
      </c>
      <c r="B5180" s="30">
        <v>4.2572669999999997</v>
      </c>
    </row>
    <row r="5181" spans="1:2" x14ac:dyDescent="0.3">
      <c r="A5181" s="150">
        <v>39964</v>
      </c>
      <c r="B5181" s="30">
        <v>4.256354</v>
      </c>
    </row>
    <row r="5182" spans="1:2" x14ac:dyDescent="0.3">
      <c r="A5182" s="150">
        <v>39965</v>
      </c>
      <c r="B5182" s="30">
        <v>4.2554410000000003</v>
      </c>
    </row>
    <row r="5183" spans="1:2" x14ac:dyDescent="0.3">
      <c r="A5183" s="150">
        <v>39966</v>
      </c>
      <c r="B5183" s="30">
        <v>4.2545279999999996</v>
      </c>
    </row>
    <row r="5184" spans="1:2" x14ac:dyDescent="0.3">
      <c r="A5184" s="150">
        <v>39967</v>
      </c>
      <c r="B5184" s="30">
        <v>4.2536149999999999</v>
      </c>
    </row>
    <row r="5185" spans="1:2" x14ac:dyDescent="0.3">
      <c r="A5185" s="150">
        <v>39968</v>
      </c>
      <c r="B5185" s="30">
        <v>4.2527020000000002</v>
      </c>
    </row>
    <row r="5186" spans="1:2" x14ac:dyDescent="0.3">
      <c r="A5186" s="150">
        <v>39969</v>
      </c>
      <c r="B5186" s="30">
        <v>4.2517899999999997</v>
      </c>
    </row>
    <row r="5187" spans="1:2" x14ac:dyDescent="0.3">
      <c r="A5187" s="150">
        <v>39970</v>
      </c>
      <c r="B5187" s="30">
        <v>4.250877</v>
      </c>
    </row>
    <row r="5188" spans="1:2" x14ac:dyDescent="0.3">
      <c r="A5188" s="150">
        <v>39971</v>
      </c>
      <c r="B5188" s="30">
        <v>4.2499650000000004</v>
      </c>
    </row>
    <row r="5189" spans="1:2" x14ac:dyDescent="0.3">
      <c r="A5189" s="150">
        <v>39972</v>
      </c>
      <c r="B5189" s="30">
        <v>4.249053</v>
      </c>
    </row>
    <row r="5190" spans="1:2" x14ac:dyDescent="0.3">
      <c r="A5190" s="150">
        <v>39973</v>
      </c>
      <c r="B5190" s="30">
        <v>4.2481419999999996</v>
      </c>
    </row>
    <row r="5191" spans="1:2" x14ac:dyDescent="0.3">
      <c r="A5191" s="150">
        <v>39974</v>
      </c>
      <c r="B5191" s="30">
        <v>4.2472300000000001</v>
      </c>
    </row>
    <row r="5192" spans="1:2" x14ac:dyDescent="0.3">
      <c r="A5192" s="150">
        <v>39975</v>
      </c>
      <c r="B5192" s="30">
        <v>4.2472779999999997</v>
      </c>
    </row>
    <row r="5193" spans="1:2" x14ac:dyDescent="0.3">
      <c r="A5193" s="150">
        <v>39976</v>
      </c>
      <c r="B5193" s="30">
        <v>4.2473270000000003</v>
      </c>
    </row>
    <row r="5194" spans="1:2" x14ac:dyDescent="0.3">
      <c r="A5194" s="150">
        <v>39977</v>
      </c>
      <c r="B5194" s="30">
        <v>4.2473749999999999</v>
      </c>
    </row>
    <row r="5195" spans="1:2" x14ac:dyDescent="0.3">
      <c r="A5195" s="150">
        <v>39978</v>
      </c>
      <c r="B5195" s="30">
        <v>4.2474230000000004</v>
      </c>
    </row>
    <row r="5196" spans="1:2" x14ac:dyDescent="0.3">
      <c r="A5196" s="150">
        <v>39979</v>
      </c>
      <c r="B5196" s="30">
        <v>4.247471</v>
      </c>
    </row>
    <row r="5197" spans="1:2" x14ac:dyDescent="0.3">
      <c r="A5197" s="150">
        <v>39980</v>
      </c>
      <c r="B5197" s="30">
        <v>4.2475189999999996</v>
      </c>
    </row>
    <row r="5198" spans="1:2" x14ac:dyDescent="0.3">
      <c r="A5198" s="150">
        <v>39981</v>
      </c>
      <c r="B5198" s="30">
        <v>4.2475670000000001</v>
      </c>
    </row>
    <row r="5199" spans="1:2" x14ac:dyDescent="0.3">
      <c r="A5199" s="150">
        <v>39982</v>
      </c>
      <c r="B5199" s="30">
        <v>4.2476159999999998</v>
      </c>
    </row>
    <row r="5200" spans="1:2" x14ac:dyDescent="0.3">
      <c r="A5200" s="150">
        <v>39983</v>
      </c>
      <c r="B5200" s="30">
        <v>4.2476640000000003</v>
      </c>
    </row>
    <row r="5201" spans="1:2" x14ac:dyDescent="0.3">
      <c r="A5201" s="150">
        <v>39984</v>
      </c>
      <c r="B5201" s="30">
        <v>4.2477119999999999</v>
      </c>
    </row>
    <row r="5202" spans="1:2" x14ac:dyDescent="0.3">
      <c r="A5202" s="150">
        <v>39985</v>
      </c>
      <c r="B5202" s="30">
        <v>4.2477600000000004</v>
      </c>
    </row>
    <row r="5203" spans="1:2" x14ac:dyDescent="0.3">
      <c r="A5203" s="150">
        <v>39986</v>
      </c>
      <c r="B5203" s="30">
        <v>4.247808</v>
      </c>
    </row>
    <row r="5204" spans="1:2" x14ac:dyDescent="0.3">
      <c r="A5204" s="150">
        <v>39987</v>
      </c>
      <c r="B5204" s="30">
        <v>4.2478559999999996</v>
      </c>
    </row>
    <row r="5205" spans="1:2" x14ac:dyDescent="0.3">
      <c r="A5205" s="150">
        <v>39988</v>
      </c>
      <c r="B5205" s="30">
        <v>4.2479050000000003</v>
      </c>
    </row>
    <row r="5206" spans="1:2" x14ac:dyDescent="0.3">
      <c r="A5206" s="150">
        <v>39989</v>
      </c>
      <c r="B5206" s="30">
        <v>4.2479529999999999</v>
      </c>
    </row>
    <row r="5207" spans="1:2" x14ac:dyDescent="0.3">
      <c r="A5207" s="150">
        <v>39990</v>
      </c>
      <c r="B5207" s="30">
        <v>4.2483339999999998</v>
      </c>
    </row>
    <row r="5208" spans="1:2" x14ac:dyDescent="0.3">
      <c r="A5208" s="150">
        <v>39991</v>
      </c>
      <c r="B5208" s="30">
        <v>4.2487149999999998</v>
      </c>
    </row>
    <row r="5209" spans="1:2" x14ac:dyDescent="0.3">
      <c r="A5209" s="150">
        <v>39992</v>
      </c>
      <c r="B5209" s="30">
        <v>4.2490959999999998</v>
      </c>
    </row>
    <row r="5210" spans="1:2" x14ac:dyDescent="0.3">
      <c r="A5210" s="150">
        <v>39993</v>
      </c>
      <c r="B5210" s="30">
        <v>4.2494769999999997</v>
      </c>
    </row>
    <row r="5211" spans="1:2" x14ac:dyDescent="0.3">
      <c r="A5211" s="150">
        <v>39994</v>
      </c>
      <c r="B5211" s="30">
        <v>4.2498579999999997</v>
      </c>
    </row>
    <row r="5212" spans="1:2" x14ac:dyDescent="0.3">
      <c r="A5212" s="150">
        <v>39995</v>
      </c>
      <c r="B5212" s="30">
        <v>4.2502389999999997</v>
      </c>
    </row>
    <row r="5213" spans="1:2" x14ac:dyDescent="0.3">
      <c r="A5213" s="150">
        <v>39996</v>
      </c>
      <c r="B5213" s="30">
        <v>4.2506199999999996</v>
      </c>
    </row>
    <row r="5214" spans="1:2" x14ac:dyDescent="0.3">
      <c r="A5214" s="150">
        <v>39997</v>
      </c>
      <c r="B5214" s="30">
        <v>4.2510009999999996</v>
      </c>
    </row>
    <row r="5215" spans="1:2" x14ac:dyDescent="0.3">
      <c r="A5215" s="150">
        <v>39998</v>
      </c>
      <c r="B5215" s="30">
        <v>4.2513820000000004</v>
      </c>
    </row>
    <row r="5216" spans="1:2" x14ac:dyDescent="0.3">
      <c r="A5216" s="150">
        <v>39999</v>
      </c>
      <c r="B5216" s="30">
        <v>4.2517630000000004</v>
      </c>
    </row>
    <row r="5217" spans="1:2" x14ac:dyDescent="0.3">
      <c r="A5217" s="150">
        <v>40000</v>
      </c>
      <c r="B5217" s="30">
        <v>4.2521449999999996</v>
      </c>
    </row>
    <row r="5218" spans="1:2" x14ac:dyDescent="0.3">
      <c r="A5218" s="150">
        <v>40001</v>
      </c>
      <c r="B5218" s="30">
        <v>4.2525259999999996</v>
      </c>
    </row>
    <row r="5219" spans="1:2" x14ac:dyDescent="0.3">
      <c r="A5219" s="150">
        <v>40002</v>
      </c>
      <c r="B5219" s="30">
        <v>4.2529070000000004</v>
      </c>
    </row>
    <row r="5220" spans="1:2" x14ac:dyDescent="0.3">
      <c r="A5220" s="150">
        <v>40003</v>
      </c>
      <c r="B5220" s="30">
        <v>4.2532889999999997</v>
      </c>
    </row>
    <row r="5221" spans="1:2" x14ac:dyDescent="0.3">
      <c r="A5221" s="150">
        <v>40004</v>
      </c>
      <c r="B5221" s="30">
        <v>4.2536699999999996</v>
      </c>
    </row>
    <row r="5222" spans="1:2" x14ac:dyDescent="0.3">
      <c r="A5222" s="150">
        <v>40005</v>
      </c>
      <c r="B5222" s="30">
        <v>4.2538999999999998</v>
      </c>
    </row>
    <row r="5223" spans="1:2" x14ac:dyDescent="0.3">
      <c r="A5223" s="150">
        <v>40006</v>
      </c>
      <c r="B5223" s="30">
        <v>4.2541310000000001</v>
      </c>
    </row>
    <row r="5224" spans="1:2" x14ac:dyDescent="0.3">
      <c r="A5224" s="150">
        <v>40007</v>
      </c>
      <c r="B5224" s="30">
        <v>4.2543610000000003</v>
      </c>
    </row>
    <row r="5225" spans="1:2" x14ac:dyDescent="0.3">
      <c r="A5225" s="150">
        <v>40008</v>
      </c>
      <c r="B5225" s="30">
        <v>4.2545909999999996</v>
      </c>
    </row>
    <row r="5226" spans="1:2" x14ac:dyDescent="0.3">
      <c r="A5226" s="150">
        <v>40009</v>
      </c>
      <c r="B5226" s="30">
        <v>4.2548209999999997</v>
      </c>
    </row>
    <row r="5227" spans="1:2" x14ac:dyDescent="0.3">
      <c r="A5227" s="150">
        <v>40010</v>
      </c>
      <c r="B5227" s="30">
        <v>4.2550520000000001</v>
      </c>
    </row>
    <row r="5228" spans="1:2" x14ac:dyDescent="0.3">
      <c r="A5228" s="150">
        <v>40011</v>
      </c>
      <c r="B5228" s="30">
        <v>4.2552820000000002</v>
      </c>
    </row>
    <row r="5229" spans="1:2" x14ac:dyDescent="0.3">
      <c r="A5229" s="150">
        <v>40012</v>
      </c>
      <c r="B5229" s="30">
        <v>4.2555120000000004</v>
      </c>
    </row>
    <row r="5230" spans="1:2" x14ac:dyDescent="0.3">
      <c r="A5230" s="150">
        <v>40013</v>
      </c>
      <c r="B5230" s="30">
        <v>4.2557429999999998</v>
      </c>
    </row>
    <row r="5231" spans="1:2" x14ac:dyDescent="0.3">
      <c r="A5231" s="150">
        <v>40014</v>
      </c>
      <c r="B5231" s="30">
        <v>4.255973</v>
      </c>
    </row>
    <row r="5232" spans="1:2" x14ac:dyDescent="0.3">
      <c r="A5232" s="150">
        <v>40015</v>
      </c>
      <c r="B5232" s="30">
        <v>4.2562040000000003</v>
      </c>
    </row>
    <row r="5233" spans="1:2" x14ac:dyDescent="0.3">
      <c r="A5233" s="150">
        <v>40016</v>
      </c>
      <c r="B5233" s="30">
        <v>4.2564339999999996</v>
      </c>
    </row>
    <row r="5234" spans="1:2" x14ac:dyDescent="0.3">
      <c r="A5234" s="150">
        <v>40017</v>
      </c>
      <c r="B5234" s="30">
        <v>4.2566639999999998</v>
      </c>
    </row>
    <row r="5235" spans="1:2" x14ac:dyDescent="0.3">
      <c r="A5235" s="150">
        <v>40018</v>
      </c>
      <c r="B5235" s="30">
        <v>4.2568950000000001</v>
      </c>
    </row>
    <row r="5236" spans="1:2" x14ac:dyDescent="0.3">
      <c r="A5236" s="150">
        <v>40019</v>
      </c>
      <c r="B5236" s="30">
        <v>4.2571250000000003</v>
      </c>
    </row>
    <row r="5237" spans="1:2" x14ac:dyDescent="0.3">
      <c r="A5237" s="150">
        <v>40020</v>
      </c>
      <c r="B5237" s="30">
        <v>4.2576590000000003</v>
      </c>
    </row>
    <row r="5238" spans="1:2" x14ac:dyDescent="0.3">
      <c r="A5238" s="150">
        <v>40021</v>
      </c>
      <c r="B5238" s="30">
        <v>4.2581920000000002</v>
      </c>
    </row>
    <row r="5239" spans="1:2" x14ac:dyDescent="0.3">
      <c r="A5239" s="150">
        <v>40022</v>
      </c>
      <c r="B5239" s="30">
        <v>4.2587260000000002</v>
      </c>
    </row>
    <row r="5240" spans="1:2" x14ac:dyDescent="0.3">
      <c r="A5240" s="150">
        <v>40023</v>
      </c>
      <c r="B5240" s="30">
        <v>4.2592600000000003</v>
      </c>
    </row>
    <row r="5241" spans="1:2" x14ac:dyDescent="0.3">
      <c r="A5241" s="150">
        <v>40024</v>
      </c>
      <c r="B5241" s="30">
        <v>4.2597940000000003</v>
      </c>
    </row>
    <row r="5242" spans="1:2" x14ac:dyDescent="0.3">
      <c r="A5242" s="150">
        <v>40025</v>
      </c>
      <c r="B5242" s="30">
        <v>4.2603270000000002</v>
      </c>
    </row>
    <row r="5243" spans="1:2" x14ac:dyDescent="0.3">
      <c r="A5243" s="150">
        <v>40026</v>
      </c>
      <c r="B5243" s="30">
        <v>4.2608610000000002</v>
      </c>
    </row>
    <row r="5244" spans="1:2" x14ac:dyDescent="0.3">
      <c r="A5244" s="150">
        <v>40027</v>
      </c>
      <c r="B5244" s="30">
        <v>4.2613950000000003</v>
      </c>
    </row>
    <row r="5245" spans="1:2" x14ac:dyDescent="0.3">
      <c r="A5245" s="150">
        <v>40028</v>
      </c>
      <c r="B5245" s="30">
        <v>4.2619290000000003</v>
      </c>
    </row>
    <row r="5246" spans="1:2" x14ac:dyDescent="0.3">
      <c r="A5246" s="150">
        <v>40029</v>
      </c>
      <c r="B5246" s="30">
        <v>4.2624639999999996</v>
      </c>
    </row>
    <row r="5247" spans="1:2" x14ac:dyDescent="0.3">
      <c r="A5247" s="150">
        <v>40030</v>
      </c>
      <c r="B5247" s="30">
        <v>4.2629979999999996</v>
      </c>
    </row>
    <row r="5248" spans="1:2" x14ac:dyDescent="0.3">
      <c r="A5248" s="150">
        <v>40031</v>
      </c>
      <c r="B5248" s="30">
        <v>4.2635319999999997</v>
      </c>
    </row>
    <row r="5249" spans="1:2" x14ac:dyDescent="0.3">
      <c r="A5249" s="150">
        <v>40032</v>
      </c>
      <c r="B5249" s="30">
        <v>4.2640659999999997</v>
      </c>
    </row>
    <row r="5250" spans="1:2" x14ac:dyDescent="0.3">
      <c r="A5250" s="150">
        <v>40033</v>
      </c>
      <c r="B5250" s="30">
        <v>4.2646009999999999</v>
      </c>
    </row>
    <row r="5251" spans="1:2" x14ac:dyDescent="0.3">
      <c r="A5251" s="150">
        <v>40034</v>
      </c>
      <c r="B5251" s="30">
        <v>4.2651349999999999</v>
      </c>
    </row>
    <row r="5252" spans="1:2" x14ac:dyDescent="0.3">
      <c r="A5252" s="150">
        <v>40035</v>
      </c>
      <c r="B5252" s="30">
        <v>4.2656700000000001</v>
      </c>
    </row>
    <row r="5253" spans="1:2" x14ac:dyDescent="0.3">
      <c r="A5253" s="150">
        <v>40036</v>
      </c>
      <c r="B5253" s="30">
        <v>4.2658430000000003</v>
      </c>
    </row>
    <row r="5254" spans="1:2" x14ac:dyDescent="0.3">
      <c r="A5254" s="150">
        <v>40037</v>
      </c>
      <c r="B5254" s="30">
        <v>4.2660169999999997</v>
      </c>
    </row>
    <row r="5255" spans="1:2" x14ac:dyDescent="0.3">
      <c r="A5255" s="150">
        <v>40038</v>
      </c>
      <c r="B5255" s="30">
        <v>4.2661910000000001</v>
      </c>
    </row>
    <row r="5256" spans="1:2" x14ac:dyDescent="0.3">
      <c r="A5256" s="150">
        <v>40039</v>
      </c>
      <c r="B5256" s="30">
        <v>4.2663650000000004</v>
      </c>
    </row>
    <row r="5257" spans="1:2" x14ac:dyDescent="0.3">
      <c r="A5257" s="150">
        <v>40040</v>
      </c>
      <c r="B5257" s="30">
        <v>4.2665389999999999</v>
      </c>
    </row>
    <row r="5258" spans="1:2" x14ac:dyDescent="0.3">
      <c r="A5258" s="150">
        <v>40041</v>
      </c>
      <c r="B5258" s="30">
        <v>4.2667120000000001</v>
      </c>
    </row>
    <row r="5259" spans="1:2" x14ac:dyDescent="0.3">
      <c r="A5259" s="150">
        <v>40042</v>
      </c>
      <c r="B5259" s="30">
        <v>4.2668860000000004</v>
      </c>
    </row>
    <row r="5260" spans="1:2" x14ac:dyDescent="0.3">
      <c r="A5260" s="150">
        <v>40043</v>
      </c>
      <c r="B5260" s="30">
        <v>4.2670599999999999</v>
      </c>
    </row>
    <row r="5261" spans="1:2" x14ac:dyDescent="0.3">
      <c r="A5261" s="150">
        <v>40044</v>
      </c>
      <c r="B5261" s="30">
        <v>4.2672340000000002</v>
      </c>
    </row>
    <row r="5262" spans="1:2" x14ac:dyDescent="0.3">
      <c r="A5262" s="150">
        <v>40045</v>
      </c>
      <c r="B5262" s="30">
        <v>4.2674079999999996</v>
      </c>
    </row>
    <row r="5263" spans="1:2" x14ac:dyDescent="0.3">
      <c r="A5263" s="150">
        <v>40046</v>
      </c>
      <c r="B5263" s="30">
        <v>4.2675809999999998</v>
      </c>
    </row>
    <row r="5264" spans="1:2" x14ac:dyDescent="0.3">
      <c r="A5264" s="150">
        <v>40047</v>
      </c>
      <c r="B5264" s="30">
        <v>4.2677550000000002</v>
      </c>
    </row>
    <row r="5265" spans="1:2" x14ac:dyDescent="0.3">
      <c r="A5265" s="150">
        <v>40048</v>
      </c>
      <c r="B5265" s="30">
        <v>4.2679289999999996</v>
      </c>
    </row>
    <row r="5266" spans="1:2" x14ac:dyDescent="0.3">
      <c r="A5266" s="150">
        <v>40049</v>
      </c>
      <c r="B5266" s="30">
        <v>4.268103</v>
      </c>
    </row>
    <row r="5267" spans="1:2" x14ac:dyDescent="0.3">
      <c r="A5267" s="150">
        <v>40050</v>
      </c>
      <c r="B5267" s="30">
        <v>4.2682770000000003</v>
      </c>
    </row>
    <row r="5268" spans="1:2" x14ac:dyDescent="0.3">
      <c r="A5268" s="150">
        <v>40051</v>
      </c>
      <c r="B5268" s="30">
        <v>4.2685709999999997</v>
      </c>
    </row>
    <row r="5269" spans="1:2" x14ac:dyDescent="0.3">
      <c r="A5269" s="150">
        <v>40052</v>
      </c>
      <c r="B5269" s="30">
        <v>4.268866</v>
      </c>
    </row>
    <row r="5270" spans="1:2" x14ac:dyDescent="0.3">
      <c r="A5270" s="150">
        <v>40053</v>
      </c>
      <c r="B5270" s="30">
        <v>4.2691600000000003</v>
      </c>
    </row>
    <row r="5271" spans="1:2" x14ac:dyDescent="0.3">
      <c r="A5271" s="150">
        <v>40054</v>
      </c>
      <c r="B5271" s="30">
        <v>4.2694539999999996</v>
      </c>
    </row>
    <row r="5272" spans="1:2" x14ac:dyDescent="0.3">
      <c r="A5272" s="150">
        <v>40055</v>
      </c>
      <c r="B5272" s="30">
        <v>4.269749</v>
      </c>
    </row>
    <row r="5273" spans="1:2" x14ac:dyDescent="0.3">
      <c r="A5273" s="150">
        <v>40056</v>
      </c>
      <c r="B5273" s="30">
        <v>4.2700430000000003</v>
      </c>
    </row>
    <row r="5274" spans="1:2" x14ac:dyDescent="0.3">
      <c r="A5274" s="150">
        <v>40057</v>
      </c>
      <c r="B5274" s="30">
        <v>4.2703379999999997</v>
      </c>
    </row>
    <row r="5275" spans="1:2" x14ac:dyDescent="0.3">
      <c r="A5275" s="150">
        <v>40058</v>
      </c>
      <c r="B5275" s="30">
        <v>4.270632</v>
      </c>
    </row>
    <row r="5276" spans="1:2" x14ac:dyDescent="0.3">
      <c r="A5276" s="150">
        <v>40059</v>
      </c>
      <c r="B5276" s="30">
        <v>4.2709270000000004</v>
      </c>
    </row>
    <row r="5277" spans="1:2" x14ac:dyDescent="0.3">
      <c r="A5277" s="150">
        <v>40060</v>
      </c>
      <c r="B5277" s="30">
        <v>4.2712209999999997</v>
      </c>
    </row>
    <row r="5278" spans="1:2" x14ac:dyDescent="0.3">
      <c r="A5278" s="150">
        <v>40061</v>
      </c>
      <c r="B5278" s="30">
        <v>4.2715160000000001</v>
      </c>
    </row>
    <row r="5279" spans="1:2" x14ac:dyDescent="0.3">
      <c r="A5279" s="150">
        <v>40062</v>
      </c>
      <c r="B5279" s="30">
        <v>4.2718100000000003</v>
      </c>
    </row>
    <row r="5280" spans="1:2" x14ac:dyDescent="0.3">
      <c r="A5280" s="150">
        <v>40063</v>
      </c>
      <c r="B5280" s="30">
        <v>4.2721049999999998</v>
      </c>
    </row>
    <row r="5281" spans="1:2" x14ac:dyDescent="0.3">
      <c r="A5281" s="150">
        <v>40064</v>
      </c>
      <c r="B5281" s="30">
        <v>4.2724000000000002</v>
      </c>
    </row>
    <row r="5282" spans="1:2" x14ac:dyDescent="0.3">
      <c r="A5282" s="150">
        <v>40065</v>
      </c>
      <c r="B5282" s="30">
        <v>4.2726940000000004</v>
      </c>
    </row>
    <row r="5283" spans="1:2" x14ac:dyDescent="0.3">
      <c r="A5283" s="150">
        <v>40066</v>
      </c>
      <c r="B5283" s="30">
        <v>4.2729889999999999</v>
      </c>
    </row>
    <row r="5284" spans="1:2" x14ac:dyDescent="0.3">
      <c r="A5284" s="150">
        <v>40067</v>
      </c>
      <c r="B5284" s="30">
        <v>4.2735500000000002</v>
      </c>
    </row>
    <row r="5285" spans="1:2" x14ac:dyDescent="0.3">
      <c r="A5285" s="150">
        <v>40068</v>
      </c>
      <c r="B5285" s="30">
        <v>4.2741100000000003</v>
      </c>
    </row>
    <row r="5286" spans="1:2" x14ac:dyDescent="0.3">
      <c r="A5286" s="150">
        <v>40069</v>
      </c>
      <c r="B5286" s="30">
        <v>4.2746709999999997</v>
      </c>
    </row>
    <row r="5287" spans="1:2" x14ac:dyDescent="0.3">
      <c r="A5287" s="150">
        <v>40070</v>
      </c>
      <c r="B5287" s="30">
        <v>4.2752319999999999</v>
      </c>
    </row>
    <row r="5288" spans="1:2" x14ac:dyDescent="0.3">
      <c r="A5288" s="150">
        <v>40071</v>
      </c>
      <c r="B5288" s="30">
        <v>4.2757930000000002</v>
      </c>
    </row>
    <row r="5289" spans="1:2" x14ac:dyDescent="0.3">
      <c r="A5289" s="150">
        <v>40072</v>
      </c>
      <c r="B5289" s="30">
        <v>4.2763540000000004</v>
      </c>
    </row>
    <row r="5290" spans="1:2" x14ac:dyDescent="0.3">
      <c r="A5290" s="150">
        <v>40073</v>
      </c>
      <c r="B5290" s="30">
        <v>4.2769149999999998</v>
      </c>
    </row>
    <row r="5291" spans="1:2" x14ac:dyDescent="0.3">
      <c r="A5291" s="150">
        <v>40074</v>
      </c>
      <c r="B5291" s="30">
        <v>4.2774770000000002</v>
      </c>
    </row>
    <row r="5292" spans="1:2" x14ac:dyDescent="0.3">
      <c r="A5292" s="150">
        <v>40075</v>
      </c>
      <c r="B5292" s="30">
        <v>4.2780379999999996</v>
      </c>
    </row>
    <row r="5293" spans="1:2" x14ac:dyDescent="0.3">
      <c r="A5293" s="150">
        <v>40076</v>
      </c>
      <c r="B5293" s="30">
        <v>4.2785989999999998</v>
      </c>
    </row>
    <row r="5294" spans="1:2" x14ac:dyDescent="0.3">
      <c r="A5294" s="150">
        <v>40077</v>
      </c>
      <c r="B5294" s="30">
        <v>4.2791610000000002</v>
      </c>
    </row>
    <row r="5295" spans="1:2" x14ac:dyDescent="0.3">
      <c r="A5295" s="150">
        <v>40078</v>
      </c>
      <c r="B5295" s="30">
        <v>4.2797219999999996</v>
      </c>
    </row>
    <row r="5296" spans="1:2" x14ac:dyDescent="0.3">
      <c r="A5296" s="150">
        <v>40079</v>
      </c>
      <c r="B5296" s="30">
        <v>4.280284</v>
      </c>
    </row>
    <row r="5297" spans="1:2" x14ac:dyDescent="0.3">
      <c r="A5297" s="150">
        <v>40080</v>
      </c>
      <c r="B5297" s="30">
        <v>4.2808460000000004</v>
      </c>
    </row>
    <row r="5298" spans="1:2" x14ac:dyDescent="0.3">
      <c r="A5298" s="150">
        <v>40081</v>
      </c>
      <c r="B5298" s="30">
        <v>4.2814069999999997</v>
      </c>
    </row>
    <row r="5299" spans="1:2" x14ac:dyDescent="0.3">
      <c r="A5299" s="150">
        <v>40082</v>
      </c>
      <c r="B5299" s="30">
        <v>4.2825300000000004</v>
      </c>
    </row>
    <row r="5300" spans="1:2" x14ac:dyDescent="0.3">
      <c r="A5300" s="150">
        <v>40083</v>
      </c>
      <c r="B5300" s="30">
        <v>4.2836530000000002</v>
      </c>
    </row>
    <row r="5301" spans="1:2" x14ac:dyDescent="0.3">
      <c r="A5301" s="150">
        <v>40084</v>
      </c>
      <c r="B5301" s="30">
        <v>4.2847759999999999</v>
      </c>
    </row>
    <row r="5302" spans="1:2" x14ac:dyDescent="0.3">
      <c r="A5302" s="150">
        <v>40085</v>
      </c>
      <c r="B5302" s="30">
        <v>4.2858989999999997</v>
      </c>
    </row>
    <row r="5303" spans="1:2" x14ac:dyDescent="0.3">
      <c r="A5303" s="150">
        <v>40086</v>
      </c>
      <c r="B5303" s="30">
        <v>4.2870229999999996</v>
      </c>
    </row>
    <row r="5304" spans="1:2" x14ac:dyDescent="0.3">
      <c r="A5304" s="150">
        <v>40087</v>
      </c>
      <c r="B5304" s="30">
        <v>4.2881470000000004</v>
      </c>
    </row>
    <row r="5305" spans="1:2" x14ac:dyDescent="0.3">
      <c r="A5305" s="150">
        <v>40088</v>
      </c>
      <c r="B5305" s="30">
        <v>4.2892710000000003</v>
      </c>
    </row>
    <row r="5306" spans="1:2" x14ac:dyDescent="0.3">
      <c r="A5306" s="150">
        <v>40089</v>
      </c>
      <c r="B5306" s="30">
        <v>4.2903960000000003</v>
      </c>
    </row>
    <row r="5307" spans="1:2" x14ac:dyDescent="0.3">
      <c r="A5307" s="150">
        <v>40090</v>
      </c>
      <c r="B5307" s="30">
        <v>4.2915210000000004</v>
      </c>
    </row>
    <row r="5308" spans="1:2" x14ac:dyDescent="0.3">
      <c r="A5308" s="150">
        <v>40091</v>
      </c>
      <c r="B5308" s="30">
        <v>4.2926460000000004</v>
      </c>
    </row>
    <row r="5309" spans="1:2" x14ac:dyDescent="0.3">
      <c r="A5309" s="150">
        <v>40092</v>
      </c>
      <c r="B5309" s="30">
        <v>4.2937709999999996</v>
      </c>
    </row>
    <row r="5310" spans="1:2" x14ac:dyDescent="0.3">
      <c r="A5310" s="150">
        <v>40093</v>
      </c>
      <c r="B5310" s="30">
        <v>4.2948969999999997</v>
      </c>
    </row>
    <row r="5311" spans="1:2" x14ac:dyDescent="0.3">
      <c r="A5311" s="150">
        <v>40094</v>
      </c>
      <c r="B5311" s="30">
        <v>4.2960229999999999</v>
      </c>
    </row>
    <row r="5312" spans="1:2" x14ac:dyDescent="0.3">
      <c r="A5312" s="150">
        <v>40095</v>
      </c>
      <c r="B5312" s="30">
        <v>4.2971490000000001</v>
      </c>
    </row>
    <row r="5313" spans="1:2" x14ac:dyDescent="0.3">
      <c r="A5313" s="150">
        <v>40096</v>
      </c>
      <c r="B5313" s="30">
        <v>4.2982760000000004</v>
      </c>
    </row>
    <row r="5314" spans="1:2" x14ac:dyDescent="0.3">
      <c r="A5314" s="150">
        <v>40097</v>
      </c>
      <c r="B5314" s="30">
        <v>4.2983260000000003</v>
      </c>
    </row>
    <row r="5315" spans="1:2" x14ac:dyDescent="0.3">
      <c r="A5315" s="150">
        <v>40098</v>
      </c>
      <c r="B5315" s="30">
        <v>4.2983770000000003</v>
      </c>
    </row>
    <row r="5316" spans="1:2" x14ac:dyDescent="0.3">
      <c r="A5316" s="150">
        <v>40099</v>
      </c>
      <c r="B5316" s="30">
        <v>4.2984270000000002</v>
      </c>
    </row>
    <row r="5317" spans="1:2" x14ac:dyDescent="0.3">
      <c r="A5317" s="150">
        <v>40100</v>
      </c>
      <c r="B5317" s="30">
        <v>4.2984770000000001</v>
      </c>
    </row>
    <row r="5318" spans="1:2" x14ac:dyDescent="0.3">
      <c r="A5318" s="150">
        <v>40101</v>
      </c>
      <c r="B5318" s="30">
        <v>4.298527</v>
      </c>
    </row>
    <row r="5319" spans="1:2" x14ac:dyDescent="0.3">
      <c r="A5319" s="150">
        <v>40102</v>
      </c>
      <c r="B5319" s="30">
        <v>4.298578</v>
      </c>
    </row>
    <row r="5320" spans="1:2" x14ac:dyDescent="0.3">
      <c r="A5320" s="150">
        <v>40103</v>
      </c>
      <c r="B5320" s="30">
        <v>4.2986279999999999</v>
      </c>
    </row>
    <row r="5321" spans="1:2" x14ac:dyDescent="0.3">
      <c r="A5321" s="150">
        <v>40104</v>
      </c>
      <c r="B5321" s="30">
        <v>4.2986779999999998</v>
      </c>
    </row>
    <row r="5322" spans="1:2" x14ac:dyDescent="0.3">
      <c r="A5322" s="150">
        <v>40105</v>
      </c>
      <c r="B5322" s="30">
        <v>4.2987279999999997</v>
      </c>
    </row>
    <row r="5323" spans="1:2" x14ac:dyDescent="0.3">
      <c r="A5323" s="150">
        <v>40106</v>
      </c>
      <c r="B5323" s="30">
        <v>4.2987789999999997</v>
      </c>
    </row>
    <row r="5324" spans="1:2" x14ac:dyDescent="0.3">
      <c r="A5324" s="150">
        <v>40107</v>
      </c>
      <c r="B5324" s="30">
        <v>4.2988289999999996</v>
      </c>
    </row>
    <row r="5325" spans="1:2" x14ac:dyDescent="0.3">
      <c r="A5325" s="150">
        <v>40108</v>
      </c>
      <c r="B5325" s="30">
        <v>4.2988790000000003</v>
      </c>
    </row>
    <row r="5326" spans="1:2" x14ac:dyDescent="0.3">
      <c r="A5326" s="150">
        <v>40109</v>
      </c>
      <c r="B5326" s="30">
        <v>4.2989300000000004</v>
      </c>
    </row>
    <row r="5327" spans="1:2" x14ac:dyDescent="0.3">
      <c r="A5327" s="150">
        <v>40110</v>
      </c>
      <c r="B5327" s="30">
        <v>4.2989800000000002</v>
      </c>
    </row>
    <row r="5328" spans="1:2" x14ac:dyDescent="0.3">
      <c r="A5328" s="150">
        <v>40111</v>
      </c>
      <c r="B5328" s="30">
        <v>4.2990300000000001</v>
      </c>
    </row>
    <row r="5329" spans="1:2" x14ac:dyDescent="0.3">
      <c r="A5329" s="150">
        <v>40112</v>
      </c>
      <c r="B5329" s="30">
        <v>4.2999590000000003</v>
      </c>
    </row>
    <row r="5330" spans="1:2" x14ac:dyDescent="0.3">
      <c r="A5330" s="150">
        <v>40113</v>
      </c>
      <c r="B5330" s="30">
        <v>4.3008879999999996</v>
      </c>
    </row>
    <row r="5331" spans="1:2" x14ac:dyDescent="0.3">
      <c r="A5331" s="150">
        <v>40114</v>
      </c>
      <c r="B5331" s="30">
        <v>4.3018179999999999</v>
      </c>
    </row>
    <row r="5332" spans="1:2" x14ac:dyDescent="0.3">
      <c r="A5332" s="150">
        <v>40115</v>
      </c>
      <c r="B5332" s="30">
        <v>4.3027480000000002</v>
      </c>
    </row>
    <row r="5333" spans="1:2" x14ac:dyDescent="0.3">
      <c r="A5333" s="150">
        <v>40116</v>
      </c>
      <c r="B5333" s="30">
        <v>4.3036779999999997</v>
      </c>
    </row>
    <row r="5334" spans="1:2" x14ac:dyDescent="0.3">
      <c r="A5334" s="150">
        <v>40117</v>
      </c>
      <c r="B5334" s="30">
        <v>4.304608</v>
      </c>
    </row>
    <row r="5335" spans="1:2" x14ac:dyDescent="0.3">
      <c r="A5335" s="150">
        <v>40118</v>
      </c>
      <c r="B5335" s="30">
        <v>4.3055380000000003</v>
      </c>
    </row>
    <row r="5336" spans="1:2" x14ac:dyDescent="0.3">
      <c r="A5336" s="150">
        <v>40119</v>
      </c>
      <c r="B5336" s="30">
        <v>4.3064679999999997</v>
      </c>
    </row>
    <row r="5337" spans="1:2" x14ac:dyDescent="0.3">
      <c r="A5337" s="150">
        <v>40120</v>
      </c>
      <c r="B5337" s="30">
        <v>4.3073990000000002</v>
      </c>
    </row>
    <row r="5338" spans="1:2" x14ac:dyDescent="0.3">
      <c r="A5338" s="150">
        <v>40121</v>
      </c>
      <c r="B5338" s="30">
        <v>4.3083299999999998</v>
      </c>
    </row>
    <row r="5339" spans="1:2" x14ac:dyDescent="0.3">
      <c r="A5339" s="150">
        <v>40122</v>
      </c>
      <c r="B5339" s="30">
        <v>4.3092610000000002</v>
      </c>
    </row>
    <row r="5340" spans="1:2" x14ac:dyDescent="0.3">
      <c r="A5340" s="150">
        <v>40123</v>
      </c>
      <c r="B5340" s="30">
        <v>4.3101919999999998</v>
      </c>
    </row>
    <row r="5341" spans="1:2" x14ac:dyDescent="0.3">
      <c r="A5341" s="150">
        <v>40124</v>
      </c>
      <c r="B5341" s="30">
        <v>4.3111240000000004</v>
      </c>
    </row>
    <row r="5342" spans="1:2" x14ac:dyDescent="0.3">
      <c r="A5342" s="150">
        <v>40125</v>
      </c>
      <c r="B5342" s="30">
        <v>4.3120560000000001</v>
      </c>
    </row>
    <row r="5343" spans="1:2" x14ac:dyDescent="0.3">
      <c r="A5343" s="150">
        <v>40126</v>
      </c>
      <c r="B5343" s="30">
        <v>4.3129879999999998</v>
      </c>
    </row>
    <row r="5344" spans="1:2" x14ac:dyDescent="0.3">
      <c r="A5344" s="150">
        <v>40127</v>
      </c>
      <c r="B5344" s="30">
        <v>4.3139200000000004</v>
      </c>
    </row>
    <row r="5345" spans="1:2" x14ac:dyDescent="0.3">
      <c r="A5345" s="150">
        <v>40128</v>
      </c>
      <c r="B5345" s="30">
        <v>4.313618</v>
      </c>
    </row>
    <row r="5346" spans="1:2" x14ac:dyDescent="0.3">
      <c r="A5346" s="150">
        <v>40129</v>
      </c>
      <c r="B5346" s="30">
        <v>4.3133160000000004</v>
      </c>
    </row>
    <row r="5347" spans="1:2" x14ac:dyDescent="0.3">
      <c r="A5347" s="150">
        <v>40130</v>
      </c>
      <c r="B5347" s="30">
        <v>4.313015</v>
      </c>
    </row>
    <row r="5348" spans="1:2" x14ac:dyDescent="0.3">
      <c r="A5348" s="150">
        <v>40131</v>
      </c>
      <c r="B5348" s="30">
        <v>4.3127129999999996</v>
      </c>
    </row>
    <row r="5349" spans="1:2" x14ac:dyDescent="0.3">
      <c r="A5349" s="150">
        <v>40132</v>
      </c>
      <c r="B5349" s="30">
        <v>4.312411</v>
      </c>
    </row>
    <row r="5350" spans="1:2" x14ac:dyDescent="0.3">
      <c r="A5350" s="150">
        <v>40133</v>
      </c>
      <c r="B5350" s="30">
        <v>4.3121099999999997</v>
      </c>
    </row>
    <row r="5351" spans="1:2" x14ac:dyDescent="0.3">
      <c r="A5351" s="150">
        <v>40134</v>
      </c>
      <c r="B5351" s="30">
        <v>4.3118080000000001</v>
      </c>
    </row>
    <row r="5352" spans="1:2" x14ac:dyDescent="0.3">
      <c r="A5352" s="150">
        <v>40135</v>
      </c>
      <c r="B5352" s="30">
        <v>4.3115069999999998</v>
      </c>
    </row>
    <row r="5353" spans="1:2" x14ac:dyDescent="0.3">
      <c r="A5353" s="150">
        <v>40136</v>
      </c>
      <c r="B5353" s="30">
        <v>4.3112050000000002</v>
      </c>
    </row>
    <row r="5354" spans="1:2" x14ac:dyDescent="0.3">
      <c r="A5354" s="150">
        <v>40137</v>
      </c>
      <c r="B5354" s="30">
        <v>4.3109039999999998</v>
      </c>
    </row>
    <row r="5355" spans="1:2" x14ac:dyDescent="0.3">
      <c r="A5355" s="150">
        <v>40138</v>
      </c>
      <c r="B5355" s="30">
        <v>4.3106020000000003</v>
      </c>
    </row>
    <row r="5356" spans="1:2" x14ac:dyDescent="0.3">
      <c r="A5356" s="150">
        <v>40139</v>
      </c>
      <c r="B5356" s="30">
        <v>4.3103009999999999</v>
      </c>
    </row>
    <row r="5357" spans="1:2" x14ac:dyDescent="0.3">
      <c r="A5357" s="150">
        <v>40140</v>
      </c>
      <c r="B5357" s="30">
        <v>4.3099990000000004</v>
      </c>
    </row>
    <row r="5358" spans="1:2" x14ac:dyDescent="0.3">
      <c r="A5358" s="150">
        <v>40141</v>
      </c>
      <c r="B5358" s="30">
        <v>4.309698</v>
      </c>
    </row>
    <row r="5359" spans="1:2" x14ac:dyDescent="0.3">
      <c r="A5359" s="150">
        <v>40142</v>
      </c>
      <c r="B5359" s="30">
        <v>4.3093959999999996</v>
      </c>
    </row>
    <row r="5360" spans="1:2" x14ac:dyDescent="0.3">
      <c r="A5360" s="150">
        <v>40143</v>
      </c>
      <c r="B5360" s="30">
        <v>4.3109019999999996</v>
      </c>
    </row>
    <row r="5361" spans="1:2" x14ac:dyDescent="0.3">
      <c r="A5361" s="150">
        <v>40144</v>
      </c>
      <c r="B5361" s="30">
        <v>4.3124089999999997</v>
      </c>
    </row>
    <row r="5362" spans="1:2" x14ac:dyDescent="0.3">
      <c r="A5362" s="150">
        <v>40145</v>
      </c>
      <c r="B5362" s="30">
        <v>4.3139159999999999</v>
      </c>
    </row>
    <row r="5363" spans="1:2" x14ac:dyDescent="0.3">
      <c r="A5363" s="150">
        <v>40146</v>
      </c>
      <c r="B5363" s="30">
        <v>4.3154240000000001</v>
      </c>
    </row>
    <row r="5364" spans="1:2" x14ac:dyDescent="0.3">
      <c r="A5364" s="150">
        <v>40147</v>
      </c>
      <c r="B5364" s="30">
        <v>4.3169329999999997</v>
      </c>
    </row>
    <row r="5365" spans="1:2" x14ac:dyDescent="0.3">
      <c r="A5365" s="150">
        <v>40148</v>
      </c>
      <c r="B5365" s="30">
        <v>4.318441</v>
      </c>
    </row>
    <row r="5366" spans="1:2" x14ac:dyDescent="0.3">
      <c r="A5366" s="150">
        <v>40149</v>
      </c>
      <c r="B5366" s="30">
        <v>4.3199509999999997</v>
      </c>
    </row>
    <row r="5367" spans="1:2" x14ac:dyDescent="0.3">
      <c r="A5367" s="150">
        <v>40150</v>
      </c>
      <c r="B5367" s="30">
        <v>4.3214610000000002</v>
      </c>
    </row>
    <row r="5368" spans="1:2" x14ac:dyDescent="0.3">
      <c r="A5368" s="150">
        <v>40151</v>
      </c>
      <c r="B5368" s="30">
        <v>4.3229709999999999</v>
      </c>
    </row>
    <row r="5369" spans="1:2" x14ac:dyDescent="0.3">
      <c r="A5369" s="150">
        <v>40152</v>
      </c>
      <c r="B5369" s="30">
        <v>4.3244819999999997</v>
      </c>
    </row>
    <row r="5370" spans="1:2" x14ac:dyDescent="0.3">
      <c r="A5370" s="150">
        <v>40153</v>
      </c>
      <c r="B5370" s="30">
        <v>4.3259939999999997</v>
      </c>
    </row>
    <row r="5371" spans="1:2" x14ac:dyDescent="0.3">
      <c r="A5371" s="150">
        <v>40154</v>
      </c>
      <c r="B5371" s="30">
        <v>4.3275059999999996</v>
      </c>
    </row>
    <row r="5372" spans="1:2" x14ac:dyDescent="0.3">
      <c r="A5372" s="150">
        <v>40155</v>
      </c>
      <c r="B5372" s="30">
        <v>4.3290179999999996</v>
      </c>
    </row>
    <row r="5373" spans="1:2" x14ac:dyDescent="0.3">
      <c r="A5373" s="150">
        <v>40156</v>
      </c>
      <c r="B5373" s="30">
        <v>4.3305309999999997</v>
      </c>
    </row>
    <row r="5374" spans="1:2" x14ac:dyDescent="0.3">
      <c r="A5374" s="150">
        <v>40157</v>
      </c>
      <c r="B5374" s="30">
        <v>4.3320449999999999</v>
      </c>
    </row>
    <row r="5375" spans="1:2" x14ac:dyDescent="0.3">
      <c r="A5375" s="150">
        <v>40158</v>
      </c>
      <c r="B5375" s="30">
        <v>4.3323109999999998</v>
      </c>
    </row>
    <row r="5376" spans="1:2" x14ac:dyDescent="0.3">
      <c r="A5376" s="150">
        <v>40159</v>
      </c>
      <c r="B5376" s="30">
        <v>4.3325769999999997</v>
      </c>
    </row>
    <row r="5377" spans="1:2" x14ac:dyDescent="0.3">
      <c r="A5377" s="150">
        <v>40160</v>
      </c>
      <c r="B5377" s="30">
        <v>4.3328420000000003</v>
      </c>
    </row>
    <row r="5378" spans="1:2" x14ac:dyDescent="0.3">
      <c r="A5378" s="150">
        <v>40161</v>
      </c>
      <c r="B5378" s="30">
        <v>4.3331080000000002</v>
      </c>
    </row>
    <row r="5379" spans="1:2" x14ac:dyDescent="0.3">
      <c r="A5379" s="150">
        <v>40162</v>
      </c>
      <c r="B5379" s="30">
        <v>4.3333740000000001</v>
      </c>
    </row>
    <row r="5380" spans="1:2" x14ac:dyDescent="0.3">
      <c r="A5380" s="150">
        <v>40163</v>
      </c>
      <c r="B5380" s="30">
        <v>4.3336399999999999</v>
      </c>
    </row>
    <row r="5381" spans="1:2" x14ac:dyDescent="0.3">
      <c r="A5381" s="150">
        <v>40164</v>
      </c>
      <c r="B5381" s="30">
        <v>4.3339059999999998</v>
      </c>
    </row>
    <row r="5382" spans="1:2" x14ac:dyDescent="0.3">
      <c r="A5382" s="150">
        <v>40165</v>
      </c>
      <c r="B5382" s="30">
        <v>4.3341719999999997</v>
      </c>
    </row>
    <row r="5383" spans="1:2" x14ac:dyDescent="0.3">
      <c r="A5383" s="150">
        <v>40166</v>
      </c>
      <c r="B5383" s="30">
        <v>4.3344379999999996</v>
      </c>
    </row>
    <row r="5384" spans="1:2" x14ac:dyDescent="0.3">
      <c r="A5384" s="150">
        <v>40167</v>
      </c>
      <c r="B5384" s="30">
        <v>4.3347040000000003</v>
      </c>
    </row>
    <row r="5385" spans="1:2" x14ac:dyDescent="0.3">
      <c r="A5385" s="150">
        <v>40168</v>
      </c>
      <c r="B5385" s="30">
        <v>4.3349700000000002</v>
      </c>
    </row>
    <row r="5386" spans="1:2" x14ac:dyDescent="0.3">
      <c r="A5386" s="150">
        <v>40169</v>
      </c>
      <c r="B5386" s="30">
        <v>4.3352360000000001</v>
      </c>
    </row>
    <row r="5387" spans="1:2" x14ac:dyDescent="0.3">
      <c r="A5387" s="150">
        <v>40170</v>
      </c>
      <c r="B5387" s="30">
        <v>4.335502</v>
      </c>
    </row>
    <row r="5388" spans="1:2" x14ac:dyDescent="0.3">
      <c r="A5388" s="150">
        <v>40171</v>
      </c>
      <c r="B5388" s="30">
        <v>4.3357679999999998</v>
      </c>
    </row>
    <row r="5389" spans="1:2" x14ac:dyDescent="0.3">
      <c r="A5389" s="150">
        <v>40172</v>
      </c>
      <c r="B5389" s="30">
        <v>4.3360339999999997</v>
      </c>
    </row>
    <row r="5390" spans="1:2" x14ac:dyDescent="0.3">
      <c r="A5390" s="150">
        <v>40173</v>
      </c>
      <c r="B5390" s="30">
        <v>4.3367230000000001</v>
      </c>
    </row>
    <row r="5391" spans="1:2" x14ac:dyDescent="0.3">
      <c r="A5391" s="150">
        <v>40174</v>
      </c>
      <c r="B5391" s="30">
        <v>4.3374110000000003</v>
      </c>
    </row>
    <row r="5392" spans="1:2" x14ac:dyDescent="0.3">
      <c r="A5392" s="150">
        <v>40175</v>
      </c>
      <c r="B5392" s="30">
        <v>4.3380999999999998</v>
      </c>
    </row>
    <row r="5393" spans="1:2" x14ac:dyDescent="0.3">
      <c r="A5393" s="150">
        <v>40176</v>
      </c>
      <c r="B5393" s="30">
        <v>4.3387880000000001</v>
      </c>
    </row>
    <row r="5394" spans="1:2" x14ac:dyDescent="0.3">
      <c r="A5394" s="150">
        <v>40177</v>
      </c>
      <c r="B5394" s="30">
        <v>4.3394769999999996</v>
      </c>
    </row>
    <row r="5395" spans="1:2" x14ac:dyDescent="0.3">
      <c r="A5395" s="150">
        <v>40178</v>
      </c>
      <c r="B5395" s="30">
        <v>4.340166</v>
      </c>
    </row>
    <row r="5396" spans="1:2" x14ac:dyDescent="0.3">
      <c r="A5396" s="150">
        <v>40179</v>
      </c>
      <c r="B5396" s="30">
        <v>4.3408550000000004</v>
      </c>
    </row>
    <row r="5397" spans="1:2" x14ac:dyDescent="0.3">
      <c r="A5397" s="150">
        <v>40180</v>
      </c>
      <c r="B5397" s="30">
        <v>4.3415439999999998</v>
      </c>
    </row>
    <row r="5398" spans="1:2" x14ac:dyDescent="0.3">
      <c r="A5398" s="150">
        <v>40181</v>
      </c>
      <c r="B5398" s="30">
        <v>4.3422330000000002</v>
      </c>
    </row>
    <row r="5399" spans="1:2" x14ac:dyDescent="0.3">
      <c r="A5399" s="150">
        <v>40182</v>
      </c>
      <c r="B5399" s="30">
        <v>4.3429219999999997</v>
      </c>
    </row>
    <row r="5400" spans="1:2" x14ac:dyDescent="0.3">
      <c r="A5400" s="150">
        <v>40183</v>
      </c>
      <c r="B5400" s="30">
        <v>4.3436120000000003</v>
      </c>
    </row>
    <row r="5401" spans="1:2" x14ac:dyDescent="0.3">
      <c r="A5401" s="150">
        <v>40184</v>
      </c>
      <c r="B5401" s="30">
        <v>4.3443009999999997</v>
      </c>
    </row>
    <row r="5402" spans="1:2" x14ac:dyDescent="0.3">
      <c r="A5402" s="150">
        <v>40185</v>
      </c>
      <c r="B5402" s="30">
        <v>4.3449910000000003</v>
      </c>
    </row>
    <row r="5403" spans="1:2" x14ac:dyDescent="0.3">
      <c r="A5403" s="150">
        <v>40186</v>
      </c>
      <c r="B5403" s="30">
        <v>4.3456799999999998</v>
      </c>
    </row>
    <row r="5404" spans="1:2" x14ac:dyDescent="0.3">
      <c r="A5404" s="150">
        <v>40187</v>
      </c>
      <c r="B5404" s="30">
        <v>4.3463700000000003</v>
      </c>
    </row>
    <row r="5405" spans="1:2" x14ac:dyDescent="0.3">
      <c r="A5405" s="150">
        <v>40188</v>
      </c>
      <c r="B5405" s="30">
        <v>4.3470599999999999</v>
      </c>
    </row>
    <row r="5406" spans="1:2" x14ac:dyDescent="0.3">
      <c r="A5406" s="150">
        <v>40189</v>
      </c>
      <c r="B5406" s="30">
        <v>4.3477110000000003</v>
      </c>
    </row>
    <row r="5407" spans="1:2" x14ac:dyDescent="0.3">
      <c r="A5407" s="150">
        <v>40190</v>
      </c>
      <c r="B5407" s="30">
        <v>4.3483619999999998</v>
      </c>
    </row>
    <row r="5408" spans="1:2" x14ac:dyDescent="0.3">
      <c r="A5408" s="150">
        <v>40191</v>
      </c>
      <c r="B5408" s="30">
        <v>4.3490120000000001</v>
      </c>
    </row>
    <row r="5409" spans="1:2" x14ac:dyDescent="0.3">
      <c r="A5409" s="150">
        <v>40192</v>
      </c>
      <c r="B5409" s="30">
        <v>4.3496629999999996</v>
      </c>
    </row>
    <row r="5410" spans="1:2" x14ac:dyDescent="0.3">
      <c r="A5410" s="150">
        <v>40193</v>
      </c>
      <c r="B5410" s="30">
        <v>4.350314</v>
      </c>
    </row>
    <row r="5411" spans="1:2" x14ac:dyDescent="0.3">
      <c r="A5411" s="150">
        <v>40194</v>
      </c>
      <c r="B5411" s="30">
        <v>4.3509650000000004</v>
      </c>
    </row>
    <row r="5412" spans="1:2" x14ac:dyDescent="0.3">
      <c r="A5412" s="150">
        <v>40195</v>
      </c>
      <c r="B5412" s="30">
        <v>4.3516170000000001</v>
      </c>
    </row>
    <row r="5413" spans="1:2" x14ac:dyDescent="0.3">
      <c r="A5413" s="150">
        <v>40196</v>
      </c>
      <c r="B5413" s="30">
        <v>4.3522679999999996</v>
      </c>
    </row>
    <row r="5414" spans="1:2" x14ac:dyDescent="0.3">
      <c r="A5414" s="150">
        <v>40197</v>
      </c>
      <c r="B5414" s="30">
        <v>4.352919</v>
      </c>
    </row>
    <row r="5415" spans="1:2" x14ac:dyDescent="0.3">
      <c r="A5415" s="150">
        <v>40198</v>
      </c>
      <c r="B5415" s="30">
        <v>4.3535709999999996</v>
      </c>
    </row>
    <row r="5416" spans="1:2" x14ac:dyDescent="0.3">
      <c r="A5416" s="150">
        <v>40199</v>
      </c>
      <c r="B5416" s="30">
        <v>4.354222</v>
      </c>
    </row>
    <row r="5417" spans="1:2" x14ac:dyDescent="0.3">
      <c r="A5417" s="150">
        <v>40200</v>
      </c>
      <c r="B5417" s="30">
        <v>4.3548739999999997</v>
      </c>
    </row>
    <row r="5418" spans="1:2" x14ac:dyDescent="0.3">
      <c r="A5418" s="150">
        <v>40201</v>
      </c>
      <c r="B5418" s="30">
        <v>4.3555260000000002</v>
      </c>
    </row>
    <row r="5419" spans="1:2" x14ac:dyDescent="0.3">
      <c r="A5419" s="150">
        <v>40202</v>
      </c>
      <c r="B5419" s="30">
        <v>4.3561779999999999</v>
      </c>
    </row>
    <row r="5420" spans="1:2" x14ac:dyDescent="0.3">
      <c r="A5420" s="150">
        <v>40203</v>
      </c>
      <c r="B5420" s="30">
        <v>4.3568300000000004</v>
      </c>
    </row>
    <row r="5421" spans="1:2" x14ac:dyDescent="0.3">
      <c r="A5421" s="150">
        <v>40204</v>
      </c>
      <c r="B5421" s="30">
        <v>4.35886</v>
      </c>
    </row>
    <row r="5422" spans="1:2" x14ac:dyDescent="0.3">
      <c r="A5422" s="150">
        <v>40205</v>
      </c>
      <c r="B5422" s="30">
        <v>4.3608919999999998</v>
      </c>
    </row>
    <row r="5423" spans="1:2" x14ac:dyDescent="0.3">
      <c r="A5423" s="150">
        <v>40206</v>
      </c>
      <c r="B5423" s="30">
        <v>4.3629249999999997</v>
      </c>
    </row>
    <row r="5424" spans="1:2" x14ac:dyDescent="0.3">
      <c r="A5424" s="150">
        <v>40207</v>
      </c>
      <c r="B5424" s="30">
        <v>4.3649579999999997</v>
      </c>
    </row>
    <row r="5425" spans="1:2" x14ac:dyDescent="0.3">
      <c r="A5425" s="150">
        <v>40208</v>
      </c>
      <c r="B5425" s="30">
        <v>4.3669929999999999</v>
      </c>
    </row>
    <row r="5426" spans="1:2" x14ac:dyDescent="0.3">
      <c r="A5426" s="150">
        <v>40209</v>
      </c>
      <c r="B5426" s="30">
        <v>4.3690290000000003</v>
      </c>
    </row>
    <row r="5427" spans="1:2" x14ac:dyDescent="0.3">
      <c r="A5427" s="150">
        <v>40210</v>
      </c>
      <c r="B5427" s="30">
        <v>4.3710649999999998</v>
      </c>
    </row>
    <row r="5428" spans="1:2" x14ac:dyDescent="0.3">
      <c r="A5428" s="150">
        <v>40211</v>
      </c>
      <c r="B5428" s="30">
        <v>4.3731020000000003</v>
      </c>
    </row>
    <row r="5429" spans="1:2" x14ac:dyDescent="0.3">
      <c r="A5429" s="150">
        <v>40212</v>
      </c>
      <c r="B5429" s="30">
        <v>4.3751410000000002</v>
      </c>
    </row>
    <row r="5430" spans="1:2" x14ac:dyDescent="0.3">
      <c r="A5430" s="150">
        <v>40213</v>
      </c>
      <c r="B5430" s="30">
        <v>4.3771800000000001</v>
      </c>
    </row>
    <row r="5431" spans="1:2" x14ac:dyDescent="0.3">
      <c r="A5431" s="150">
        <v>40214</v>
      </c>
      <c r="B5431" s="30">
        <v>4.3792200000000001</v>
      </c>
    </row>
    <row r="5432" spans="1:2" x14ac:dyDescent="0.3">
      <c r="A5432" s="150">
        <v>40215</v>
      </c>
      <c r="B5432" s="30">
        <v>4.3812620000000004</v>
      </c>
    </row>
    <row r="5433" spans="1:2" x14ac:dyDescent="0.3">
      <c r="A5433" s="150">
        <v>40216</v>
      </c>
      <c r="B5433" s="30">
        <v>4.3833039999999999</v>
      </c>
    </row>
    <row r="5434" spans="1:2" x14ac:dyDescent="0.3">
      <c r="A5434" s="150">
        <v>40217</v>
      </c>
      <c r="B5434" s="30">
        <v>4.3853470000000003</v>
      </c>
    </row>
    <row r="5435" spans="1:2" x14ac:dyDescent="0.3">
      <c r="A5435" s="150">
        <v>40218</v>
      </c>
      <c r="B5435" s="30">
        <v>4.387391</v>
      </c>
    </row>
    <row r="5436" spans="1:2" x14ac:dyDescent="0.3">
      <c r="A5436" s="150">
        <v>40219</v>
      </c>
      <c r="B5436" s="30">
        <v>4.3894359999999999</v>
      </c>
    </row>
    <row r="5437" spans="1:2" x14ac:dyDescent="0.3">
      <c r="A5437" s="150">
        <v>40220</v>
      </c>
      <c r="B5437" s="30">
        <v>4.3907439999999998</v>
      </c>
    </row>
    <row r="5438" spans="1:2" x14ac:dyDescent="0.3">
      <c r="A5438" s="150">
        <v>40221</v>
      </c>
      <c r="B5438" s="30">
        <v>4.3920529999999998</v>
      </c>
    </row>
    <row r="5439" spans="1:2" x14ac:dyDescent="0.3">
      <c r="A5439" s="150">
        <v>40222</v>
      </c>
      <c r="B5439" s="30">
        <v>4.3933619999999998</v>
      </c>
    </row>
    <row r="5440" spans="1:2" x14ac:dyDescent="0.3">
      <c r="A5440" s="150">
        <v>40223</v>
      </c>
      <c r="B5440" s="30">
        <v>4.3946709999999998</v>
      </c>
    </row>
    <row r="5441" spans="1:2" x14ac:dyDescent="0.3">
      <c r="A5441" s="150">
        <v>40224</v>
      </c>
      <c r="B5441" s="30">
        <v>4.3959809999999999</v>
      </c>
    </row>
    <row r="5442" spans="1:2" x14ac:dyDescent="0.3">
      <c r="A5442" s="150">
        <v>40225</v>
      </c>
      <c r="B5442" s="30">
        <v>4.3972910000000001</v>
      </c>
    </row>
    <row r="5443" spans="1:2" x14ac:dyDescent="0.3">
      <c r="A5443" s="150">
        <v>40226</v>
      </c>
      <c r="B5443" s="30">
        <v>4.3986020000000003</v>
      </c>
    </row>
    <row r="5444" spans="1:2" x14ac:dyDescent="0.3">
      <c r="A5444" s="150">
        <v>40227</v>
      </c>
      <c r="B5444" s="30">
        <v>4.3999129999999997</v>
      </c>
    </row>
    <row r="5445" spans="1:2" x14ac:dyDescent="0.3">
      <c r="A5445" s="150">
        <v>40228</v>
      </c>
      <c r="B5445" s="30">
        <v>4.401224</v>
      </c>
    </row>
    <row r="5446" spans="1:2" x14ac:dyDescent="0.3">
      <c r="A5446" s="150">
        <v>40229</v>
      </c>
      <c r="B5446" s="30">
        <v>4.4025359999999996</v>
      </c>
    </row>
    <row r="5447" spans="1:2" x14ac:dyDescent="0.3">
      <c r="A5447" s="150">
        <v>40230</v>
      </c>
      <c r="B5447" s="30">
        <v>4.403848</v>
      </c>
    </row>
    <row r="5448" spans="1:2" x14ac:dyDescent="0.3">
      <c r="A5448" s="150">
        <v>40231</v>
      </c>
      <c r="B5448" s="30">
        <v>4.4051609999999997</v>
      </c>
    </row>
    <row r="5449" spans="1:2" x14ac:dyDescent="0.3">
      <c r="A5449" s="150">
        <v>40232</v>
      </c>
      <c r="B5449" s="30">
        <v>4.4064730000000001</v>
      </c>
    </row>
    <row r="5450" spans="1:2" x14ac:dyDescent="0.3">
      <c r="A5450" s="150">
        <v>40233</v>
      </c>
      <c r="B5450" s="30">
        <v>4.4077869999999999</v>
      </c>
    </row>
    <row r="5451" spans="1:2" x14ac:dyDescent="0.3">
      <c r="A5451" s="150">
        <v>40234</v>
      </c>
      <c r="B5451" s="30">
        <v>4.4090999999999996</v>
      </c>
    </row>
    <row r="5452" spans="1:2" x14ac:dyDescent="0.3">
      <c r="A5452" s="150">
        <v>40235</v>
      </c>
      <c r="B5452" s="30">
        <v>4.4097189999999999</v>
      </c>
    </row>
    <row r="5453" spans="1:2" x14ac:dyDescent="0.3">
      <c r="A5453" s="150">
        <v>40236</v>
      </c>
      <c r="B5453" s="30">
        <v>4.4103370000000002</v>
      </c>
    </row>
    <row r="5454" spans="1:2" x14ac:dyDescent="0.3">
      <c r="A5454" s="150">
        <v>40237</v>
      </c>
      <c r="B5454" s="30">
        <v>4.4109550000000004</v>
      </c>
    </row>
    <row r="5455" spans="1:2" x14ac:dyDescent="0.3">
      <c r="A5455" s="150">
        <v>40238</v>
      </c>
      <c r="B5455" s="30">
        <v>4.4115729999999997</v>
      </c>
    </row>
    <row r="5456" spans="1:2" x14ac:dyDescent="0.3">
      <c r="A5456" s="150">
        <v>40239</v>
      </c>
      <c r="B5456" s="30">
        <v>4.4121920000000001</v>
      </c>
    </row>
    <row r="5457" spans="1:2" x14ac:dyDescent="0.3">
      <c r="A5457" s="150">
        <v>40240</v>
      </c>
      <c r="B5457" s="30">
        <v>4.4128100000000003</v>
      </c>
    </row>
    <row r="5458" spans="1:2" x14ac:dyDescent="0.3">
      <c r="A5458" s="150">
        <v>40241</v>
      </c>
      <c r="B5458" s="30">
        <v>4.4134289999999998</v>
      </c>
    </row>
    <row r="5459" spans="1:2" x14ac:dyDescent="0.3">
      <c r="A5459" s="150">
        <v>40242</v>
      </c>
      <c r="B5459" s="30">
        <v>4.4140470000000001</v>
      </c>
    </row>
    <row r="5460" spans="1:2" x14ac:dyDescent="0.3">
      <c r="A5460" s="150">
        <v>40243</v>
      </c>
      <c r="B5460" s="30">
        <v>4.4146660000000004</v>
      </c>
    </row>
    <row r="5461" spans="1:2" x14ac:dyDescent="0.3">
      <c r="A5461" s="150">
        <v>40244</v>
      </c>
      <c r="B5461" s="30">
        <v>4.4152849999999999</v>
      </c>
    </row>
    <row r="5462" spans="1:2" x14ac:dyDescent="0.3">
      <c r="A5462" s="150">
        <v>40245</v>
      </c>
      <c r="B5462" s="30">
        <v>4.4159040000000003</v>
      </c>
    </row>
    <row r="5463" spans="1:2" x14ac:dyDescent="0.3">
      <c r="A5463" s="150">
        <v>40246</v>
      </c>
      <c r="B5463" s="30">
        <v>4.4165229999999998</v>
      </c>
    </row>
    <row r="5464" spans="1:2" x14ac:dyDescent="0.3">
      <c r="A5464" s="150">
        <v>40247</v>
      </c>
      <c r="B5464" s="30">
        <v>4.4171420000000001</v>
      </c>
    </row>
    <row r="5465" spans="1:2" x14ac:dyDescent="0.3">
      <c r="A5465" s="150">
        <v>40248</v>
      </c>
      <c r="B5465" s="30">
        <v>4.4181499999999998</v>
      </c>
    </row>
    <row r="5466" spans="1:2" x14ac:dyDescent="0.3">
      <c r="A5466" s="150">
        <v>40249</v>
      </c>
      <c r="B5466" s="30">
        <v>4.4191580000000004</v>
      </c>
    </row>
    <row r="5467" spans="1:2" x14ac:dyDescent="0.3">
      <c r="A5467" s="150">
        <v>40250</v>
      </c>
      <c r="B5467" s="30">
        <v>4.420166</v>
      </c>
    </row>
    <row r="5468" spans="1:2" x14ac:dyDescent="0.3">
      <c r="A5468" s="150">
        <v>40251</v>
      </c>
      <c r="B5468" s="30">
        <v>4.4211749999999999</v>
      </c>
    </row>
    <row r="5469" spans="1:2" x14ac:dyDescent="0.3">
      <c r="A5469" s="150">
        <v>40252</v>
      </c>
      <c r="B5469" s="30">
        <v>4.4221830000000004</v>
      </c>
    </row>
    <row r="5470" spans="1:2" x14ac:dyDescent="0.3">
      <c r="A5470" s="150">
        <v>40253</v>
      </c>
      <c r="B5470" s="30">
        <v>4.4231920000000002</v>
      </c>
    </row>
    <row r="5471" spans="1:2" x14ac:dyDescent="0.3">
      <c r="A5471" s="150">
        <v>40254</v>
      </c>
      <c r="B5471" s="30">
        <v>4.4242020000000002</v>
      </c>
    </row>
    <row r="5472" spans="1:2" x14ac:dyDescent="0.3">
      <c r="A5472" s="150">
        <v>40255</v>
      </c>
      <c r="B5472" s="30">
        <v>4.425211</v>
      </c>
    </row>
    <row r="5473" spans="1:2" x14ac:dyDescent="0.3">
      <c r="A5473" s="150">
        <v>40256</v>
      </c>
      <c r="B5473" s="30">
        <v>4.426221</v>
      </c>
    </row>
    <row r="5474" spans="1:2" x14ac:dyDescent="0.3">
      <c r="A5474" s="150">
        <v>40257</v>
      </c>
      <c r="B5474" s="30">
        <v>4.4272299999999998</v>
      </c>
    </row>
    <row r="5475" spans="1:2" x14ac:dyDescent="0.3">
      <c r="A5475" s="150">
        <v>40258</v>
      </c>
      <c r="B5475" s="30">
        <v>4.4282399999999997</v>
      </c>
    </row>
    <row r="5476" spans="1:2" x14ac:dyDescent="0.3">
      <c r="A5476" s="150">
        <v>40259</v>
      </c>
      <c r="B5476" s="30">
        <v>4.4292509999999998</v>
      </c>
    </row>
    <row r="5477" spans="1:2" x14ac:dyDescent="0.3">
      <c r="A5477" s="150">
        <v>40260</v>
      </c>
      <c r="B5477" s="30">
        <v>4.4302609999999998</v>
      </c>
    </row>
    <row r="5478" spans="1:2" x14ac:dyDescent="0.3">
      <c r="A5478" s="150">
        <v>40261</v>
      </c>
      <c r="B5478" s="30">
        <v>4.4312719999999999</v>
      </c>
    </row>
    <row r="5479" spans="1:2" x14ac:dyDescent="0.3">
      <c r="A5479" s="150">
        <v>40262</v>
      </c>
      <c r="B5479" s="30">
        <v>4.432283</v>
      </c>
    </row>
    <row r="5480" spans="1:2" x14ac:dyDescent="0.3">
      <c r="A5480" s="150">
        <v>40263</v>
      </c>
      <c r="B5480" s="30">
        <v>4.4335469999999999</v>
      </c>
    </row>
    <row r="5481" spans="1:2" x14ac:dyDescent="0.3">
      <c r="A5481" s="150">
        <v>40264</v>
      </c>
      <c r="B5481" s="30">
        <v>4.4348109999999998</v>
      </c>
    </row>
    <row r="5482" spans="1:2" x14ac:dyDescent="0.3">
      <c r="A5482" s="150">
        <v>40265</v>
      </c>
      <c r="B5482" s="30">
        <v>4.4360749999999998</v>
      </c>
    </row>
    <row r="5483" spans="1:2" x14ac:dyDescent="0.3">
      <c r="A5483" s="150">
        <v>40266</v>
      </c>
      <c r="B5483" s="30">
        <v>4.4373399999999998</v>
      </c>
    </row>
    <row r="5484" spans="1:2" x14ac:dyDescent="0.3">
      <c r="A5484" s="150">
        <v>40267</v>
      </c>
      <c r="B5484" s="30">
        <v>4.4386049999999999</v>
      </c>
    </row>
    <row r="5485" spans="1:2" x14ac:dyDescent="0.3">
      <c r="A5485" s="150">
        <v>40268</v>
      </c>
      <c r="B5485" s="30">
        <v>4.43987</v>
      </c>
    </row>
    <row r="5486" spans="1:2" x14ac:dyDescent="0.3">
      <c r="A5486" s="150">
        <v>40269</v>
      </c>
      <c r="B5486" s="30">
        <v>4.4411360000000002</v>
      </c>
    </row>
    <row r="5487" spans="1:2" x14ac:dyDescent="0.3">
      <c r="A5487" s="150">
        <v>40270</v>
      </c>
      <c r="B5487" s="30">
        <v>4.4424020000000004</v>
      </c>
    </row>
    <row r="5488" spans="1:2" x14ac:dyDescent="0.3">
      <c r="A5488" s="150">
        <v>40271</v>
      </c>
      <c r="B5488" s="30">
        <v>4.4436689999999999</v>
      </c>
    </row>
    <row r="5489" spans="1:2" x14ac:dyDescent="0.3">
      <c r="A5489" s="150">
        <v>40272</v>
      </c>
      <c r="B5489" s="30">
        <v>4.4449360000000002</v>
      </c>
    </row>
    <row r="5490" spans="1:2" x14ac:dyDescent="0.3">
      <c r="A5490" s="150">
        <v>40273</v>
      </c>
      <c r="B5490" s="30">
        <v>4.4462029999999997</v>
      </c>
    </row>
    <row r="5491" spans="1:2" x14ac:dyDescent="0.3">
      <c r="A5491" s="150">
        <v>40274</v>
      </c>
      <c r="B5491" s="30">
        <v>4.44747</v>
      </c>
    </row>
    <row r="5492" spans="1:2" x14ac:dyDescent="0.3">
      <c r="A5492" s="150">
        <v>40275</v>
      </c>
      <c r="B5492" s="30">
        <v>4.4487379999999996</v>
      </c>
    </row>
    <row r="5493" spans="1:2" x14ac:dyDescent="0.3">
      <c r="A5493" s="150">
        <v>40276</v>
      </c>
      <c r="B5493" s="30">
        <v>4.4500070000000003</v>
      </c>
    </row>
    <row r="5494" spans="1:2" x14ac:dyDescent="0.3">
      <c r="A5494" s="150">
        <v>40277</v>
      </c>
      <c r="B5494" s="30">
        <v>4.4512749999999999</v>
      </c>
    </row>
    <row r="5495" spans="1:2" x14ac:dyDescent="0.3">
      <c r="A5495" s="150">
        <v>40278</v>
      </c>
      <c r="B5495" s="30">
        <v>4.4525439999999996</v>
      </c>
    </row>
    <row r="5496" spans="1:2" x14ac:dyDescent="0.3">
      <c r="A5496" s="150">
        <v>40279</v>
      </c>
      <c r="B5496" s="30">
        <v>4.4530219999999998</v>
      </c>
    </row>
    <row r="5497" spans="1:2" x14ac:dyDescent="0.3">
      <c r="A5497" s="150">
        <v>40280</v>
      </c>
      <c r="B5497" s="30">
        <v>4.4534989999999999</v>
      </c>
    </row>
    <row r="5498" spans="1:2" x14ac:dyDescent="0.3">
      <c r="A5498" s="150">
        <v>40281</v>
      </c>
      <c r="B5498" s="30">
        <v>4.4539759999999999</v>
      </c>
    </row>
    <row r="5499" spans="1:2" x14ac:dyDescent="0.3">
      <c r="A5499" s="150">
        <v>40282</v>
      </c>
      <c r="B5499" s="30">
        <v>4.454453</v>
      </c>
    </row>
    <row r="5500" spans="1:2" x14ac:dyDescent="0.3">
      <c r="A5500" s="150">
        <v>40283</v>
      </c>
      <c r="B5500" s="30">
        <v>4.4549300000000001</v>
      </c>
    </row>
    <row r="5501" spans="1:2" x14ac:dyDescent="0.3">
      <c r="A5501" s="150">
        <v>40284</v>
      </c>
      <c r="B5501" s="30">
        <v>4.4554080000000003</v>
      </c>
    </row>
    <row r="5502" spans="1:2" x14ac:dyDescent="0.3">
      <c r="A5502" s="150">
        <v>40285</v>
      </c>
      <c r="B5502" s="30">
        <v>4.4558850000000003</v>
      </c>
    </row>
    <row r="5503" spans="1:2" x14ac:dyDescent="0.3">
      <c r="A5503" s="150">
        <v>40286</v>
      </c>
      <c r="B5503" s="30">
        <v>4.4563629999999996</v>
      </c>
    </row>
    <row r="5504" spans="1:2" x14ac:dyDescent="0.3">
      <c r="A5504" s="150">
        <v>40287</v>
      </c>
      <c r="B5504" s="30">
        <v>4.4568399999999997</v>
      </c>
    </row>
    <row r="5505" spans="1:2" x14ac:dyDescent="0.3">
      <c r="A5505" s="150">
        <v>40288</v>
      </c>
      <c r="B5505" s="30">
        <v>4.4573179999999999</v>
      </c>
    </row>
    <row r="5506" spans="1:2" x14ac:dyDescent="0.3">
      <c r="A5506" s="150">
        <v>40289</v>
      </c>
      <c r="B5506" s="30">
        <v>4.457795</v>
      </c>
    </row>
    <row r="5507" spans="1:2" x14ac:dyDescent="0.3">
      <c r="A5507" s="150">
        <v>40290</v>
      </c>
      <c r="B5507" s="30">
        <v>4.4582730000000002</v>
      </c>
    </row>
    <row r="5508" spans="1:2" x14ac:dyDescent="0.3">
      <c r="A5508" s="150">
        <v>40291</v>
      </c>
      <c r="B5508" s="30">
        <v>4.4587510000000004</v>
      </c>
    </row>
    <row r="5509" spans="1:2" x14ac:dyDescent="0.3">
      <c r="A5509" s="150">
        <v>40292</v>
      </c>
      <c r="B5509" s="30">
        <v>4.4592289999999997</v>
      </c>
    </row>
    <row r="5510" spans="1:2" x14ac:dyDescent="0.3">
      <c r="A5510" s="150">
        <v>40293</v>
      </c>
      <c r="B5510" s="30">
        <v>4.4597069999999999</v>
      </c>
    </row>
    <row r="5511" spans="1:2" x14ac:dyDescent="0.3">
      <c r="A5511" s="150">
        <v>40294</v>
      </c>
      <c r="B5511" s="30">
        <v>4.4587899999999996</v>
      </c>
    </row>
    <row r="5512" spans="1:2" x14ac:dyDescent="0.3">
      <c r="A5512" s="150">
        <v>40295</v>
      </c>
      <c r="B5512" s="30">
        <v>4.4578740000000003</v>
      </c>
    </row>
    <row r="5513" spans="1:2" x14ac:dyDescent="0.3">
      <c r="A5513" s="150">
        <v>40296</v>
      </c>
      <c r="B5513" s="30">
        <v>4.4569580000000002</v>
      </c>
    </row>
    <row r="5514" spans="1:2" x14ac:dyDescent="0.3">
      <c r="A5514" s="150">
        <v>40297</v>
      </c>
      <c r="B5514" s="30">
        <v>4.4560420000000001</v>
      </c>
    </row>
    <row r="5515" spans="1:2" x14ac:dyDescent="0.3">
      <c r="A5515" s="150">
        <v>40298</v>
      </c>
      <c r="B5515" s="30">
        <v>4.4551259999999999</v>
      </c>
    </row>
    <row r="5516" spans="1:2" x14ac:dyDescent="0.3">
      <c r="A5516" s="150">
        <v>40299</v>
      </c>
      <c r="B5516" s="30">
        <v>4.4542099999999998</v>
      </c>
    </row>
    <row r="5517" spans="1:2" x14ac:dyDescent="0.3">
      <c r="A5517" s="150">
        <v>40300</v>
      </c>
      <c r="B5517" s="30">
        <v>4.4532949999999998</v>
      </c>
    </row>
    <row r="5518" spans="1:2" x14ac:dyDescent="0.3">
      <c r="A5518" s="150">
        <v>40301</v>
      </c>
      <c r="B5518" s="30">
        <v>4.4523799999999998</v>
      </c>
    </row>
    <row r="5519" spans="1:2" x14ac:dyDescent="0.3">
      <c r="A5519" s="150">
        <v>40302</v>
      </c>
      <c r="B5519" s="30">
        <v>4.4514649999999998</v>
      </c>
    </row>
    <row r="5520" spans="1:2" x14ac:dyDescent="0.3">
      <c r="A5520" s="150">
        <v>40303</v>
      </c>
      <c r="B5520" s="30">
        <v>4.4505499999999998</v>
      </c>
    </row>
    <row r="5521" spans="1:2" x14ac:dyDescent="0.3">
      <c r="A5521" s="150">
        <v>40304</v>
      </c>
      <c r="B5521" s="30">
        <v>4.4496359999999999</v>
      </c>
    </row>
    <row r="5522" spans="1:2" x14ac:dyDescent="0.3">
      <c r="A5522" s="150">
        <v>40305</v>
      </c>
      <c r="B5522" s="30">
        <v>4.4487209999999999</v>
      </c>
    </row>
    <row r="5523" spans="1:2" x14ac:dyDescent="0.3">
      <c r="A5523" s="150">
        <v>40306</v>
      </c>
      <c r="B5523" s="30">
        <v>4.4478070000000001</v>
      </c>
    </row>
    <row r="5524" spans="1:2" x14ac:dyDescent="0.3">
      <c r="A5524" s="150">
        <v>40307</v>
      </c>
      <c r="B5524" s="30">
        <v>4.4468930000000002</v>
      </c>
    </row>
    <row r="5525" spans="1:2" x14ac:dyDescent="0.3">
      <c r="A5525" s="150">
        <v>40308</v>
      </c>
      <c r="B5525" s="30">
        <v>4.4459790000000003</v>
      </c>
    </row>
    <row r="5526" spans="1:2" x14ac:dyDescent="0.3">
      <c r="A5526" s="150">
        <v>40309</v>
      </c>
      <c r="B5526" s="30">
        <v>4.4454380000000002</v>
      </c>
    </row>
    <row r="5527" spans="1:2" x14ac:dyDescent="0.3">
      <c r="A5527" s="150">
        <v>40310</v>
      </c>
      <c r="B5527" s="30">
        <v>4.4448980000000002</v>
      </c>
    </row>
    <row r="5528" spans="1:2" x14ac:dyDescent="0.3">
      <c r="A5528" s="150">
        <v>40311</v>
      </c>
      <c r="B5528" s="30">
        <v>4.4443570000000001</v>
      </c>
    </row>
    <row r="5529" spans="1:2" x14ac:dyDescent="0.3">
      <c r="A5529" s="150">
        <v>40312</v>
      </c>
      <c r="B5529" s="30">
        <v>4.443816</v>
      </c>
    </row>
    <row r="5530" spans="1:2" x14ac:dyDescent="0.3">
      <c r="A5530" s="150">
        <v>40313</v>
      </c>
      <c r="B5530" s="30">
        <v>4.443276</v>
      </c>
    </row>
    <row r="5531" spans="1:2" x14ac:dyDescent="0.3">
      <c r="A5531" s="150">
        <v>40314</v>
      </c>
      <c r="B5531" s="30">
        <v>4.442736</v>
      </c>
    </row>
    <row r="5532" spans="1:2" x14ac:dyDescent="0.3">
      <c r="A5532" s="150">
        <v>40315</v>
      </c>
      <c r="B5532" s="30">
        <v>4.4421949999999999</v>
      </c>
    </row>
    <row r="5533" spans="1:2" x14ac:dyDescent="0.3">
      <c r="A5533" s="150">
        <v>40316</v>
      </c>
      <c r="B5533" s="30">
        <v>4.4416549999999999</v>
      </c>
    </row>
    <row r="5534" spans="1:2" x14ac:dyDescent="0.3">
      <c r="A5534" s="150">
        <v>40317</v>
      </c>
      <c r="B5534" s="30">
        <v>4.4411149999999999</v>
      </c>
    </row>
    <row r="5535" spans="1:2" x14ac:dyDescent="0.3">
      <c r="A5535" s="150">
        <v>40318</v>
      </c>
      <c r="B5535" s="30">
        <v>4.4405739999999998</v>
      </c>
    </row>
    <row r="5536" spans="1:2" x14ac:dyDescent="0.3">
      <c r="A5536" s="150">
        <v>40319</v>
      </c>
      <c r="B5536" s="30">
        <v>4.4400339999999998</v>
      </c>
    </row>
    <row r="5537" spans="1:2" x14ac:dyDescent="0.3">
      <c r="A5537" s="150">
        <v>40320</v>
      </c>
      <c r="B5537" s="30">
        <v>4.4394939999999998</v>
      </c>
    </row>
    <row r="5538" spans="1:2" x14ac:dyDescent="0.3">
      <c r="A5538" s="150">
        <v>40321</v>
      </c>
      <c r="B5538" s="30">
        <v>4.4389539999999998</v>
      </c>
    </row>
    <row r="5539" spans="1:2" x14ac:dyDescent="0.3">
      <c r="A5539" s="150">
        <v>40322</v>
      </c>
      <c r="B5539" s="30">
        <v>4.4384139999999999</v>
      </c>
    </row>
    <row r="5540" spans="1:2" x14ac:dyDescent="0.3">
      <c r="A5540" s="150">
        <v>40323</v>
      </c>
      <c r="B5540" s="30">
        <v>4.437875</v>
      </c>
    </row>
    <row r="5541" spans="1:2" x14ac:dyDescent="0.3">
      <c r="A5541" s="150">
        <v>40324</v>
      </c>
      <c r="B5541" s="30">
        <v>4.4363789999999996</v>
      </c>
    </row>
    <row r="5542" spans="1:2" x14ac:dyDescent="0.3">
      <c r="A5542" s="150">
        <v>40325</v>
      </c>
      <c r="B5542" s="30">
        <v>4.4348830000000001</v>
      </c>
    </row>
    <row r="5543" spans="1:2" x14ac:dyDescent="0.3">
      <c r="A5543" s="150">
        <v>40326</v>
      </c>
      <c r="B5543" s="30">
        <v>4.4333879999999999</v>
      </c>
    </row>
    <row r="5544" spans="1:2" x14ac:dyDescent="0.3">
      <c r="A5544" s="150">
        <v>40327</v>
      </c>
      <c r="B5544" s="30">
        <v>4.4318939999999998</v>
      </c>
    </row>
    <row r="5545" spans="1:2" x14ac:dyDescent="0.3">
      <c r="A5545" s="150">
        <v>40328</v>
      </c>
      <c r="B5545" s="30">
        <v>4.4303999999999997</v>
      </c>
    </row>
    <row r="5546" spans="1:2" x14ac:dyDescent="0.3">
      <c r="A5546" s="150">
        <v>40329</v>
      </c>
      <c r="B5546" s="30">
        <v>4.4289069999999997</v>
      </c>
    </row>
    <row r="5547" spans="1:2" x14ac:dyDescent="0.3">
      <c r="A5547" s="150">
        <v>40330</v>
      </c>
      <c r="B5547" s="30">
        <v>4.4274139999999997</v>
      </c>
    </row>
    <row r="5548" spans="1:2" x14ac:dyDescent="0.3">
      <c r="A5548" s="150">
        <v>40331</v>
      </c>
      <c r="B5548" s="30">
        <v>4.4259219999999999</v>
      </c>
    </row>
    <row r="5549" spans="1:2" x14ac:dyDescent="0.3">
      <c r="A5549" s="150">
        <v>40332</v>
      </c>
      <c r="B5549" s="30">
        <v>4.4244300000000001</v>
      </c>
    </row>
    <row r="5550" spans="1:2" x14ac:dyDescent="0.3">
      <c r="A5550" s="150">
        <v>40333</v>
      </c>
      <c r="B5550" s="30">
        <v>4.4229380000000003</v>
      </c>
    </row>
    <row r="5551" spans="1:2" x14ac:dyDescent="0.3">
      <c r="A5551" s="150">
        <v>40334</v>
      </c>
      <c r="B5551" s="30">
        <v>4.4214479999999998</v>
      </c>
    </row>
    <row r="5552" spans="1:2" x14ac:dyDescent="0.3">
      <c r="A5552" s="150">
        <v>40335</v>
      </c>
      <c r="B5552" s="30">
        <v>4.4199570000000001</v>
      </c>
    </row>
    <row r="5553" spans="1:2" x14ac:dyDescent="0.3">
      <c r="A5553" s="150">
        <v>40336</v>
      </c>
      <c r="B5553" s="30">
        <v>4.4184669999999997</v>
      </c>
    </row>
    <row r="5554" spans="1:2" x14ac:dyDescent="0.3">
      <c r="A5554" s="150">
        <v>40337</v>
      </c>
      <c r="B5554" s="30">
        <v>4.4169780000000003</v>
      </c>
    </row>
    <row r="5555" spans="1:2" x14ac:dyDescent="0.3">
      <c r="A5555" s="150">
        <v>40338</v>
      </c>
      <c r="B5555" s="30">
        <v>4.415489</v>
      </c>
    </row>
    <row r="5556" spans="1:2" x14ac:dyDescent="0.3">
      <c r="A5556" s="150">
        <v>40339</v>
      </c>
      <c r="B5556" s="30">
        <v>4.4140009999999998</v>
      </c>
    </row>
    <row r="5557" spans="1:2" x14ac:dyDescent="0.3">
      <c r="A5557" s="150">
        <v>40340</v>
      </c>
      <c r="B5557" s="30">
        <v>4.4139900000000001</v>
      </c>
    </row>
    <row r="5558" spans="1:2" x14ac:dyDescent="0.3">
      <c r="A5558" s="150">
        <v>40341</v>
      </c>
      <c r="B5558" s="30">
        <v>4.4139799999999996</v>
      </c>
    </row>
    <row r="5559" spans="1:2" x14ac:dyDescent="0.3">
      <c r="A5559" s="150">
        <v>40342</v>
      </c>
      <c r="B5559" s="30">
        <v>4.4139689999999998</v>
      </c>
    </row>
    <row r="5560" spans="1:2" x14ac:dyDescent="0.3">
      <c r="A5560" s="150">
        <v>40343</v>
      </c>
      <c r="B5560" s="30">
        <v>4.4139590000000002</v>
      </c>
    </row>
    <row r="5561" spans="1:2" x14ac:dyDescent="0.3">
      <c r="A5561" s="150">
        <v>40344</v>
      </c>
      <c r="B5561" s="30">
        <v>4.4139489999999997</v>
      </c>
    </row>
    <row r="5562" spans="1:2" x14ac:dyDescent="0.3">
      <c r="A5562" s="150">
        <v>40345</v>
      </c>
      <c r="B5562" s="30">
        <v>4.4139379999999999</v>
      </c>
    </row>
    <row r="5563" spans="1:2" x14ac:dyDescent="0.3">
      <c r="A5563" s="150">
        <v>40346</v>
      </c>
      <c r="B5563" s="30">
        <v>4.4139280000000003</v>
      </c>
    </row>
    <row r="5564" spans="1:2" x14ac:dyDescent="0.3">
      <c r="A5564" s="150">
        <v>40347</v>
      </c>
      <c r="B5564" s="30">
        <v>4.4139169999999996</v>
      </c>
    </row>
    <row r="5565" spans="1:2" x14ac:dyDescent="0.3">
      <c r="A5565" s="150">
        <v>40348</v>
      </c>
      <c r="B5565" s="30">
        <v>4.413907</v>
      </c>
    </row>
    <row r="5566" spans="1:2" x14ac:dyDescent="0.3">
      <c r="A5566" s="150">
        <v>40349</v>
      </c>
      <c r="B5566" s="30">
        <v>4.4138960000000003</v>
      </c>
    </row>
    <row r="5567" spans="1:2" x14ac:dyDescent="0.3">
      <c r="A5567" s="150">
        <v>40350</v>
      </c>
      <c r="B5567" s="30">
        <v>4.4138859999999998</v>
      </c>
    </row>
    <row r="5568" spans="1:2" x14ac:dyDescent="0.3">
      <c r="A5568" s="150">
        <v>40351</v>
      </c>
      <c r="B5568" s="30">
        <v>4.413875</v>
      </c>
    </row>
    <row r="5569" spans="1:2" x14ac:dyDescent="0.3">
      <c r="A5569" s="150">
        <v>40352</v>
      </c>
      <c r="B5569" s="30">
        <v>4.4138650000000004</v>
      </c>
    </row>
    <row r="5570" spans="1:2" x14ac:dyDescent="0.3">
      <c r="A5570" s="150">
        <v>40353</v>
      </c>
      <c r="B5570" s="30">
        <v>4.4138539999999997</v>
      </c>
    </row>
    <row r="5571" spans="1:2" x14ac:dyDescent="0.3">
      <c r="A5571" s="150">
        <v>40354</v>
      </c>
      <c r="B5571" s="30">
        <v>4.4138440000000001</v>
      </c>
    </row>
    <row r="5572" spans="1:2" x14ac:dyDescent="0.3">
      <c r="A5572" s="150">
        <v>40355</v>
      </c>
      <c r="B5572" s="30">
        <v>4.413716</v>
      </c>
    </row>
    <row r="5573" spans="1:2" x14ac:dyDescent="0.3">
      <c r="A5573" s="150">
        <v>40356</v>
      </c>
      <c r="B5573" s="30">
        <v>4.4135879999999998</v>
      </c>
    </row>
    <row r="5574" spans="1:2" x14ac:dyDescent="0.3">
      <c r="A5574" s="150">
        <v>40357</v>
      </c>
      <c r="B5574" s="30">
        <v>4.4134609999999999</v>
      </c>
    </row>
    <row r="5575" spans="1:2" x14ac:dyDescent="0.3">
      <c r="A5575" s="150">
        <v>40358</v>
      </c>
      <c r="B5575" s="30">
        <v>4.4133329999999997</v>
      </c>
    </row>
    <row r="5576" spans="1:2" x14ac:dyDescent="0.3">
      <c r="A5576" s="150">
        <v>40359</v>
      </c>
      <c r="B5576" s="30">
        <v>4.4132049999999996</v>
      </c>
    </row>
    <row r="5577" spans="1:2" x14ac:dyDescent="0.3">
      <c r="A5577" s="150">
        <v>40360</v>
      </c>
      <c r="B5577" s="30">
        <v>4.4130770000000004</v>
      </c>
    </row>
    <row r="5578" spans="1:2" x14ac:dyDescent="0.3">
      <c r="A5578" s="150">
        <v>40361</v>
      </c>
      <c r="B5578" s="30">
        <v>4.4129490000000002</v>
      </c>
    </row>
    <row r="5579" spans="1:2" x14ac:dyDescent="0.3">
      <c r="A5579" s="150">
        <v>40362</v>
      </c>
      <c r="B5579" s="30">
        <v>4.4128220000000002</v>
      </c>
    </row>
    <row r="5580" spans="1:2" x14ac:dyDescent="0.3">
      <c r="A5580" s="150">
        <v>40363</v>
      </c>
      <c r="B5580" s="30">
        <v>4.4126940000000001</v>
      </c>
    </row>
    <row r="5581" spans="1:2" x14ac:dyDescent="0.3">
      <c r="A5581" s="150">
        <v>40364</v>
      </c>
      <c r="B5581" s="30">
        <v>4.412566</v>
      </c>
    </row>
    <row r="5582" spans="1:2" x14ac:dyDescent="0.3">
      <c r="A5582" s="150">
        <v>40365</v>
      </c>
      <c r="B5582" s="30">
        <v>4.412439</v>
      </c>
    </row>
    <row r="5583" spans="1:2" x14ac:dyDescent="0.3">
      <c r="A5583" s="150">
        <v>40366</v>
      </c>
      <c r="B5583" s="30">
        <v>4.4123109999999999</v>
      </c>
    </row>
    <row r="5584" spans="1:2" x14ac:dyDescent="0.3">
      <c r="A5584" s="150">
        <v>40367</v>
      </c>
      <c r="B5584" s="30">
        <v>4.4121829999999997</v>
      </c>
    </row>
    <row r="5585" spans="1:2" x14ac:dyDescent="0.3">
      <c r="A5585" s="150">
        <v>40368</v>
      </c>
      <c r="B5585" s="30">
        <v>4.4120549999999996</v>
      </c>
    </row>
    <row r="5586" spans="1:2" x14ac:dyDescent="0.3">
      <c r="A5586" s="150">
        <v>40369</v>
      </c>
      <c r="B5586" s="30">
        <v>4.4119279999999996</v>
      </c>
    </row>
    <row r="5587" spans="1:2" x14ac:dyDescent="0.3">
      <c r="A5587" s="150">
        <v>40370</v>
      </c>
      <c r="B5587" s="30">
        <v>4.4120109999999997</v>
      </c>
    </row>
    <row r="5588" spans="1:2" x14ac:dyDescent="0.3">
      <c r="A5588" s="150">
        <v>40371</v>
      </c>
      <c r="B5588" s="30">
        <v>4.4120949999999999</v>
      </c>
    </row>
    <row r="5589" spans="1:2" x14ac:dyDescent="0.3">
      <c r="A5589" s="150">
        <v>40372</v>
      </c>
      <c r="B5589" s="30">
        <v>4.4121790000000001</v>
      </c>
    </row>
    <row r="5590" spans="1:2" x14ac:dyDescent="0.3">
      <c r="A5590" s="150">
        <v>40373</v>
      </c>
      <c r="B5590" s="30">
        <v>4.4122630000000003</v>
      </c>
    </row>
    <row r="5591" spans="1:2" x14ac:dyDescent="0.3">
      <c r="A5591" s="150">
        <v>40374</v>
      </c>
      <c r="B5591" s="30">
        <v>4.4123460000000003</v>
      </c>
    </row>
    <row r="5592" spans="1:2" x14ac:dyDescent="0.3">
      <c r="A5592" s="150">
        <v>40375</v>
      </c>
      <c r="B5592" s="30">
        <v>4.4124299999999996</v>
      </c>
    </row>
    <row r="5593" spans="1:2" x14ac:dyDescent="0.3">
      <c r="A5593" s="150">
        <v>40376</v>
      </c>
      <c r="B5593" s="30">
        <v>4.4125139999999998</v>
      </c>
    </row>
    <row r="5594" spans="1:2" x14ac:dyDescent="0.3">
      <c r="A5594" s="150">
        <v>40377</v>
      </c>
      <c r="B5594" s="30">
        <v>4.412598</v>
      </c>
    </row>
    <row r="5595" spans="1:2" x14ac:dyDescent="0.3">
      <c r="A5595" s="150">
        <v>40378</v>
      </c>
      <c r="B5595" s="30">
        <v>4.4126820000000002</v>
      </c>
    </row>
    <row r="5596" spans="1:2" x14ac:dyDescent="0.3">
      <c r="A5596" s="150">
        <v>40379</v>
      </c>
      <c r="B5596" s="30">
        <v>4.4127650000000003</v>
      </c>
    </row>
    <row r="5597" spans="1:2" x14ac:dyDescent="0.3">
      <c r="A5597" s="150">
        <v>40380</v>
      </c>
      <c r="B5597" s="30">
        <v>4.4128489999999996</v>
      </c>
    </row>
    <row r="5598" spans="1:2" x14ac:dyDescent="0.3">
      <c r="A5598" s="150">
        <v>40381</v>
      </c>
      <c r="B5598" s="30">
        <v>4.4129329999999998</v>
      </c>
    </row>
    <row r="5599" spans="1:2" x14ac:dyDescent="0.3">
      <c r="A5599" s="150">
        <v>40382</v>
      </c>
      <c r="B5599" s="30">
        <v>4.413017</v>
      </c>
    </row>
    <row r="5600" spans="1:2" x14ac:dyDescent="0.3">
      <c r="A5600" s="150">
        <v>40383</v>
      </c>
      <c r="B5600" s="30">
        <v>4.4131</v>
      </c>
    </row>
    <row r="5601" spans="1:2" x14ac:dyDescent="0.3">
      <c r="A5601" s="150">
        <v>40384</v>
      </c>
      <c r="B5601" s="30">
        <v>4.4131840000000002</v>
      </c>
    </row>
    <row r="5602" spans="1:2" x14ac:dyDescent="0.3">
      <c r="A5602" s="150">
        <v>40385</v>
      </c>
      <c r="B5602" s="30">
        <v>4.4135920000000004</v>
      </c>
    </row>
    <row r="5603" spans="1:2" x14ac:dyDescent="0.3">
      <c r="A5603" s="150">
        <v>40386</v>
      </c>
      <c r="B5603" s="30">
        <v>4.4139999999999997</v>
      </c>
    </row>
    <row r="5604" spans="1:2" x14ac:dyDescent="0.3">
      <c r="A5604" s="150">
        <v>40387</v>
      </c>
      <c r="B5604" s="30">
        <v>4.414409</v>
      </c>
    </row>
    <row r="5605" spans="1:2" x14ac:dyDescent="0.3">
      <c r="A5605" s="150">
        <v>40388</v>
      </c>
      <c r="B5605" s="30">
        <v>4.4148170000000002</v>
      </c>
    </row>
    <row r="5606" spans="1:2" x14ac:dyDescent="0.3">
      <c r="A5606" s="150">
        <v>40389</v>
      </c>
      <c r="B5606" s="30">
        <v>4.4152250000000004</v>
      </c>
    </row>
    <row r="5607" spans="1:2" x14ac:dyDescent="0.3">
      <c r="A5607" s="150">
        <v>40390</v>
      </c>
      <c r="B5607" s="30">
        <v>4.4156329999999997</v>
      </c>
    </row>
    <row r="5608" spans="1:2" x14ac:dyDescent="0.3">
      <c r="A5608" s="150">
        <v>40391</v>
      </c>
      <c r="B5608" s="30">
        <v>4.416042</v>
      </c>
    </row>
    <row r="5609" spans="1:2" x14ac:dyDescent="0.3">
      <c r="A5609" s="150">
        <v>40392</v>
      </c>
      <c r="B5609" s="30">
        <v>4.4164500000000002</v>
      </c>
    </row>
    <row r="5610" spans="1:2" x14ac:dyDescent="0.3">
      <c r="A5610" s="150">
        <v>40393</v>
      </c>
      <c r="B5610" s="30">
        <v>4.4168580000000004</v>
      </c>
    </row>
    <row r="5611" spans="1:2" x14ac:dyDescent="0.3">
      <c r="A5611" s="150">
        <v>40394</v>
      </c>
      <c r="B5611" s="30">
        <v>4.4172669999999998</v>
      </c>
    </row>
    <row r="5612" spans="1:2" x14ac:dyDescent="0.3">
      <c r="A5612" s="150">
        <v>40395</v>
      </c>
      <c r="B5612" s="30">
        <v>4.417675</v>
      </c>
    </row>
    <row r="5613" spans="1:2" x14ac:dyDescent="0.3">
      <c r="A5613" s="150">
        <v>40396</v>
      </c>
      <c r="B5613" s="30">
        <v>4.4180840000000003</v>
      </c>
    </row>
    <row r="5614" spans="1:2" x14ac:dyDescent="0.3">
      <c r="A5614" s="150">
        <v>40397</v>
      </c>
      <c r="B5614" s="30">
        <v>4.4184919999999996</v>
      </c>
    </row>
    <row r="5615" spans="1:2" x14ac:dyDescent="0.3">
      <c r="A5615" s="150">
        <v>40398</v>
      </c>
      <c r="B5615" s="30">
        <v>4.418901</v>
      </c>
    </row>
    <row r="5616" spans="1:2" x14ac:dyDescent="0.3">
      <c r="A5616" s="150">
        <v>40399</v>
      </c>
      <c r="B5616" s="30">
        <v>4.4193090000000002</v>
      </c>
    </row>
    <row r="5617" spans="1:2" x14ac:dyDescent="0.3">
      <c r="A5617" s="150">
        <v>40400</v>
      </c>
      <c r="B5617" s="30">
        <v>4.4197179999999996</v>
      </c>
    </row>
    <row r="5618" spans="1:2" x14ac:dyDescent="0.3">
      <c r="A5618" s="150">
        <v>40401</v>
      </c>
      <c r="B5618" s="30">
        <v>4.4200419999999996</v>
      </c>
    </row>
    <row r="5619" spans="1:2" x14ac:dyDescent="0.3">
      <c r="A5619" s="150">
        <v>40402</v>
      </c>
      <c r="B5619" s="30">
        <v>4.4203669999999997</v>
      </c>
    </row>
    <row r="5620" spans="1:2" x14ac:dyDescent="0.3">
      <c r="A5620" s="150">
        <v>40403</v>
      </c>
      <c r="B5620" s="30">
        <v>4.4206909999999997</v>
      </c>
    </row>
    <row r="5621" spans="1:2" x14ac:dyDescent="0.3">
      <c r="A5621" s="150">
        <v>40404</v>
      </c>
      <c r="B5621" s="30">
        <v>4.4210159999999998</v>
      </c>
    </row>
    <row r="5622" spans="1:2" x14ac:dyDescent="0.3">
      <c r="A5622" s="150">
        <v>40405</v>
      </c>
      <c r="B5622" s="30">
        <v>4.4213399999999998</v>
      </c>
    </row>
    <row r="5623" spans="1:2" x14ac:dyDescent="0.3">
      <c r="A5623" s="150">
        <v>40406</v>
      </c>
      <c r="B5623" s="30">
        <v>4.421665</v>
      </c>
    </row>
    <row r="5624" spans="1:2" x14ac:dyDescent="0.3">
      <c r="A5624" s="150">
        <v>40407</v>
      </c>
      <c r="B5624" s="30">
        <v>4.4219900000000001</v>
      </c>
    </row>
    <row r="5625" spans="1:2" x14ac:dyDescent="0.3">
      <c r="A5625" s="150">
        <v>40408</v>
      </c>
      <c r="B5625" s="30">
        <v>4.4223140000000001</v>
      </c>
    </row>
    <row r="5626" spans="1:2" x14ac:dyDescent="0.3">
      <c r="A5626" s="150">
        <v>40409</v>
      </c>
      <c r="B5626" s="30">
        <v>4.4226390000000002</v>
      </c>
    </row>
    <row r="5627" spans="1:2" x14ac:dyDescent="0.3">
      <c r="A5627" s="150">
        <v>40410</v>
      </c>
      <c r="B5627" s="30">
        <v>4.4229630000000002</v>
      </c>
    </row>
    <row r="5628" spans="1:2" x14ac:dyDescent="0.3">
      <c r="A5628" s="150">
        <v>40411</v>
      </c>
      <c r="B5628" s="30">
        <v>4.4232880000000003</v>
      </c>
    </row>
    <row r="5629" spans="1:2" x14ac:dyDescent="0.3">
      <c r="A5629" s="150">
        <v>40412</v>
      </c>
      <c r="B5629" s="30">
        <v>4.4236129999999996</v>
      </c>
    </row>
    <row r="5630" spans="1:2" x14ac:dyDescent="0.3">
      <c r="A5630" s="150">
        <v>40413</v>
      </c>
      <c r="B5630" s="30">
        <v>4.4239369999999996</v>
      </c>
    </row>
    <row r="5631" spans="1:2" x14ac:dyDescent="0.3">
      <c r="A5631" s="150">
        <v>40414</v>
      </c>
      <c r="B5631" s="30">
        <v>4.4242619999999997</v>
      </c>
    </row>
    <row r="5632" spans="1:2" x14ac:dyDescent="0.3">
      <c r="A5632" s="150">
        <v>40415</v>
      </c>
      <c r="B5632" s="30">
        <v>4.4245869999999998</v>
      </c>
    </row>
    <row r="5633" spans="1:2" x14ac:dyDescent="0.3">
      <c r="A5633" s="150">
        <v>40416</v>
      </c>
      <c r="B5633" s="30">
        <v>4.4250230000000004</v>
      </c>
    </row>
    <row r="5634" spans="1:2" x14ac:dyDescent="0.3">
      <c r="A5634" s="150">
        <v>40417</v>
      </c>
      <c r="B5634" s="30">
        <v>4.4254579999999999</v>
      </c>
    </row>
    <row r="5635" spans="1:2" x14ac:dyDescent="0.3">
      <c r="A5635" s="150">
        <v>40418</v>
      </c>
      <c r="B5635" s="30">
        <v>4.4258940000000004</v>
      </c>
    </row>
    <row r="5636" spans="1:2" x14ac:dyDescent="0.3">
      <c r="A5636" s="150">
        <v>40419</v>
      </c>
      <c r="B5636" s="30">
        <v>4.426329</v>
      </c>
    </row>
    <row r="5637" spans="1:2" x14ac:dyDescent="0.3">
      <c r="A5637" s="150">
        <v>40420</v>
      </c>
      <c r="B5637" s="30">
        <v>4.4267649999999996</v>
      </c>
    </row>
    <row r="5638" spans="1:2" x14ac:dyDescent="0.3">
      <c r="A5638" s="150">
        <v>40421</v>
      </c>
      <c r="B5638" s="30">
        <v>4.4272010000000002</v>
      </c>
    </row>
    <row r="5639" spans="1:2" x14ac:dyDescent="0.3">
      <c r="A5639" s="150">
        <v>40422</v>
      </c>
      <c r="B5639" s="30">
        <v>4.4276369999999998</v>
      </c>
    </row>
    <row r="5640" spans="1:2" x14ac:dyDescent="0.3">
      <c r="A5640" s="150">
        <v>40423</v>
      </c>
      <c r="B5640" s="30">
        <v>4.4280720000000002</v>
      </c>
    </row>
    <row r="5641" spans="1:2" x14ac:dyDescent="0.3">
      <c r="A5641" s="150">
        <v>40424</v>
      </c>
      <c r="B5641" s="30">
        <v>4.4285079999999999</v>
      </c>
    </row>
    <row r="5642" spans="1:2" x14ac:dyDescent="0.3">
      <c r="A5642" s="150">
        <v>40425</v>
      </c>
      <c r="B5642" s="30">
        <v>4.4289440000000004</v>
      </c>
    </row>
    <row r="5643" spans="1:2" x14ac:dyDescent="0.3">
      <c r="A5643" s="150">
        <v>40426</v>
      </c>
      <c r="B5643" s="30">
        <v>4.4293800000000001</v>
      </c>
    </row>
    <row r="5644" spans="1:2" x14ac:dyDescent="0.3">
      <c r="A5644" s="150">
        <v>40427</v>
      </c>
      <c r="B5644" s="30">
        <v>4.4298159999999998</v>
      </c>
    </row>
    <row r="5645" spans="1:2" x14ac:dyDescent="0.3">
      <c r="A5645" s="150">
        <v>40428</v>
      </c>
      <c r="B5645" s="30">
        <v>4.4302520000000003</v>
      </c>
    </row>
    <row r="5646" spans="1:2" x14ac:dyDescent="0.3">
      <c r="A5646" s="150">
        <v>40429</v>
      </c>
      <c r="B5646" s="30">
        <v>4.430688</v>
      </c>
    </row>
    <row r="5647" spans="1:2" x14ac:dyDescent="0.3">
      <c r="A5647" s="150">
        <v>40430</v>
      </c>
      <c r="B5647" s="30">
        <v>4.4311239999999996</v>
      </c>
    </row>
    <row r="5648" spans="1:2" x14ac:dyDescent="0.3">
      <c r="A5648" s="150">
        <v>40431</v>
      </c>
      <c r="B5648" s="30">
        <v>4.4315610000000003</v>
      </c>
    </row>
    <row r="5649" spans="1:2" x14ac:dyDescent="0.3">
      <c r="A5649" s="150">
        <v>40432</v>
      </c>
      <c r="B5649" s="30">
        <v>4.4319389999999999</v>
      </c>
    </row>
    <row r="5650" spans="1:2" x14ac:dyDescent="0.3">
      <c r="A5650" s="150">
        <v>40433</v>
      </c>
      <c r="B5650" s="30">
        <v>4.4323180000000004</v>
      </c>
    </row>
    <row r="5651" spans="1:2" x14ac:dyDescent="0.3">
      <c r="A5651" s="150">
        <v>40434</v>
      </c>
      <c r="B5651" s="30">
        <v>4.4326970000000001</v>
      </c>
    </row>
    <row r="5652" spans="1:2" x14ac:dyDescent="0.3">
      <c r="A5652" s="150">
        <v>40435</v>
      </c>
      <c r="B5652" s="30">
        <v>4.4330759999999998</v>
      </c>
    </row>
    <row r="5653" spans="1:2" x14ac:dyDescent="0.3">
      <c r="A5653" s="150">
        <v>40436</v>
      </c>
      <c r="B5653" s="30">
        <v>4.4334550000000004</v>
      </c>
    </row>
    <row r="5654" spans="1:2" x14ac:dyDescent="0.3">
      <c r="A5654" s="150">
        <v>40437</v>
      </c>
      <c r="B5654" s="30">
        <v>4.4338340000000001</v>
      </c>
    </row>
    <row r="5655" spans="1:2" x14ac:dyDescent="0.3">
      <c r="A5655" s="150">
        <v>40438</v>
      </c>
      <c r="B5655" s="30">
        <v>4.4342129999999997</v>
      </c>
    </row>
    <row r="5656" spans="1:2" x14ac:dyDescent="0.3">
      <c r="A5656" s="150">
        <v>40439</v>
      </c>
      <c r="B5656" s="30">
        <v>4.4345920000000003</v>
      </c>
    </row>
    <row r="5657" spans="1:2" x14ac:dyDescent="0.3">
      <c r="A5657" s="150">
        <v>40440</v>
      </c>
      <c r="B5657" s="30">
        <v>4.434971</v>
      </c>
    </row>
    <row r="5658" spans="1:2" x14ac:dyDescent="0.3">
      <c r="A5658" s="150">
        <v>40441</v>
      </c>
      <c r="B5658" s="30">
        <v>4.4353499999999997</v>
      </c>
    </row>
    <row r="5659" spans="1:2" x14ac:dyDescent="0.3">
      <c r="A5659" s="150">
        <v>40442</v>
      </c>
      <c r="B5659" s="30">
        <v>4.4357290000000003</v>
      </c>
    </row>
    <row r="5660" spans="1:2" x14ac:dyDescent="0.3">
      <c r="A5660" s="150">
        <v>40443</v>
      </c>
      <c r="B5660" s="30">
        <v>4.4361090000000001</v>
      </c>
    </row>
    <row r="5661" spans="1:2" x14ac:dyDescent="0.3">
      <c r="A5661" s="150">
        <v>40444</v>
      </c>
      <c r="B5661" s="30">
        <v>4.4364879999999998</v>
      </c>
    </row>
    <row r="5662" spans="1:2" x14ac:dyDescent="0.3">
      <c r="A5662" s="150">
        <v>40445</v>
      </c>
      <c r="B5662" s="30">
        <v>4.4368670000000003</v>
      </c>
    </row>
    <row r="5663" spans="1:2" x14ac:dyDescent="0.3">
      <c r="A5663" s="150">
        <v>40446</v>
      </c>
      <c r="B5663" s="30">
        <v>4.437246</v>
      </c>
    </row>
    <row r="5664" spans="1:2" x14ac:dyDescent="0.3">
      <c r="A5664" s="150">
        <v>40447</v>
      </c>
      <c r="B5664" s="30">
        <v>4.4384360000000003</v>
      </c>
    </row>
    <row r="5665" spans="1:2" x14ac:dyDescent="0.3">
      <c r="A5665" s="150">
        <v>40448</v>
      </c>
      <c r="B5665" s="30">
        <v>4.4396250000000004</v>
      </c>
    </row>
    <row r="5666" spans="1:2" x14ac:dyDescent="0.3">
      <c r="A5666" s="150">
        <v>40449</v>
      </c>
      <c r="B5666" s="30">
        <v>4.4408149999999997</v>
      </c>
    </row>
    <row r="5667" spans="1:2" x14ac:dyDescent="0.3">
      <c r="A5667" s="150">
        <v>40450</v>
      </c>
      <c r="B5667" s="30">
        <v>4.4420060000000001</v>
      </c>
    </row>
    <row r="5668" spans="1:2" x14ac:dyDescent="0.3">
      <c r="A5668" s="150">
        <v>40451</v>
      </c>
      <c r="B5668" s="30">
        <v>4.4431960000000004</v>
      </c>
    </row>
    <row r="5669" spans="1:2" x14ac:dyDescent="0.3">
      <c r="A5669" s="150">
        <v>40452</v>
      </c>
      <c r="B5669" s="30">
        <v>4.4443869999999999</v>
      </c>
    </row>
    <row r="5670" spans="1:2" x14ac:dyDescent="0.3">
      <c r="A5670" s="150">
        <v>40453</v>
      </c>
      <c r="B5670" s="30">
        <v>4.4455790000000004</v>
      </c>
    </row>
    <row r="5671" spans="1:2" x14ac:dyDescent="0.3">
      <c r="A5671" s="150">
        <v>40454</v>
      </c>
      <c r="B5671" s="30">
        <v>4.4467699999999999</v>
      </c>
    </row>
    <row r="5672" spans="1:2" x14ac:dyDescent="0.3">
      <c r="A5672" s="150">
        <v>40455</v>
      </c>
      <c r="B5672" s="30">
        <v>4.4479620000000004</v>
      </c>
    </row>
    <row r="5673" spans="1:2" x14ac:dyDescent="0.3">
      <c r="A5673" s="150">
        <v>40456</v>
      </c>
      <c r="B5673" s="30">
        <v>4.4491540000000001</v>
      </c>
    </row>
    <row r="5674" spans="1:2" x14ac:dyDescent="0.3">
      <c r="A5674" s="150">
        <v>40457</v>
      </c>
      <c r="B5674" s="30">
        <v>4.4503469999999998</v>
      </c>
    </row>
    <row r="5675" spans="1:2" x14ac:dyDescent="0.3">
      <c r="A5675" s="150">
        <v>40458</v>
      </c>
      <c r="B5675" s="30">
        <v>4.4515399999999996</v>
      </c>
    </row>
    <row r="5676" spans="1:2" x14ac:dyDescent="0.3">
      <c r="A5676" s="150">
        <v>40459</v>
      </c>
      <c r="B5676" s="30">
        <v>4.4527330000000003</v>
      </c>
    </row>
    <row r="5677" spans="1:2" x14ac:dyDescent="0.3">
      <c r="A5677" s="150">
        <v>40460</v>
      </c>
      <c r="B5677" s="30">
        <v>4.4539260000000001</v>
      </c>
    </row>
    <row r="5678" spans="1:2" x14ac:dyDescent="0.3">
      <c r="A5678" s="150">
        <v>40461</v>
      </c>
      <c r="B5678" s="30">
        <v>4.45512</v>
      </c>
    </row>
    <row r="5679" spans="1:2" x14ac:dyDescent="0.3">
      <c r="A5679" s="150">
        <v>40462</v>
      </c>
      <c r="B5679" s="30">
        <v>4.4554590000000003</v>
      </c>
    </row>
    <row r="5680" spans="1:2" x14ac:dyDescent="0.3">
      <c r="A5680" s="150">
        <v>40463</v>
      </c>
      <c r="B5680" s="30">
        <v>4.4557979999999997</v>
      </c>
    </row>
    <row r="5681" spans="1:2" x14ac:dyDescent="0.3">
      <c r="A5681" s="150">
        <v>40464</v>
      </c>
      <c r="B5681" s="30">
        <v>4.4561380000000002</v>
      </c>
    </row>
    <row r="5682" spans="1:2" x14ac:dyDescent="0.3">
      <c r="A5682" s="150">
        <v>40465</v>
      </c>
      <c r="B5682" s="30">
        <v>4.4564769999999996</v>
      </c>
    </row>
    <row r="5683" spans="1:2" x14ac:dyDescent="0.3">
      <c r="A5683" s="150">
        <v>40466</v>
      </c>
      <c r="B5683" s="30">
        <v>4.4568159999999999</v>
      </c>
    </row>
    <row r="5684" spans="1:2" x14ac:dyDescent="0.3">
      <c r="A5684" s="150">
        <v>40467</v>
      </c>
      <c r="B5684" s="30">
        <v>4.4571550000000002</v>
      </c>
    </row>
    <row r="5685" spans="1:2" x14ac:dyDescent="0.3">
      <c r="A5685" s="150">
        <v>40468</v>
      </c>
      <c r="B5685" s="30">
        <v>4.4574939999999996</v>
      </c>
    </row>
    <row r="5686" spans="1:2" x14ac:dyDescent="0.3">
      <c r="A5686" s="150">
        <v>40469</v>
      </c>
      <c r="B5686" s="30">
        <v>4.4578340000000001</v>
      </c>
    </row>
    <row r="5687" spans="1:2" x14ac:dyDescent="0.3">
      <c r="A5687" s="150">
        <v>40470</v>
      </c>
      <c r="B5687" s="30">
        <v>4.4581730000000004</v>
      </c>
    </row>
    <row r="5688" spans="1:2" x14ac:dyDescent="0.3">
      <c r="A5688" s="150">
        <v>40471</v>
      </c>
      <c r="B5688" s="30">
        <v>4.4585119999999998</v>
      </c>
    </row>
    <row r="5689" spans="1:2" x14ac:dyDescent="0.3">
      <c r="A5689" s="150">
        <v>40472</v>
      </c>
      <c r="B5689" s="30">
        <v>4.4588520000000003</v>
      </c>
    </row>
    <row r="5690" spans="1:2" x14ac:dyDescent="0.3">
      <c r="A5690" s="150">
        <v>40473</v>
      </c>
      <c r="B5690" s="30">
        <v>4.4591909999999997</v>
      </c>
    </row>
    <row r="5691" spans="1:2" x14ac:dyDescent="0.3">
      <c r="A5691" s="150">
        <v>40474</v>
      </c>
      <c r="B5691" s="30">
        <v>4.45953</v>
      </c>
    </row>
    <row r="5692" spans="1:2" x14ac:dyDescent="0.3">
      <c r="A5692" s="150">
        <v>40475</v>
      </c>
      <c r="B5692" s="30">
        <v>4.4598699999999996</v>
      </c>
    </row>
    <row r="5693" spans="1:2" x14ac:dyDescent="0.3">
      <c r="A5693" s="150">
        <v>40476</v>
      </c>
      <c r="B5693" s="30">
        <v>4.4602089999999999</v>
      </c>
    </row>
    <row r="5694" spans="1:2" x14ac:dyDescent="0.3">
      <c r="A5694" s="150">
        <v>40477</v>
      </c>
      <c r="B5694" s="30">
        <v>4.461551</v>
      </c>
    </row>
    <row r="5695" spans="1:2" x14ac:dyDescent="0.3">
      <c r="A5695" s="150">
        <v>40478</v>
      </c>
      <c r="B5695" s="30">
        <v>4.4628930000000002</v>
      </c>
    </row>
    <row r="5696" spans="1:2" x14ac:dyDescent="0.3">
      <c r="A5696" s="150">
        <v>40479</v>
      </c>
      <c r="B5696" s="30">
        <v>4.4642359999999996</v>
      </c>
    </row>
    <row r="5697" spans="1:2" x14ac:dyDescent="0.3">
      <c r="A5697" s="150">
        <v>40480</v>
      </c>
      <c r="B5697" s="30">
        <v>4.465579</v>
      </c>
    </row>
    <row r="5698" spans="1:2" x14ac:dyDescent="0.3">
      <c r="A5698" s="150">
        <v>40481</v>
      </c>
      <c r="B5698" s="30">
        <v>4.4669220000000003</v>
      </c>
    </row>
    <row r="5699" spans="1:2" x14ac:dyDescent="0.3">
      <c r="A5699" s="150">
        <v>40482</v>
      </c>
      <c r="B5699" s="30">
        <v>4.4682659999999998</v>
      </c>
    </row>
    <row r="5700" spans="1:2" x14ac:dyDescent="0.3">
      <c r="A5700" s="150">
        <v>40483</v>
      </c>
      <c r="B5700" s="30">
        <v>4.4696100000000003</v>
      </c>
    </row>
    <row r="5701" spans="1:2" x14ac:dyDescent="0.3">
      <c r="A5701" s="150">
        <v>40484</v>
      </c>
      <c r="B5701" s="30">
        <v>4.470955</v>
      </c>
    </row>
    <row r="5702" spans="1:2" x14ac:dyDescent="0.3">
      <c r="A5702" s="150">
        <v>40485</v>
      </c>
      <c r="B5702" s="30">
        <v>4.4722999999999997</v>
      </c>
    </row>
    <row r="5703" spans="1:2" x14ac:dyDescent="0.3">
      <c r="A5703" s="150">
        <v>40486</v>
      </c>
      <c r="B5703" s="30">
        <v>4.4736459999999996</v>
      </c>
    </row>
    <row r="5704" spans="1:2" x14ac:dyDescent="0.3">
      <c r="A5704" s="150">
        <v>40487</v>
      </c>
      <c r="B5704" s="30">
        <v>4.4749910000000002</v>
      </c>
    </row>
    <row r="5705" spans="1:2" x14ac:dyDescent="0.3">
      <c r="A5705" s="150">
        <v>40488</v>
      </c>
      <c r="B5705" s="30">
        <v>4.4763380000000002</v>
      </c>
    </row>
    <row r="5706" spans="1:2" x14ac:dyDescent="0.3">
      <c r="A5706" s="150">
        <v>40489</v>
      </c>
      <c r="B5706" s="30">
        <v>4.477684</v>
      </c>
    </row>
    <row r="5707" spans="1:2" x14ac:dyDescent="0.3">
      <c r="A5707" s="150">
        <v>40490</v>
      </c>
      <c r="B5707" s="30">
        <v>4.479031</v>
      </c>
    </row>
    <row r="5708" spans="1:2" x14ac:dyDescent="0.3">
      <c r="A5708" s="150">
        <v>40491</v>
      </c>
      <c r="B5708" s="30">
        <v>4.4803790000000001</v>
      </c>
    </row>
    <row r="5709" spans="1:2" x14ac:dyDescent="0.3">
      <c r="A5709" s="150">
        <v>40492</v>
      </c>
      <c r="B5709" s="30">
        <v>4.4817270000000002</v>
      </c>
    </row>
    <row r="5710" spans="1:2" x14ac:dyDescent="0.3">
      <c r="A5710" s="150">
        <v>40493</v>
      </c>
      <c r="B5710" s="30">
        <v>4.4821869999999997</v>
      </c>
    </row>
    <row r="5711" spans="1:2" x14ac:dyDescent="0.3">
      <c r="A5711" s="150">
        <v>40494</v>
      </c>
      <c r="B5711" s="30">
        <v>4.4826480000000002</v>
      </c>
    </row>
    <row r="5712" spans="1:2" x14ac:dyDescent="0.3">
      <c r="A5712" s="150">
        <v>40495</v>
      </c>
      <c r="B5712" s="30">
        <v>4.4831079999999996</v>
      </c>
    </row>
    <row r="5713" spans="1:2" x14ac:dyDescent="0.3">
      <c r="A5713" s="150">
        <v>40496</v>
      </c>
      <c r="B5713" s="30">
        <v>4.4835690000000001</v>
      </c>
    </row>
    <row r="5714" spans="1:2" x14ac:dyDescent="0.3">
      <c r="A5714" s="150">
        <v>40497</v>
      </c>
      <c r="B5714" s="30">
        <v>4.4840289999999996</v>
      </c>
    </row>
    <row r="5715" spans="1:2" x14ac:dyDescent="0.3">
      <c r="A5715" s="150">
        <v>40498</v>
      </c>
      <c r="B5715" s="30">
        <v>4.4844900000000001</v>
      </c>
    </row>
    <row r="5716" spans="1:2" x14ac:dyDescent="0.3">
      <c r="A5716" s="150">
        <v>40499</v>
      </c>
      <c r="B5716" s="30">
        <v>4.4849509999999997</v>
      </c>
    </row>
    <row r="5717" spans="1:2" x14ac:dyDescent="0.3">
      <c r="A5717" s="150">
        <v>40500</v>
      </c>
      <c r="B5717" s="30">
        <v>4.485411</v>
      </c>
    </row>
    <row r="5718" spans="1:2" x14ac:dyDescent="0.3">
      <c r="A5718" s="150">
        <v>40501</v>
      </c>
      <c r="B5718" s="30">
        <v>4.4858719999999996</v>
      </c>
    </row>
    <row r="5719" spans="1:2" x14ac:dyDescent="0.3">
      <c r="A5719" s="150">
        <v>40502</v>
      </c>
      <c r="B5719" s="30">
        <v>4.4863330000000001</v>
      </c>
    </row>
    <row r="5720" spans="1:2" x14ac:dyDescent="0.3">
      <c r="A5720" s="150">
        <v>40503</v>
      </c>
      <c r="B5720" s="30">
        <v>4.4867939999999997</v>
      </c>
    </row>
    <row r="5721" spans="1:2" x14ac:dyDescent="0.3">
      <c r="A5721" s="150">
        <v>40504</v>
      </c>
      <c r="B5721" s="30">
        <v>4.4872550000000002</v>
      </c>
    </row>
    <row r="5722" spans="1:2" x14ac:dyDescent="0.3">
      <c r="A5722" s="150">
        <v>40505</v>
      </c>
      <c r="B5722" s="30">
        <v>4.4877159999999998</v>
      </c>
    </row>
    <row r="5723" spans="1:2" x14ac:dyDescent="0.3">
      <c r="A5723" s="150">
        <v>40506</v>
      </c>
      <c r="B5723" s="30">
        <v>4.4881770000000003</v>
      </c>
    </row>
    <row r="5724" spans="1:2" x14ac:dyDescent="0.3">
      <c r="A5724" s="150">
        <v>40507</v>
      </c>
      <c r="B5724" s="30">
        <v>4.4886379999999999</v>
      </c>
    </row>
    <row r="5725" spans="1:2" x14ac:dyDescent="0.3">
      <c r="A5725" s="150">
        <v>40508</v>
      </c>
      <c r="B5725" s="30">
        <v>4.4906709999999999</v>
      </c>
    </row>
    <row r="5726" spans="1:2" x14ac:dyDescent="0.3">
      <c r="A5726" s="150">
        <v>40509</v>
      </c>
      <c r="B5726" s="30">
        <v>4.4927049999999999</v>
      </c>
    </row>
    <row r="5727" spans="1:2" x14ac:dyDescent="0.3">
      <c r="A5727" s="150">
        <v>40510</v>
      </c>
      <c r="B5727" s="30">
        <v>4.4947400000000002</v>
      </c>
    </row>
    <row r="5728" spans="1:2" x14ac:dyDescent="0.3">
      <c r="A5728" s="150">
        <v>40511</v>
      </c>
      <c r="B5728" s="30">
        <v>4.4967759999999997</v>
      </c>
    </row>
    <row r="5729" spans="1:2" x14ac:dyDescent="0.3">
      <c r="A5729" s="150">
        <v>40512</v>
      </c>
      <c r="B5729" s="30">
        <v>4.4988130000000002</v>
      </c>
    </row>
    <row r="5730" spans="1:2" x14ac:dyDescent="0.3">
      <c r="A5730" s="150">
        <v>40513</v>
      </c>
      <c r="B5730" s="30">
        <v>4.5008509999999999</v>
      </c>
    </row>
    <row r="5731" spans="1:2" x14ac:dyDescent="0.3">
      <c r="A5731" s="150">
        <v>40514</v>
      </c>
      <c r="B5731" s="30">
        <v>4.5028899999999998</v>
      </c>
    </row>
    <row r="5732" spans="1:2" x14ac:dyDescent="0.3">
      <c r="A5732" s="150">
        <v>40515</v>
      </c>
      <c r="B5732" s="30">
        <v>4.5049299999999999</v>
      </c>
    </row>
    <row r="5733" spans="1:2" x14ac:dyDescent="0.3">
      <c r="A5733" s="150">
        <v>40516</v>
      </c>
      <c r="B5733" s="30">
        <v>4.5069699999999999</v>
      </c>
    </row>
    <row r="5734" spans="1:2" x14ac:dyDescent="0.3">
      <c r="A5734" s="150">
        <v>40517</v>
      </c>
      <c r="B5734" s="30">
        <v>4.5090120000000002</v>
      </c>
    </row>
    <row r="5735" spans="1:2" x14ac:dyDescent="0.3">
      <c r="A5735" s="150">
        <v>40518</v>
      </c>
      <c r="B5735" s="30">
        <v>4.5110539999999997</v>
      </c>
    </row>
    <row r="5736" spans="1:2" x14ac:dyDescent="0.3">
      <c r="A5736" s="150">
        <v>40519</v>
      </c>
      <c r="B5736" s="30">
        <v>4.5130980000000003</v>
      </c>
    </row>
    <row r="5737" spans="1:2" x14ac:dyDescent="0.3">
      <c r="A5737" s="150">
        <v>40520</v>
      </c>
      <c r="B5737" s="30">
        <v>4.515142</v>
      </c>
    </row>
    <row r="5738" spans="1:2" x14ac:dyDescent="0.3">
      <c r="A5738" s="150">
        <v>40521</v>
      </c>
      <c r="B5738" s="30">
        <v>4.517188</v>
      </c>
    </row>
    <row r="5739" spans="1:2" x14ac:dyDescent="0.3">
      <c r="A5739" s="150">
        <v>40522</v>
      </c>
      <c r="B5739" s="30">
        <v>4.519234</v>
      </c>
    </row>
    <row r="5740" spans="1:2" x14ac:dyDescent="0.3">
      <c r="A5740" s="150">
        <v>40523</v>
      </c>
      <c r="B5740" s="30">
        <v>4.5194869999999998</v>
      </c>
    </row>
    <row r="5741" spans="1:2" x14ac:dyDescent="0.3">
      <c r="A5741" s="150">
        <v>40524</v>
      </c>
      <c r="B5741" s="30">
        <v>4.5197399999999996</v>
      </c>
    </row>
    <row r="5742" spans="1:2" x14ac:dyDescent="0.3">
      <c r="A5742" s="150">
        <v>40525</v>
      </c>
      <c r="B5742" s="30">
        <v>4.5199939999999996</v>
      </c>
    </row>
    <row r="5743" spans="1:2" x14ac:dyDescent="0.3">
      <c r="A5743" s="150">
        <v>40526</v>
      </c>
      <c r="B5743" s="30">
        <v>4.5202470000000003</v>
      </c>
    </row>
    <row r="5744" spans="1:2" x14ac:dyDescent="0.3">
      <c r="A5744" s="150">
        <v>40527</v>
      </c>
      <c r="B5744" s="30">
        <v>4.5205000000000002</v>
      </c>
    </row>
    <row r="5745" spans="1:2" x14ac:dyDescent="0.3">
      <c r="A5745" s="150">
        <v>40528</v>
      </c>
      <c r="B5745" s="30">
        <v>4.5207540000000002</v>
      </c>
    </row>
    <row r="5746" spans="1:2" x14ac:dyDescent="0.3">
      <c r="A5746" s="150">
        <v>40529</v>
      </c>
      <c r="B5746" s="30">
        <v>4.521007</v>
      </c>
    </row>
    <row r="5747" spans="1:2" x14ac:dyDescent="0.3">
      <c r="A5747" s="150">
        <v>40530</v>
      </c>
      <c r="B5747" s="30">
        <v>4.521261</v>
      </c>
    </row>
    <row r="5748" spans="1:2" x14ac:dyDescent="0.3">
      <c r="A5748" s="150">
        <v>40531</v>
      </c>
      <c r="B5748" s="30">
        <v>4.5215139999999998</v>
      </c>
    </row>
    <row r="5749" spans="1:2" x14ac:dyDescent="0.3">
      <c r="A5749" s="150">
        <v>40532</v>
      </c>
      <c r="B5749" s="30">
        <v>4.5217669999999996</v>
      </c>
    </row>
    <row r="5750" spans="1:2" x14ac:dyDescent="0.3">
      <c r="A5750" s="150">
        <v>40533</v>
      </c>
      <c r="B5750" s="30">
        <v>4.5220209999999996</v>
      </c>
    </row>
    <row r="5751" spans="1:2" x14ac:dyDescent="0.3">
      <c r="A5751" s="150">
        <v>40534</v>
      </c>
      <c r="B5751" s="30">
        <v>4.5222740000000003</v>
      </c>
    </row>
    <row r="5752" spans="1:2" x14ac:dyDescent="0.3">
      <c r="A5752" s="150">
        <v>40535</v>
      </c>
      <c r="B5752" s="30">
        <v>4.5225280000000003</v>
      </c>
    </row>
    <row r="5753" spans="1:2" x14ac:dyDescent="0.3">
      <c r="A5753" s="150">
        <v>40536</v>
      </c>
      <c r="B5753" s="30">
        <v>4.5227810000000002</v>
      </c>
    </row>
    <row r="5754" spans="1:2" x14ac:dyDescent="0.3">
      <c r="A5754" s="150">
        <v>40537</v>
      </c>
      <c r="B5754" s="30">
        <v>4.5230350000000001</v>
      </c>
    </row>
    <row r="5755" spans="1:2" x14ac:dyDescent="0.3">
      <c r="A5755" s="150">
        <v>40538</v>
      </c>
      <c r="B5755" s="30">
        <v>4.5235799999999999</v>
      </c>
    </row>
    <row r="5756" spans="1:2" x14ac:dyDescent="0.3">
      <c r="A5756" s="150">
        <v>40539</v>
      </c>
      <c r="B5756" s="30">
        <v>4.5241249999999997</v>
      </c>
    </row>
    <row r="5757" spans="1:2" x14ac:dyDescent="0.3">
      <c r="A5757" s="150">
        <v>40540</v>
      </c>
      <c r="B5757" s="30">
        <v>4.5246709999999997</v>
      </c>
    </row>
    <row r="5758" spans="1:2" x14ac:dyDescent="0.3">
      <c r="A5758" s="150">
        <v>40541</v>
      </c>
      <c r="B5758" s="30">
        <v>4.5252160000000003</v>
      </c>
    </row>
    <row r="5759" spans="1:2" x14ac:dyDescent="0.3">
      <c r="A5759" s="150">
        <v>40542</v>
      </c>
      <c r="B5759" s="30">
        <v>4.5257620000000003</v>
      </c>
    </row>
    <row r="5760" spans="1:2" x14ac:dyDescent="0.3">
      <c r="A5760" s="150">
        <v>40543</v>
      </c>
      <c r="B5760" s="30">
        <v>4.5263080000000002</v>
      </c>
    </row>
    <row r="5761" spans="1:2" x14ac:dyDescent="0.3">
      <c r="A5761" s="150">
        <v>40544</v>
      </c>
      <c r="B5761" s="30">
        <v>4.526853</v>
      </c>
    </row>
    <row r="5762" spans="1:2" x14ac:dyDescent="0.3">
      <c r="A5762" s="150">
        <v>40545</v>
      </c>
      <c r="B5762" s="30">
        <v>4.527399</v>
      </c>
    </row>
    <row r="5763" spans="1:2" x14ac:dyDescent="0.3">
      <c r="A5763" s="150">
        <v>40546</v>
      </c>
      <c r="B5763" s="30">
        <v>4.5279449999999999</v>
      </c>
    </row>
    <row r="5764" spans="1:2" x14ac:dyDescent="0.3">
      <c r="A5764" s="150">
        <v>40547</v>
      </c>
      <c r="B5764" s="30">
        <v>4.5284909999999998</v>
      </c>
    </row>
    <row r="5765" spans="1:2" x14ac:dyDescent="0.3">
      <c r="A5765" s="150">
        <v>40548</v>
      </c>
      <c r="B5765" s="30">
        <v>4.5290369999999998</v>
      </c>
    </row>
    <row r="5766" spans="1:2" x14ac:dyDescent="0.3">
      <c r="A5766" s="150">
        <v>40549</v>
      </c>
      <c r="B5766" s="30">
        <v>4.5295829999999997</v>
      </c>
    </row>
    <row r="5767" spans="1:2" x14ac:dyDescent="0.3">
      <c r="A5767" s="150">
        <v>40550</v>
      </c>
      <c r="B5767" s="30">
        <v>4.5301289999999996</v>
      </c>
    </row>
    <row r="5768" spans="1:2" x14ac:dyDescent="0.3">
      <c r="A5768" s="150">
        <v>40551</v>
      </c>
      <c r="B5768" s="30">
        <v>4.5306749999999996</v>
      </c>
    </row>
    <row r="5769" spans="1:2" x14ac:dyDescent="0.3">
      <c r="A5769" s="150">
        <v>40552</v>
      </c>
      <c r="B5769" s="30">
        <v>4.5312210000000004</v>
      </c>
    </row>
    <row r="5770" spans="1:2" x14ac:dyDescent="0.3">
      <c r="A5770" s="150">
        <v>40553</v>
      </c>
      <c r="B5770" s="30">
        <v>4.5317670000000003</v>
      </c>
    </row>
    <row r="5771" spans="1:2" x14ac:dyDescent="0.3">
      <c r="A5771" s="150">
        <v>40554</v>
      </c>
      <c r="B5771" s="30">
        <v>4.5333300000000003</v>
      </c>
    </row>
    <row r="5772" spans="1:2" x14ac:dyDescent="0.3">
      <c r="A5772" s="150">
        <v>40555</v>
      </c>
      <c r="B5772" s="30">
        <v>4.5348930000000003</v>
      </c>
    </row>
    <row r="5773" spans="1:2" x14ac:dyDescent="0.3">
      <c r="A5773" s="150">
        <v>40556</v>
      </c>
      <c r="B5773" s="30">
        <v>4.5364570000000004</v>
      </c>
    </row>
    <row r="5774" spans="1:2" x14ac:dyDescent="0.3">
      <c r="A5774" s="150">
        <v>40557</v>
      </c>
      <c r="B5774" s="30">
        <v>4.5380209999999996</v>
      </c>
    </row>
    <row r="5775" spans="1:2" x14ac:dyDescent="0.3">
      <c r="A5775" s="150">
        <v>40558</v>
      </c>
      <c r="B5775" s="30">
        <v>4.5395859999999999</v>
      </c>
    </row>
    <row r="5776" spans="1:2" x14ac:dyDescent="0.3">
      <c r="A5776" s="150">
        <v>40559</v>
      </c>
      <c r="B5776" s="30">
        <v>4.5411520000000003</v>
      </c>
    </row>
    <row r="5777" spans="1:2" x14ac:dyDescent="0.3">
      <c r="A5777" s="150">
        <v>40560</v>
      </c>
      <c r="B5777" s="30">
        <v>4.5427179999999998</v>
      </c>
    </row>
    <row r="5778" spans="1:2" x14ac:dyDescent="0.3">
      <c r="A5778" s="150">
        <v>40561</v>
      </c>
      <c r="B5778" s="30">
        <v>4.5442840000000002</v>
      </c>
    </row>
    <row r="5779" spans="1:2" x14ac:dyDescent="0.3">
      <c r="A5779" s="150">
        <v>40562</v>
      </c>
      <c r="B5779" s="30">
        <v>4.5458509999999999</v>
      </c>
    </row>
    <row r="5780" spans="1:2" x14ac:dyDescent="0.3">
      <c r="A5780" s="150">
        <v>40563</v>
      </c>
      <c r="B5780" s="30">
        <v>4.5474180000000004</v>
      </c>
    </row>
    <row r="5781" spans="1:2" x14ac:dyDescent="0.3">
      <c r="A5781" s="150">
        <v>40564</v>
      </c>
      <c r="B5781" s="30">
        <v>4.5489870000000003</v>
      </c>
    </row>
    <row r="5782" spans="1:2" x14ac:dyDescent="0.3">
      <c r="A5782" s="150">
        <v>40565</v>
      </c>
      <c r="B5782" s="30">
        <v>4.5505550000000001</v>
      </c>
    </row>
    <row r="5783" spans="1:2" x14ac:dyDescent="0.3">
      <c r="A5783" s="150">
        <v>40566</v>
      </c>
      <c r="B5783" s="30">
        <v>4.5521240000000001</v>
      </c>
    </row>
    <row r="5784" spans="1:2" x14ac:dyDescent="0.3">
      <c r="A5784" s="150">
        <v>40567</v>
      </c>
      <c r="B5784" s="30">
        <v>4.5536940000000001</v>
      </c>
    </row>
    <row r="5785" spans="1:2" x14ac:dyDescent="0.3">
      <c r="A5785" s="150">
        <v>40568</v>
      </c>
      <c r="B5785" s="30">
        <v>4.5552640000000002</v>
      </c>
    </row>
    <row r="5786" spans="1:2" x14ac:dyDescent="0.3">
      <c r="A5786" s="150">
        <v>40569</v>
      </c>
      <c r="B5786" s="30">
        <v>4.5557590000000001</v>
      </c>
    </row>
    <row r="5787" spans="1:2" x14ac:dyDescent="0.3">
      <c r="A5787" s="150">
        <v>40570</v>
      </c>
      <c r="B5787" s="30">
        <v>4.556254</v>
      </c>
    </row>
    <row r="5788" spans="1:2" x14ac:dyDescent="0.3">
      <c r="A5788" s="150">
        <v>40571</v>
      </c>
      <c r="B5788" s="30">
        <v>4.5567489999999999</v>
      </c>
    </row>
    <row r="5789" spans="1:2" x14ac:dyDescent="0.3">
      <c r="A5789" s="150">
        <v>40572</v>
      </c>
      <c r="B5789" s="30">
        <v>4.5572439999999999</v>
      </c>
    </row>
    <row r="5790" spans="1:2" x14ac:dyDescent="0.3">
      <c r="A5790" s="150">
        <v>40573</v>
      </c>
      <c r="B5790" s="30">
        <v>4.5577399999999999</v>
      </c>
    </row>
    <row r="5791" spans="1:2" x14ac:dyDescent="0.3">
      <c r="A5791" s="150">
        <v>40574</v>
      </c>
      <c r="B5791" s="30">
        <v>4.5582349999999998</v>
      </c>
    </row>
    <row r="5792" spans="1:2" x14ac:dyDescent="0.3">
      <c r="A5792" s="150">
        <v>40575</v>
      </c>
      <c r="B5792" s="30">
        <v>4.5587299999999997</v>
      </c>
    </row>
    <row r="5793" spans="1:2" x14ac:dyDescent="0.3">
      <c r="A5793" s="150">
        <v>40576</v>
      </c>
      <c r="B5793" s="30">
        <v>4.5592259999999998</v>
      </c>
    </row>
    <row r="5794" spans="1:2" x14ac:dyDescent="0.3">
      <c r="A5794" s="150">
        <v>40577</v>
      </c>
      <c r="B5794" s="30">
        <v>4.5597209999999997</v>
      </c>
    </row>
    <row r="5795" spans="1:2" x14ac:dyDescent="0.3">
      <c r="A5795" s="150">
        <v>40578</v>
      </c>
      <c r="B5795" s="30">
        <v>4.5602159999999996</v>
      </c>
    </row>
    <row r="5796" spans="1:2" x14ac:dyDescent="0.3">
      <c r="A5796" s="150">
        <v>40579</v>
      </c>
      <c r="B5796" s="30">
        <v>4.5607119999999997</v>
      </c>
    </row>
    <row r="5797" spans="1:2" x14ac:dyDescent="0.3">
      <c r="A5797" s="150">
        <v>40580</v>
      </c>
      <c r="B5797" s="30">
        <v>4.5612079999999997</v>
      </c>
    </row>
    <row r="5798" spans="1:2" x14ac:dyDescent="0.3">
      <c r="A5798" s="150">
        <v>40581</v>
      </c>
      <c r="B5798" s="30">
        <v>4.5617029999999996</v>
      </c>
    </row>
    <row r="5799" spans="1:2" x14ac:dyDescent="0.3">
      <c r="A5799" s="150">
        <v>40582</v>
      </c>
      <c r="B5799" s="30">
        <v>4.5621989999999997</v>
      </c>
    </row>
    <row r="5800" spans="1:2" x14ac:dyDescent="0.3">
      <c r="A5800" s="150">
        <v>40583</v>
      </c>
      <c r="B5800" s="30">
        <v>4.5626949999999997</v>
      </c>
    </row>
    <row r="5801" spans="1:2" x14ac:dyDescent="0.3">
      <c r="A5801" s="150">
        <v>40584</v>
      </c>
      <c r="B5801" s="30">
        <v>4.5631899999999996</v>
      </c>
    </row>
    <row r="5802" spans="1:2" x14ac:dyDescent="0.3">
      <c r="A5802" s="150">
        <v>40585</v>
      </c>
      <c r="B5802" s="30">
        <v>4.5635180000000002</v>
      </c>
    </row>
    <row r="5803" spans="1:2" x14ac:dyDescent="0.3">
      <c r="A5803" s="150">
        <v>40586</v>
      </c>
      <c r="B5803" s="30">
        <v>4.5638459999999998</v>
      </c>
    </row>
    <row r="5804" spans="1:2" x14ac:dyDescent="0.3">
      <c r="A5804" s="150">
        <v>40587</v>
      </c>
      <c r="B5804" s="30">
        <v>4.5641740000000004</v>
      </c>
    </row>
    <row r="5805" spans="1:2" x14ac:dyDescent="0.3">
      <c r="A5805" s="150">
        <v>40588</v>
      </c>
      <c r="B5805" s="30">
        <v>4.5645020000000001</v>
      </c>
    </row>
    <row r="5806" spans="1:2" x14ac:dyDescent="0.3">
      <c r="A5806" s="150">
        <v>40589</v>
      </c>
      <c r="B5806" s="30">
        <v>4.5648299999999997</v>
      </c>
    </row>
    <row r="5807" spans="1:2" x14ac:dyDescent="0.3">
      <c r="A5807" s="150">
        <v>40590</v>
      </c>
      <c r="B5807" s="30">
        <v>4.5651580000000003</v>
      </c>
    </row>
    <row r="5808" spans="1:2" x14ac:dyDescent="0.3">
      <c r="A5808" s="150">
        <v>40591</v>
      </c>
      <c r="B5808" s="30">
        <v>4.5654859999999999</v>
      </c>
    </row>
    <row r="5809" spans="1:2" x14ac:dyDescent="0.3">
      <c r="A5809" s="150">
        <v>40592</v>
      </c>
      <c r="B5809" s="30">
        <v>4.5658139999999996</v>
      </c>
    </row>
    <row r="5810" spans="1:2" x14ac:dyDescent="0.3">
      <c r="A5810" s="150">
        <v>40593</v>
      </c>
      <c r="B5810" s="30">
        <v>4.5661420000000001</v>
      </c>
    </row>
    <row r="5811" spans="1:2" x14ac:dyDescent="0.3">
      <c r="A5811" s="150">
        <v>40594</v>
      </c>
      <c r="B5811" s="30">
        <v>4.5664699999999998</v>
      </c>
    </row>
    <row r="5812" spans="1:2" x14ac:dyDescent="0.3">
      <c r="A5812" s="150">
        <v>40595</v>
      </c>
      <c r="B5812" s="30">
        <v>4.5667980000000004</v>
      </c>
    </row>
    <row r="5813" spans="1:2" x14ac:dyDescent="0.3">
      <c r="A5813" s="150">
        <v>40596</v>
      </c>
      <c r="B5813" s="30">
        <v>4.567126</v>
      </c>
    </row>
    <row r="5814" spans="1:2" x14ac:dyDescent="0.3">
      <c r="A5814" s="150">
        <v>40597</v>
      </c>
      <c r="B5814" s="30">
        <v>4.5674539999999997</v>
      </c>
    </row>
    <row r="5815" spans="1:2" x14ac:dyDescent="0.3">
      <c r="A5815" s="150">
        <v>40598</v>
      </c>
      <c r="B5815" s="30">
        <v>4.5677820000000002</v>
      </c>
    </row>
    <row r="5816" spans="1:2" x14ac:dyDescent="0.3">
      <c r="A5816" s="150">
        <v>40599</v>
      </c>
      <c r="B5816" s="30">
        <v>4.5681099999999999</v>
      </c>
    </row>
    <row r="5817" spans="1:2" x14ac:dyDescent="0.3">
      <c r="A5817" s="150">
        <v>40600</v>
      </c>
      <c r="B5817" s="30">
        <v>4.5688310000000003</v>
      </c>
    </row>
    <row r="5818" spans="1:2" x14ac:dyDescent="0.3">
      <c r="A5818" s="150">
        <v>40601</v>
      </c>
      <c r="B5818" s="30">
        <v>4.569553</v>
      </c>
    </row>
    <row r="5819" spans="1:2" x14ac:dyDescent="0.3">
      <c r="A5819" s="150">
        <v>40602</v>
      </c>
      <c r="B5819" s="30">
        <v>4.5702740000000004</v>
      </c>
    </row>
    <row r="5820" spans="1:2" x14ac:dyDescent="0.3">
      <c r="A5820" s="150">
        <v>40603</v>
      </c>
      <c r="B5820" s="30">
        <v>4.5709949999999999</v>
      </c>
    </row>
    <row r="5821" spans="1:2" x14ac:dyDescent="0.3">
      <c r="A5821" s="150">
        <v>40604</v>
      </c>
      <c r="B5821" s="30">
        <v>4.5717169999999996</v>
      </c>
    </row>
    <row r="5822" spans="1:2" x14ac:dyDescent="0.3">
      <c r="A5822" s="150">
        <v>40605</v>
      </c>
      <c r="B5822" s="30">
        <v>4.5724390000000001</v>
      </c>
    </row>
    <row r="5823" spans="1:2" x14ac:dyDescent="0.3">
      <c r="A5823" s="150">
        <v>40606</v>
      </c>
      <c r="B5823" s="30">
        <v>4.5731609999999998</v>
      </c>
    </row>
    <row r="5824" spans="1:2" x14ac:dyDescent="0.3">
      <c r="A5824" s="150">
        <v>40607</v>
      </c>
      <c r="B5824" s="30">
        <v>4.5738820000000002</v>
      </c>
    </row>
    <row r="5825" spans="1:2" x14ac:dyDescent="0.3">
      <c r="A5825" s="150">
        <v>40608</v>
      </c>
      <c r="B5825" s="30">
        <v>4.574605</v>
      </c>
    </row>
    <row r="5826" spans="1:2" x14ac:dyDescent="0.3">
      <c r="A5826" s="150">
        <v>40609</v>
      </c>
      <c r="B5826" s="30">
        <v>4.5753269999999997</v>
      </c>
    </row>
    <row r="5827" spans="1:2" x14ac:dyDescent="0.3">
      <c r="A5827" s="150">
        <v>40610</v>
      </c>
      <c r="B5827" s="30">
        <v>4.5760490000000003</v>
      </c>
    </row>
    <row r="5828" spans="1:2" x14ac:dyDescent="0.3">
      <c r="A5828" s="150">
        <v>40611</v>
      </c>
      <c r="B5828" s="30">
        <v>4.5767709999999999</v>
      </c>
    </row>
    <row r="5829" spans="1:2" x14ac:dyDescent="0.3">
      <c r="A5829" s="150">
        <v>40612</v>
      </c>
      <c r="B5829" s="30">
        <v>4.5774939999999997</v>
      </c>
    </row>
    <row r="5830" spans="1:2" x14ac:dyDescent="0.3">
      <c r="A5830" s="150">
        <v>40613</v>
      </c>
      <c r="B5830" s="30">
        <v>4.5781980000000004</v>
      </c>
    </row>
    <row r="5831" spans="1:2" x14ac:dyDescent="0.3">
      <c r="A5831" s="150">
        <v>40614</v>
      </c>
      <c r="B5831" s="30">
        <v>4.5789020000000002</v>
      </c>
    </row>
    <row r="5832" spans="1:2" x14ac:dyDescent="0.3">
      <c r="A5832" s="150">
        <v>40615</v>
      </c>
      <c r="B5832" s="30">
        <v>4.5796060000000001</v>
      </c>
    </row>
    <row r="5833" spans="1:2" x14ac:dyDescent="0.3">
      <c r="A5833" s="150">
        <v>40616</v>
      </c>
      <c r="B5833" s="30">
        <v>4.5803099999999999</v>
      </c>
    </row>
    <row r="5834" spans="1:2" x14ac:dyDescent="0.3">
      <c r="A5834" s="150">
        <v>40617</v>
      </c>
      <c r="B5834" s="30">
        <v>4.5810139999999997</v>
      </c>
    </row>
    <row r="5835" spans="1:2" x14ac:dyDescent="0.3">
      <c r="A5835" s="150">
        <v>40618</v>
      </c>
      <c r="B5835" s="30">
        <v>4.5817180000000004</v>
      </c>
    </row>
    <row r="5836" spans="1:2" x14ac:dyDescent="0.3">
      <c r="A5836" s="150">
        <v>40619</v>
      </c>
      <c r="B5836" s="30">
        <v>4.5824230000000004</v>
      </c>
    </row>
    <row r="5837" spans="1:2" x14ac:dyDescent="0.3">
      <c r="A5837" s="150">
        <v>40620</v>
      </c>
      <c r="B5837" s="30">
        <v>4.5831270000000002</v>
      </c>
    </row>
    <row r="5838" spans="1:2" x14ac:dyDescent="0.3">
      <c r="A5838" s="150">
        <v>40621</v>
      </c>
      <c r="B5838" s="30">
        <v>4.5838320000000001</v>
      </c>
    </row>
    <row r="5839" spans="1:2" x14ac:dyDescent="0.3">
      <c r="A5839" s="150">
        <v>40622</v>
      </c>
      <c r="B5839" s="30">
        <v>4.5845370000000001</v>
      </c>
    </row>
    <row r="5840" spans="1:2" x14ac:dyDescent="0.3">
      <c r="A5840" s="150">
        <v>40623</v>
      </c>
      <c r="B5840" s="30">
        <v>4.585242</v>
      </c>
    </row>
    <row r="5841" spans="1:2" x14ac:dyDescent="0.3">
      <c r="A5841" s="150">
        <v>40624</v>
      </c>
      <c r="B5841" s="30">
        <v>4.585947</v>
      </c>
    </row>
    <row r="5842" spans="1:2" x14ac:dyDescent="0.3">
      <c r="A5842" s="150">
        <v>40625</v>
      </c>
      <c r="B5842" s="30">
        <v>4.586652</v>
      </c>
    </row>
    <row r="5843" spans="1:2" x14ac:dyDescent="0.3">
      <c r="A5843" s="150">
        <v>40626</v>
      </c>
      <c r="B5843" s="30">
        <v>4.5873569999999999</v>
      </c>
    </row>
    <row r="5844" spans="1:2" x14ac:dyDescent="0.3">
      <c r="A5844" s="150">
        <v>40627</v>
      </c>
      <c r="B5844" s="30">
        <v>4.5880619999999999</v>
      </c>
    </row>
    <row r="5845" spans="1:2" x14ac:dyDescent="0.3">
      <c r="A5845" s="150">
        <v>40628</v>
      </c>
      <c r="B5845" s="30">
        <v>4.5882019999999999</v>
      </c>
    </row>
    <row r="5846" spans="1:2" x14ac:dyDescent="0.3">
      <c r="A5846" s="150">
        <v>40629</v>
      </c>
      <c r="B5846" s="30">
        <v>4.5883409999999998</v>
      </c>
    </row>
    <row r="5847" spans="1:2" x14ac:dyDescent="0.3">
      <c r="A5847" s="150">
        <v>40630</v>
      </c>
      <c r="B5847" s="30">
        <v>4.5884809999999998</v>
      </c>
    </row>
    <row r="5848" spans="1:2" x14ac:dyDescent="0.3">
      <c r="A5848" s="150">
        <v>40631</v>
      </c>
      <c r="B5848" s="30">
        <v>4.5886199999999997</v>
      </c>
    </row>
    <row r="5849" spans="1:2" x14ac:dyDescent="0.3">
      <c r="A5849" s="150">
        <v>40632</v>
      </c>
      <c r="B5849" s="30">
        <v>4.5887599999999997</v>
      </c>
    </row>
    <row r="5850" spans="1:2" x14ac:dyDescent="0.3">
      <c r="A5850" s="150">
        <v>40633</v>
      </c>
      <c r="B5850" s="30">
        <v>4.5888989999999996</v>
      </c>
    </row>
    <row r="5851" spans="1:2" x14ac:dyDescent="0.3">
      <c r="A5851" s="150">
        <v>40634</v>
      </c>
      <c r="B5851" s="30">
        <v>4.5890389999999996</v>
      </c>
    </row>
    <row r="5852" spans="1:2" x14ac:dyDescent="0.3">
      <c r="A5852" s="150">
        <v>40635</v>
      </c>
      <c r="B5852" s="30">
        <v>4.5891780000000004</v>
      </c>
    </row>
    <row r="5853" spans="1:2" x14ac:dyDescent="0.3">
      <c r="A5853" s="150">
        <v>40636</v>
      </c>
      <c r="B5853" s="30">
        <v>4.5893179999999996</v>
      </c>
    </row>
    <row r="5854" spans="1:2" x14ac:dyDescent="0.3">
      <c r="A5854" s="150">
        <v>40637</v>
      </c>
      <c r="B5854" s="30">
        <v>4.5894570000000003</v>
      </c>
    </row>
    <row r="5855" spans="1:2" x14ac:dyDescent="0.3">
      <c r="A5855" s="150">
        <v>40638</v>
      </c>
      <c r="B5855" s="30">
        <v>4.5895970000000004</v>
      </c>
    </row>
    <row r="5856" spans="1:2" x14ac:dyDescent="0.3">
      <c r="A5856" s="150">
        <v>40639</v>
      </c>
      <c r="B5856" s="30">
        <v>4.5897360000000003</v>
      </c>
    </row>
    <row r="5857" spans="1:2" x14ac:dyDescent="0.3">
      <c r="A5857" s="150">
        <v>40640</v>
      </c>
      <c r="B5857" s="30">
        <v>4.5898760000000003</v>
      </c>
    </row>
    <row r="5858" spans="1:2" x14ac:dyDescent="0.3">
      <c r="A5858" s="150">
        <v>40641</v>
      </c>
      <c r="B5858" s="30">
        <v>4.5900150000000002</v>
      </c>
    </row>
    <row r="5859" spans="1:2" x14ac:dyDescent="0.3">
      <c r="A5859" s="150">
        <v>40642</v>
      </c>
      <c r="B5859" s="30">
        <v>4.5901550000000002</v>
      </c>
    </row>
    <row r="5860" spans="1:2" x14ac:dyDescent="0.3">
      <c r="A5860" s="150">
        <v>40643</v>
      </c>
      <c r="B5860" s="30">
        <v>4.5902940000000001</v>
      </c>
    </row>
    <row r="5861" spans="1:2" x14ac:dyDescent="0.3">
      <c r="A5861" s="150">
        <v>40644</v>
      </c>
      <c r="B5861" s="30">
        <v>4.5904610000000003</v>
      </c>
    </row>
    <row r="5862" spans="1:2" x14ac:dyDescent="0.3">
      <c r="A5862" s="150">
        <v>40645</v>
      </c>
      <c r="B5862" s="30">
        <v>4.5906279999999997</v>
      </c>
    </row>
    <row r="5863" spans="1:2" x14ac:dyDescent="0.3">
      <c r="A5863" s="150">
        <v>40646</v>
      </c>
      <c r="B5863" s="30">
        <v>4.590795</v>
      </c>
    </row>
    <row r="5864" spans="1:2" x14ac:dyDescent="0.3">
      <c r="A5864" s="150">
        <v>40647</v>
      </c>
      <c r="B5864" s="30">
        <v>4.5909620000000002</v>
      </c>
    </row>
    <row r="5865" spans="1:2" x14ac:dyDescent="0.3">
      <c r="A5865" s="150">
        <v>40648</v>
      </c>
      <c r="B5865" s="30">
        <v>4.5911289999999996</v>
      </c>
    </row>
    <row r="5866" spans="1:2" x14ac:dyDescent="0.3">
      <c r="A5866" s="150">
        <v>40649</v>
      </c>
      <c r="B5866" s="30">
        <v>4.5912959999999998</v>
      </c>
    </row>
    <row r="5867" spans="1:2" x14ac:dyDescent="0.3">
      <c r="A5867" s="150">
        <v>40650</v>
      </c>
      <c r="B5867" s="30">
        <v>4.5914630000000001</v>
      </c>
    </row>
    <row r="5868" spans="1:2" x14ac:dyDescent="0.3">
      <c r="A5868" s="150">
        <v>40651</v>
      </c>
      <c r="B5868" s="30">
        <v>4.5916300000000003</v>
      </c>
    </row>
    <row r="5869" spans="1:2" x14ac:dyDescent="0.3">
      <c r="A5869" s="150">
        <v>40652</v>
      </c>
      <c r="B5869" s="30">
        <v>4.5917969999999997</v>
      </c>
    </row>
    <row r="5870" spans="1:2" x14ac:dyDescent="0.3">
      <c r="A5870" s="150">
        <v>40653</v>
      </c>
      <c r="B5870" s="30">
        <v>4.5919639999999999</v>
      </c>
    </row>
    <row r="5871" spans="1:2" x14ac:dyDescent="0.3">
      <c r="A5871" s="150">
        <v>40654</v>
      </c>
      <c r="B5871" s="30">
        <v>4.5921310000000002</v>
      </c>
    </row>
    <row r="5872" spans="1:2" x14ac:dyDescent="0.3">
      <c r="A5872" s="150">
        <v>40655</v>
      </c>
      <c r="B5872" s="30">
        <v>4.5922980000000004</v>
      </c>
    </row>
    <row r="5873" spans="1:2" x14ac:dyDescent="0.3">
      <c r="A5873" s="150">
        <v>40656</v>
      </c>
      <c r="B5873" s="30">
        <v>4.5924649999999998</v>
      </c>
    </row>
    <row r="5874" spans="1:2" x14ac:dyDescent="0.3">
      <c r="A5874" s="150">
        <v>40657</v>
      </c>
      <c r="B5874" s="30">
        <v>4.5926330000000002</v>
      </c>
    </row>
    <row r="5875" spans="1:2" x14ac:dyDescent="0.3">
      <c r="A5875" s="150">
        <v>40658</v>
      </c>
      <c r="B5875" s="30">
        <v>4.5928000000000004</v>
      </c>
    </row>
    <row r="5876" spans="1:2" x14ac:dyDescent="0.3">
      <c r="A5876" s="150">
        <v>40659</v>
      </c>
      <c r="B5876" s="30">
        <v>4.5925229999999999</v>
      </c>
    </row>
    <row r="5877" spans="1:2" x14ac:dyDescent="0.3">
      <c r="A5877" s="150">
        <v>40660</v>
      </c>
      <c r="B5877" s="30">
        <v>4.5922470000000004</v>
      </c>
    </row>
    <row r="5878" spans="1:2" x14ac:dyDescent="0.3">
      <c r="A5878" s="150">
        <v>40661</v>
      </c>
      <c r="B5878" s="30">
        <v>4.5919699999999999</v>
      </c>
    </row>
    <row r="5879" spans="1:2" x14ac:dyDescent="0.3">
      <c r="A5879" s="150">
        <v>40662</v>
      </c>
      <c r="B5879" s="30">
        <v>4.5916940000000004</v>
      </c>
    </row>
    <row r="5880" spans="1:2" x14ac:dyDescent="0.3">
      <c r="A5880" s="150">
        <v>40663</v>
      </c>
      <c r="B5880" s="30">
        <v>4.5914169999999999</v>
      </c>
    </row>
    <row r="5881" spans="1:2" x14ac:dyDescent="0.3">
      <c r="A5881" s="150">
        <v>40664</v>
      </c>
      <c r="B5881" s="30">
        <v>4.5911410000000004</v>
      </c>
    </row>
    <row r="5882" spans="1:2" x14ac:dyDescent="0.3">
      <c r="A5882" s="150">
        <v>40665</v>
      </c>
      <c r="B5882" s="30">
        <v>4.590865</v>
      </c>
    </row>
    <row r="5883" spans="1:2" x14ac:dyDescent="0.3">
      <c r="A5883" s="150">
        <v>40666</v>
      </c>
      <c r="B5883" s="30">
        <v>4.5905880000000003</v>
      </c>
    </row>
    <row r="5884" spans="1:2" x14ac:dyDescent="0.3">
      <c r="A5884" s="150">
        <v>40667</v>
      </c>
      <c r="B5884" s="30">
        <v>4.5903119999999999</v>
      </c>
    </row>
    <row r="5885" spans="1:2" x14ac:dyDescent="0.3">
      <c r="A5885" s="150">
        <v>40668</v>
      </c>
      <c r="B5885" s="30">
        <v>4.5900359999999996</v>
      </c>
    </row>
    <row r="5886" spans="1:2" x14ac:dyDescent="0.3">
      <c r="A5886" s="150">
        <v>40669</v>
      </c>
      <c r="B5886" s="30">
        <v>4.5897589999999999</v>
      </c>
    </row>
    <row r="5887" spans="1:2" x14ac:dyDescent="0.3">
      <c r="A5887" s="150">
        <v>40670</v>
      </c>
      <c r="B5887" s="30">
        <v>4.5894830000000004</v>
      </c>
    </row>
    <row r="5888" spans="1:2" x14ac:dyDescent="0.3">
      <c r="A5888" s="150">
        <v>40671</v>
      </c>
      <c r="B5888" s="30">
        <v>4.589207</v>
      </c>
    </row>
    <row r="5889" spans="1:2" x14ac:dyDescent="0.3">
      <c r="A5889" s="150">
        <v>40672</v>
      </c>
      <c r="B5889" s="30">
        <v>4.5889309999999996</v>
      </c>
    </row>
    <row r="5890" spans="1:2" x14ac:dyDescent="0.3">
      <c r="A5890" s="150">
        <v>40673</v>
      </c>
      <c r="B5890" s="30">
        <v>4.588654</v>
      </c>
    </row>
    <row r="5891" spans="1:2" x14ac:dyDescent="0.3">
      <c r="A5891" s="150">
        <v>40674</v>
      </c>
      <c r="B5891" s="30">
        <v>4.588997</v>
      </c>
    </row>
    <row r="5892" spans="1:2" x14ac:dyDescent="0.3">
      <c r="A5892" s="150">
        <v>40675</v>
      </c>
      <c r="B5892" s="30">
        <v>4.58934</v>
      </c>
    </row>
    <row r="5893" spans="1:2" x14ac:dyDescent="0.3">
      <c r="A5893" s="150">
        <v>40676</v>
      </c>
      <c r="B5893" s="30">
        <v>4.589683</v>
      </c>
    </row>
    <row r="5894" spans="1:2" x14ac:dyDescent="0.3">
      <c r="A5894" s="150">
        <v>40677</v>
      </c>
      <c r="B5894" s="30">
        <v>4.5900259999999999</v>
      </c>
    </row>
    <row r="5895" spans="1:2" x14ac:dyDescent="0.3">
      <c r="A5895" s="150">
        <v>40678</v>
      </c>
      <c r="B5895" s="30">
        <v>4.5903700000000001</v>
      </c>
    </row>
    <row r="5896" spans="1:2" x14ac:dyDescent="0.3">
      <c r="A5896" s="150">
        <v>40679</v>
      </c>
      <c r="B5896" s="30">
        <v>4.590713</v>
      </c>
    </row>
    <row r="5897" spans="1:2" x14ac:dyDescent="0.3">
      <c r="A5897" s="150">
        <v>40680</v>
      </c>
      <c r="B5897" s="30">
        <v>4.591056</v>
      </c>
    </row>
    <row r="5898" spans="1:2" x14ac:dyDescent="0.3">
      <c r="A5898" s="150">
        <v>40681</v>
      </c>
      <c r="B5898" s="30">
        <v>4.591399</v>
      </c>
    </row>
    <row r="5899" spans="1:2" x14ac:dyDescent="0.3">
      <c r="A5899" s="150">
        <v>40682</v>
      </c>
      <c r="B5899" s="30">
        <v>4.591742</v>
      </c>
    </row>
    <row r="5900" spans="1:2" x14ac:dyDescent="0.3">
      <c r="A5900" s="150">
        <v>40683</v>
      </c>
      <c r="B5900" s="30">
        <v>4.592085</v>
      </c>
    </row>
    <row r="5901" spans="1:2" x14ac:dyDescent="0.3">
      <c r="A5901" s="150">
        <v>40684</v>
      </c>
      <c r="B5901" s="30">
        <v>4.5924290000000001</v>
      </c>
    </row>
    <row r="5902" spans="1:2" x14ac:dyDescent="0.3">
      <c r="A5902" s="150">
        <v>40685</v>
      </c>
      <c r="B5902" s="30">
        <v>4.5927720000000001</v>
      </c>
    </row>
    <row r="5903" spans="1:2" x14ac:dyDescent="0.3">
      <c r="A5903" s="150">
        <v>40686</v>
      </c>
      <c r="B5903" s="30">
        <v>4.5931150000000001</v>
      </c>
    </row>
    <row r="5904" spans="1:2" x14ac:dyDescent="0.3">
      <c r="A5904" s="150">
        <v>40687</v>
      </c>
      <c r="B5904" s="30">
        <v>4.593458</v>
      </c>
    </row>
    <row r="5905" spans="1:2" x14ac:dyDescent="0.3">
      <c r="A5905" s="150">
        <v>40688</v>
      </c>
      <c r="B5905" s="30">
        <v>4.5938020000000002</v>
      </c>
    </row>
    <row r="5906" spans="1:2" x14ac:dyDescent="0.3">
      <c r="A5906" s="150">
        <v>40689</v>
      </c>
      <c r="B5906" s="30">
        <v>4.5916420000000002</v>
      </c>
    </row>
    <row r="5907" spans="1:2" x14ac:dyDescent="0.3">
      <c r="A5907" s="150">
        <v>40690</v>
      </c>
      <c r="B5907" s="30">
        <v>4.5894830000000004</v>
      </c>
    </row>
    <row r="5908" spans="1:2" x14ac:dyDescent="0.3">
      <c r="A5908" s="150">
        <v>40691</v>
      </c>
      <c r="B5908" s="30">
        <v>4.5873249999999999</v>
      </c>
    </row>
    <row r="5909" spans="1:2" x14ac:dyDescent="0.3">
      <c r="A5909" s="150">
        <v>40692</v>
      </c>
      <c r="B5909" s="30">
        <v>4.5851680000000004</v>
      </c>
    </row>
    <row r="5910" spans="1:2" x14ac:dyDescent="0.3">
      <c r="A5910" s="150">
        <v>40693</v>
      </c>
      <c r="B5910" s="30">
        <v>4.5830120000000001</v>
      </c>
    </row>
    <row r="5911" spans="1:2" x14ac:dyDescent="0.3">
      <c r="A5911" s="150">
        <v>40694</v>
      </c>
      <c r="B5911" s="30">
        <v>4.580857</v>
      </c>
    </row>
    <row r="5912" spans="1:2" x14ac:dyDescent="0.3">
      <c r="A5912" s="150">
        <v>40695</v>
      </c>
      <c r="B5912" s="30">
        <v>4.578703</v>
      </c>
    </row>
    <row r="5913" spans="1:2" x14ac:dyDescent="0.3">
      <c r="A5913" s="150">
        <v>40696</v>
      </c>
      <c r="B5913" s="30">
        <v>4.5765500000000001</v>
      </c>
    </row>
    <row r="5914" spans="1:2" x14ac:dyDescent="0.3">
      <c r="A5914" s="150">
        <v>40697</v>
      </c>
      <c r="B5914" s="30">
        <v>4.5743989999999997</v>
      </c>
    </row>
    <row r="5915" spans="1:2" x14ac:dyDescent="0.3">
      <c r="A5915" s="150">
        <v>40698</v>
      </c>
      <c r="B5915" s="30">
        <v>4.5722480000000001</v>
      </c>
    </row>
    <row r="5916" spans="1:2" x14ac:dyDescent="0.3">
      <c r="A5916" s="150">
        <v>40699</v>
      </c>
      <c r="B5916" s="30">
        <v>4.5700979999999998</v>
      </c>
    </row>
    <row r="5917" spans="1:2" x14ac:dyDescent="0.3">
      <c r="A5917" s="150">
        <v>40700</v>
      </c>
      <c r="B5917" s="30">
        <v>4.5679489999999996</v>
      </c>
    </row>
    <row r="5918" spans="1:2" x14ac:dyDescent="0.3">
      <c r="A5918" s="150">
        <v>40701</v>
      </c>
      <c r="B5918" s="30">
        <v>4.5658010000000004</v>
      </c>
    </row>
    <row r="5919" spans="1:2" x14ac:dyDescent="0.3">
      <c r="A5919" s="150">
        <v>40702</v>
      </c>
      <c r="B5919" s="30">
        <v>4.5636549999999998</v>
      </c>
    </row>
    <row r="5920" spans="1:2" x14ac:dyDescent="0.3">
      <c r="A5920" s="150">
        <v>40703</v>
      </c>
      <c r="B5920" s="30">
        <v>4.561509</v>
      </c>
    </row>
    <row r="5921" spans="1:2" x14ac:dyDescent="0.3">
      <c r="A5921" s="150">
        <v>40704</v>
      </c>
      <c r="B5921" s="30">
        <v>4.5593640000000004</v>
      </c>
    </row>
    <row r="5922" spans="1:2" x14ac:dyDescent="0.3">
      <c r="A5922" s="150">
        <v>40705</v>
      </c>
      <c r="B5922" s="30">
        <v>4.559094</v>
      </c>
    </row>
    <row r="5923" spans="1:2" x14ac:dyDescent="0.3">
      <c r="A5923" s="150">
        <v>40706</v>
      </c>
      <c r="B5923" s="30">
        <v>4.5588230000000003</v>
      </c>
    </row>
    <row r="5924" spans="1:2" x14ac:dyDescent="0.3">
      <c r="A5924" s="150">
        <v>40707</v>
      </c>
      <c r="B5924" s="30">
        <v>4.5585529999999999</v>
      </c>
    </row>
    <row r="5925" spans="1:2" x14ac:dyDescent="0.3">
      <c r="A5925" s="150">
        <v>40708</v>
      </c>
      <c r="B5925" s="30">
        <v>4.5582830000000003</v>
      </c>
    </row>
    <row r="5926" spans="1:2" x14ac:dyDescent="0.3">
      <c r="A5926" s="150">
        <v>40709</v>
      </c>
      <c r="B5926" s="30">
        <v>4.5580119999999997</v>
      </c>
    </row>
    <row r="5927" spans="1:2" x14ac:dyDescent="0.3">
      <c r="A5927" s="150">
        <v>40710</v>
      </c>
      <c r="B5927" s="30">
        <v>4.5577420000000002</v>
      </c>
    </row>
    <row r="5928" spans="1:2" x14ac:dyDescent="0.3">
      <c r="A5928" s="150">
        <v>40711</v>
      </c>
      <c r="B5928" s="30">
        <v>4.5574719999999997</v>
      </c>
    </row>
    <row r="5929" spans="1:2" x14ac:dyDescent="0.3">
      <c r="A5929" s="150">
        <v>40712</v>
      </c>
      <c r="B5929" s="30">
        <v>4.5572010000000001</v>
      </c>
    </row>
    <row r="5930" spans="1:2" x14ac:dyDescent="0.3">
      <c r="A5930" s="150">
        <v>40713</v>
      </c>
      <c r="B5930" s="30">
        <v>4.5569309999999996</v>
      </c>
    </row>
    <row r="5931" spans="1:2" x14ac:dyDescent="0.3">
      <c r="A5931" s="150">
        <v>40714</v>
      </c>
      <c r="B5931" s="30">
        <v>4.5566610000000001</v>
      </c>
    </row>
    <row r="5932" spans="1:2" x14ac:dyDescent="0.3">
      <c r="A5932" s="150">
        <v>40715</v>
      </c>
      <c r="B5932" s="30">
        <v>4.5563909999999996</v>
      </c>
    </row>
    <row r="5933" spans="1:2" x14ac:dyDescent="0.3">
      <c r="A5933" s="150">
        <v>40716</v>
      </c>
      <c r="B5933" s="30">
        <v>4.5561199999999999</v>
      </c>
    </row>
    <row r="5934" spans="1:2" x14ac:dyDescent="0.3">
      <c r="A5934" s="150">
        <v>40717</v>
      </c>
      <c r="B5934" s="30">
        <v>4.5558500000000004</v>
      </c>
    </row>
    <row r="5935" spans="1:2" x14ac:dyDescent="0.3">
      <c r="A5935" s="150">
        <v>40718</v>
      </c>
      <c r="B5935" s="30">
        <v>4.55558</v>
      </c>
    </row>
    <row r="5936" spans="1:2" x14ac:dyDescent="0.3">
      <c r="A5936" s="150">
        <v>40719</v>
      </c>
      <c r="B5936" s="30">
        <v>4.5553100000000004</v>
      </c>
    </row>
    <row r="5937" spans="1:2" x14ac:dyDescent="0.3">
      <c r="A5937" s="150">
        <v>40720</v>
      </c>
      <c r="B5937" s="30">
        <v>4.5551430000000002</v>
      </c>
    </row>
    <row r="5938" spans="1:2" x14ac:dyDescent="0.3">
      <c r="A5938" s="150">
        <v>40721</v>
      </c>
      <c r="B5938" s="30">
        <v>4.5549759999999999</v>
      </c>
    </row>
    <row r="5939" spans="1:2" x14ac:dyDescent="0.3">
      <c r="A5939" s="150">
        <v>40722</v>
      </c>
      <c r="B5939" s="30">
        <v>4.5548089999999997</v>
      </c>
    </row>
    <row r="5940" spans="1:2" x14ac:dyDescent="0.3">
      <c r="A5940" s="150">
        <v>40723</v>
      </c>
      <c r="B5940" s="30">
        <v>4.5546420000000003</v>
      </c>
    </row>
    <row r="5941" spans="1:2" x14ac:dyDescent="0.3">
      <c r="A5941" s="150">
        <v>40724</v>
      </c>
      <c r="B5941" s="30">
        <v>4.5544750000000001</v>
      </c>
    </row>
    <row r="5942" spans="1:2" x14ac:dyDescent="0.3">
      <c r="A5942" s="150">
        <v>40725</v>
      </c>
      <c r="B5942" s="30">
        <v>4.5543069999999997</v>
      </c>
    </row>
    <row r="5943" spans="1:2" x14ac:dyDescent="0.3">
      <c r="A5943" s="150">
        <v>40726</v>
      </c>
      <c r="B5943" s="30">
        <v>4.5541400000000003</v>
      </c>
    </row>
    <row r="5944" spans="1:2" x14ac:dyDescent="0.3">
      <c r="A5944" s="150">
        <v>40727</v>
      </c>
      <c r="B5944" s="30">
        <v>4.553973</v>
      </c>
    </row>
    <row r="5945" spans="1:2" x14ac:dyDescent="0.3">
      <c r="A5945" s="150">
        <v>40728</v>
      </c>
      <c r="B5945" s="30">
        <v>4.5538059999999998</v>
      </c>
    </row>
    <row r="5946" spans="1:2" x14ac:dyDescent="0.3">
      <c r="A5946" s="150">
        <v>40729</v>
      </c>
      <c r="B5946" s="30">
        <v>4.5536390000000004</v>
      </c>
    </row>
    <row r="5947" spans="1:2" x14ac:dyDescent="0.3">
      <c r="A5947" s="150">
        <v>40730</v>
      </c>
      <c r="B5947" s="30">
        <v>4.5534720000000002</v>
      </c>
    </row>
    <row r="5948" spans="1:2" x14ac:dyDescent="0.3">
      <c r="A5948" s="150">
        <v>40731</v>
      </c>
      <c r="B5948" s="30">
        <v>4.5533049999999999</v>
      </c>
    </row>
    <row r="5949" spans="1:2" x14ac:dyDescent="0.3">
      <c r="A5949" s="150">
        <v>40732</v>
      </c>
      <c r="B5949" s="30">
        <v>4.5531379999999997</v>
      </c>
    </row>
    <row r="5950" spans="1:2" x14ac:dyDescent="0.3">
      <c r="A5950" s="150">
        <v>40733</v>
      </c>
      <c r="B5950" s="30">
        <v>4.5529710000000003</v>
      </c>
    </row>
    <row r="5951" spans="1:2" x14ac:dyDescent="0.3">
      <c r="A5951" s="150">
        <v>40734</v>
      </c>
      <c r="B5951" s="30">
        <v>4.5528040000000001</v>
      </c>
    </row>
    <row r="5952" spans="1:2" x14ac:dyDescent="0.3">
      <c r="A5952" s="150">
        <v>40735</v>
      </c>
      <c r="B5952" s="30">
        <v>4.5533780000000004</v>
      </c>
    </row>
    <row r="5953" spans="1:2" x14ac:dyDescent="0.3">
      <c r="A5953" s="150">
        <v>40736</v>
      </c>
      <c r="B5953" s="30">
        <v>4.5539509999999996</v>
      </c>
    </row>
    <row r="5954" spans="1:2" x14ac:dyDescent="0.3">
      <c r="A5954" s="150">
        <v>40737</v>
      </c>
      <c r="B5954" s="30">
        <v>4.5545249999999999</v>
      </c>
    </row>
    <row r="5955" spans="1:2" x14ac:dyDescent="0.3">
      <c r="A5955" s="150">
        <v>40738</v>
      </c>
      <c r="B5955" s="30">
        <v>4.5550990000000002</v>
      </c>
    </row>
    <row r="5956" spans="1:2" x14ac:dyDescent="0.3">
      <c r="A5956" s="150">
        <v>40739</v>
      </c>
      <c r="B5956" s="30">
        <v>4.5556720000000004</v>
      </c>
    </row>
    <row r="5957" spans="1:2" x14ac:dyDescent="0.3">
      <c r="A5957" s="150">
        <v>40740</v>
      </c>
      <c r="B5957" s="30">
        <v>4.5562459999999998</v>
      </c>
    </row>
    <row r="5958" spans="1:2" x14ac:dyDescent="0.3">
      <c r="A5958" s="150">
        <v>40741</v>
      </c>
      <c r="B5958" s="30">
        <v>4.5568200000000001</v>
      </c>
    </row>
    <row r="5959" spans="1:2" x14ac:dyDescent="0.3">
      <c r="A5959" s="150">
        <v>40742</v>
      </c>
      <c r="B5959" s="30">
        <v>4.5573940000000004</v>
      </c>
    </row>
    <row r="5960" spans="1:2" x14ac:dyDescent="0.3">
      <c r="A5960" s="150">
        <v>40743</v>
      </c>
      <c r="B5960" s="30">
        <v>4.5579679999999998</v>
      </c>
    </row>
    <row r="5961" spans="1:2" x14ac:dyDescent="0.3">
      <c r="A5961" s="150">
        <v>40744</v>
      </c>
      <c r="B5961" s="30">
        <v>4.5585420000000001</v>
      </c>
    </row>
    <row r="5962" spans="1:2" x14ac:dyDescent="0.3">
      <c r="A5962" s="150">
        <v>40745</v>
      </c>
      <c r="B5962" s="30">
        <v>4.5591160000000004</v>
      </c>
    </row>
    <row r="5963" spans="1:2" x14ac:dyDescent="0.3">
      <c r="A5963" s="150">
        <v>40746</v>
      </c>
      <c r="B5963" s="30">
        <v>4.5596909999999999</v>
      </c>
    </row>
    <row r="5964" spans="1:2" x14ac:dyDescent="0.3">
      <c r="A5964" s="150">
        <v>40747</v>
      </c>
      <c r="B5964" s="30">
        <v>4.5602650000000002</v>
      </c>
    </row>
    <row r="5965" spans="1:2" x14ac:dyDescent="0.3">
      <c r="A5965" s="150">
        <v>40748</v>
      </c>
      <c r="B5965" s="30">
        <v>4.5608389999999996</v>
      </c>
    </row>
    <row r="5966" spans="1:2" x14ac:dyDescent="0.3">
      <c r="A5966" s="150">
        <v>40749</v>
      </c>
      <c r="B5966" s="30">
        <v>4.5614140000000001</v>
      </c>
    </row>
    <row r="5967" spans="1:2" x14ac:dyDescent="0.3">
      <c r="A5967" s="150">
        <v>40750</v>
      </c>
      <c r="B5967" s="30">
        <v>4.5623120000000004</v>
      </c>
    </row>
    <row r="5968" spans="1:2" x14ac:dyDescent="0.3">
      <c r="A5968" s="150">
        <v>40751</v>
      </c>
      <c r="B5968" s="30">
        <v>4.5632109999999999</v>
      </c>
    </row>
    <row r="5969" spans="1:2" x14ac:dyDescent="0.3">
      <c r="A5969" s="150">
        <v>40752</v>
      </c>
      <c r="B5969" s="30">
        <v>4.5641090000000002</v>
      </c>
    </row>
    <row r="5970" spans="1:2" x14ac:dyDescent="0.3">
      <c r="A5970" s="150">
        <v>40753</v>
      </c>
      <c r="B5970" s="30">
        <v>4.5650079999999997</v>
      </c>
    </row>
    <row r="5971" spans="1:2" x14ac:dyDescent="0.3">
      <c r="A5971" s="150">
        <v>40754</v>
      </c>
      <c r="B5971" s="30">
        <v>4.5659070000000002</v>
      </c>
    </row>
    <row r="5972" spans="1:2" x14ac:dyDescent="0.3">
      <c r="A5972" s="150">
        <v>40755</v>
      </c>
      <c r="B5972" s="30">
        <v>4.5668069999999998</v>
      </c>
    </row>
    <row r="5973" spans="1:2" x14ac:dyDescent="0.3">
      <c r="A5973" s="150">
        <v>40756</v>
      </c>
      <c r="B5973" s="30">
        <v>4.5677060000000003</v>
      </c>
    </row>
    <row r="5974" spans="1:2" x14ac:dyDescent="0.3">
      <c r="A5974" s="150">
        <v>40757</v>
      </c>
      <c r="B5974" s="30">
        <v>4.5686049999999998</v>
      </c>
    </row>
    <row r="5975" spans="1:2" x14ac:dyDescent="0.3">
      <c r="A5975" s="150">
        <v>40758</v>
      </c>
      <c r="B5975" s="30">
        <v>4.5695050000000004</v>
      </c>
    </row>
    <row r="5976" spans="1:2" x14ac:dyDescent="0.3">
      <c r="A5976" s="150">
        <v>40759</v>
      </c>
      <c r="B5976" s="30">
        <v>4.5704050000000001</v>
      </c>
    </row>
    <row r="5977" spans="1:2" x14ac:dyDescent="0.3">
      <c r="A5977" s="150">
        <v>40760</v>
      </c>
      <c r="B5977" s="30">
        <v>4.5713049999999997</v>
      </c>
    </row>
    <row r="5978" spans="1:2" x14ac:dyDescent="0.3">
      <c r="A5978" s="150">
        <v>40761</v>
      </c>
      <c r="B5978" s="30">
        <v>4.5722060000000004</v>
      </c>
    </row>
    <row r="5979" spans="1:2" x14ac:dyDescent="0.3">
      <c r="A5979" s="150">
        <v>40762</v>
      </c>
      <c r="B5979" s="30">
        <v>4.5731060000000001</v>
      </c>
    </row>
    <row r="5980" spans="1:2" x14ac:dyDescent="0.3">
      <c r="A5980" s="150">
        <v>40763</v>
      </c>
      <c r="B5980" s="30">
        <v>4.5740069999999999</v>
      </c>
    </row>
    <row r="5981" spans="1:2" x14ac:dyDescent="0.3">
      <c r="A5981" s="150">
        <v>40764</v>
      </c>
      <c r="B5981" s="30">
        <v>4.5749069999999996</v>
      </c>
    </row>
    <row r="5982" spans="1:2" x14ac:dyDescent="0.3">
      <c r="A5982" s="150">
        <v>40765</v>
      </c>
      <c r="B5982" s="30">
        <v>4.5758080000000003</v>
      </c>
    </row>
    <row r="5983" spans="1:2" x14ac:dyDescent="0.3">
      <c r="A5983" s="150">
        <v>40766</v>
      </c>
      <c r="B5983" s="30">
        <v>4.5762359999999997</v>
      </c>
    </row>
    <row r="5984" spans="1:2" x14ac:dyDescent="0.3">
      <c r="A5984" s="150">
        <v>40767</v>
      </c>
      <c r="B5984" s="30">
        <v>4.5766640000000001</v>
      </c>
    </row>
    <row r="5985" spans="1:2" x14ac:dyDescent="0.3">
      <c r="A5985" s="150">
        <v>40768</v>
      </c>
      <c r="B5985" s="30">
        <v>4.5770920000000004</v>
      </c>
    </row>
    <row r="5986" spans="1:2" x14ac:dyDescent="0.3">
      <c r="A5986" s="150">
        <v>40769</v>
      </c>
      <c r="B5986" s="30">
        <v>4.5775199999999998</v>
      </c>
    </row>
    <row r="5987" spans="1:2" x14ac:dyDescent="0.3">
      <c r="A5987" s="150">
        <v>40770</v>
      </c>
      <c r="B5987" s="30">
        <v>4.5779480000000001</v>
      </c>
    </row>
    <row r="5988" spans="1:2" x14ac:dyDescent="0.3">
      <c r="A5988" s="150">
        <v>40771</v>
      </c>
      <c r="B5988" s="30">
        <v>4.5783769999999997</v>
      </c>
    </row>
    <row r="5989" spans="1:2" x14ac:dyDescent="0.3">
      <c r="A5989" s="150">
        <v>40772</v>
      </c>
      <c r="B5989" s="30">
        <v>4.578805</v>
      </c>
    </row>
    <row r="5990" spans="1:2" x14ac:dyDescent="0.3">
      <c r="A5990" s="150">
        <v>40773</v>
      </c>
      <c r="B5990" s="30">
        <v>4.5792330000000003</v>
      </c>
    </row>
    <row r="5991" spans="1:2" x14ac:dyDescent="0.3">
      <c r="A5991" s="150">
        <v>40774</v>
      </c>
      <c r="B5991" s="30">
        <v>4.5796609999999998</v>
      </c>
    </row>
    <row r="5992" spans="1:2" x14ac:dyDescent="0.3">
      <c r="A5992" s="150">
        <v>40775</v>
      </c>
      <c r="B5992" s="30">
        <v>4.5800890000000001</v>
      </c>
    </row>
    <row r="5993" spans="1:2" x14ac:dyDescent="0.3">
      <c r="A5993" s="150">
        <v>40776</v>
      </c>
      <c r="B5993" s="30">
        <v>4.5805179999999996</v>
      </c>
    </row>
    <row r="5994" spans="1:2" x14ac:dyDescent="0.3">
      <c r="A5994" s="150">
        <v>40777</v>
      </c>
      <c r="B5994" s="30">
        <v>4.580946</v>
      </c>
    </row>
    <row r="5995" spans="1:2" x14ac:dyDescent="0.3">
      <c r="A5995" s="150">
        <v>40778</v>
      </c>
      <c r="B5995" s="30">
        <v>4.5813740000000003</v>
      </c>
    </row>
    <row r="5996" spans="1:2" x14ac:dyDescent="0.3">
      <c r="A5996" s="150">
        <v>40779</v>
      </c>
      <c r="B5996" s="30">
        <v>4.5818029999999998</v>
      </c>
    </row>
    <row r="5997" spans="1:2" x14ac:dyDescent="0.3">
      <c r="A5997" s="150">
        <v>40780</v>
      </c>
      <c r="B5997" s="30">
        <v>4.5822310000000002</v>
      </c>
    </row>
    <row r="5998" spans="1:2" x14ac:dyDescent="0.3">
      <c r="A5998" s="150">
        <v>40781</v>
      </c>
      <c r="B5998" s="30">
        <v>4.5824759999999998</v>
      </c>
    </row>
    <row r="5999" spans="1:2" x14ac:dyDescent="0.3">
      <c r="A5999" s="150">
        <v>40782</v>
      </c>
      <c r="B5999" s="30">
        <v>4.5827210000000003</v>
      </c>
    </row>
    <row r="6000" spans="1:2" x14ac:dyDescent="0.3">
      <c r="A6000" s="150">
        <v>40783</v>
      </c>
      <c r="B6000" s="30">
        <v>4.5829659999999999</v>
      </c>
    </row>
    <row r="6001" spans="1:2" x14ac:dyDescent="0.3">
      <c r="A6001" s="150">
        <v>40784</v>
      </c>
      <c r="B6001" s="30">
        <v>4.5832100000000002</v>
      </c>
    </row>
    <row r="6002" spans="1:2" x14ac:dyDescent="0.3">
      <c r="A6002" s="150">
        <v>40785</v>
      </c>
      <c r="B6002" s="30">
        <v>4.5834549999999998</v>
      </c>
    </row>
    <row r="6003" spans="1:2" x14ac:dyDescent="0.3">
      <c r="A6003" s="150">
        <v>40786</v>
      </c>
      <c r="B6003" s="30">
        <v>4.5837000000000003</v>
      </c>
    </row>
    <row r="6004" spans="1:2" x14ac:dyDescent="0.3">
      <c r="A6004" s="150">
        <v>40787</v>
      </c>
      <c r="B6004" s="30">
        <v>4.5839449999999999</v>
      </c>
    </row>
    <row r="6005" spans="1:2" x14ac:dyDescent="0.3">
      <c r="A6005" s="150">
        <v>40788</v>
      </c>
      <c r="B6005" s="30">
        <v>4.5841900000000004</v>
      </c>
    </row>
    <row r="6006" spans="1:2" x14ac:dyDescent="0.3">
      <c r="A6006" s="150">
        <v>40789</v>
      </c>
      <c r="B6006" s="30">
        <v>4.584435</v>
      </c>
    </row>
    <row r="6007" spans="1:2" x14ac:dyDescent="0.3">
      <c r="A6007" s="150">
        <v>40790</v>
      </c>
      <c r="B6007" s="30">
        <v>4.5846790000000004</v>
      </c>
    </row>
    <row r="6008" spans="1:2" x14ac:dyDescent="0.3">
      <c r="A6008" s="150">
        <v>40791</v>
      </c>
      <c r="B6008" s="30">
        <v>4.584924</v>
      </c>
    </row>
    <row r="6009" spans="1:2" x14ac:dyDescent="0.3">
      <c r="A6009" s="150">
        <v>40792</v>
      </c>
      <c r="B6009" s="30">
        <v>4.5851689999999996</v>
      </c>
    </row>
    <row r="6010" spans="1:2" x14ac:dyDescent="0.3">
      <c r="A6010" s="150">
        <v>40793</v>
      </c>
      <c r="B6010" s="30">
        <v>4.5854140000000001</v>
      </c>
    </row>
    <row r="6011" spans="1:2" x14ac:dyDescent="0.3">
      <c r="A6011" s="150">
        <v>40794</v>
      </c>
      <c r="B6011" s="30">
        <v>4.5856589999999997</v>
      </c>
    </row>
    <row r="6012" spans="1:2" x14ac:dyDescent="0.3">
      <c r="A6012" s="150">
        <v>40795</v>
      </c>
      <c r="B6012" s="30">
        <v>4.5859040000000002</v>
      </c>
    </row>
    <row r="6013" spans="1:2" x14ac:dyDescent="0.3">
      <c r="A6013" s="150">
        <v>40796</v>
      </c>
      <c r="B6013" s="30">
        <v>4.5861489999999998</v>
      </c>
    </row>
    <row r="6014" spans="1:2" x14ac:dyDescent="0.3">
      <c r="A6014" s="150">
        <v>40797</v>
      </c>
      <c r="B6014" s="30">
        <v>4.5861609999999997</v>
      </c>
    </row>
    <row r="6015" spans="1:2" x14ac:dyDescent="0.3">
      <c r="A6015" s="150">
        <v>40798</v>
      </c>
      <c r="B6015" s="30">
        <v>4.5861729999999996</v>
      </c>
    </row>
    <row r="6016" spans="1:2" x14ac:dyDescent="0.3">
      <c r="A6016" s="150">
        <v>40799</v>
      </c>
      <c r="B6016" s="30">
        <v>4.5861850000000004</v>
      </c>
    </row>
    <row r="6017" spans="1:2" x14ac:dyDescent="0.3">
      <c r="A6017" s="150">
        <v>40800</v>
      </c>
      <c r="B6017" s="30">
        <v>4.5861980000000004</v>
      </c>
    </row>
    <row r="6018" spans="1:2" x14ac:dyDescent="0.3">
      <c r="A6018" s="150">
        <v>40801</v>
      </c>
      <c r="B6018" s="30">
        <v>4.5862100000000003</v>
      </c>
    </row>
    <row r="6019" spans="1:2" x14ac:dyDescent="0.3">
      <c r="A6019" s="150">
        <v>40802</v>
      </c>
      <c r="B6019" s="30">
        <v>4.5862220000000002</v>
      </c>
    </row>
    <row r="6020" spans="1:2" x14ac:dyDescent="0.3">
      <c r="A6020" s="150">
        <v>40803</v>
      </c>
      <c r="B6020" s="30">
        <v>4.5862340000000001</v>
      </c>
    </row>
    <row r="6021" spans="1:2" x14ac:dyDescent="0.3">
      <c r="A6021" s="150">
        <v>40804</v>
      </c>
      <c r="B6021" s="30">
        <v>4.586246</v>
      </c>
    </row>
    <row r="6022" spans="1:2" x14ac:dyDescent="0.3">
      <c r="A6022" s="150">
        <v>40805</v>
      </c>
      <c r="B6022" s="30">
        <v>4.5862579999999999</v>
      </c>
    </row>
    <row r="6023" spans="1:2" x14ac:dyDescent="0.3">
      <c r="A6023" s="150">
        <v>40806</v>
      </c>
      <c r="B6023" s="30">
        <v>4.5862699999999998</v>
      </c>
    </row>
    <row r="6024" spans="1:2" x14ac:dyDescent="0.3">
      <c r="A6024" s="150">
        <v>40807</v>
      </c>
      <c r="B6024" s="30">
        <v>4.5862829999999999</v>
      </c>
    </row>
    <row r="6025" spans="1:2" x14ac:dyDescent="0.3">
      <c r="A6025" s="150">
        <v>40808</v>
      </c>
      <c r="B6025" s="30">
        <v>4.5862949999999998</v>
      </c>
    </row>
    <row r="6026" spans="1:2" x14ac:dyDescent="0.3">
      <c r="A6026" s="150">
        <v>40809</v>
      </c>
      <c r="B6026" s="30">
        <v>4.5863069999999997</v>
      </c>
    </row>
    <row r="6027" spans="1:2" x14ac:dyDescent="0.3">
      <c r="A6027" s="150">
        <v>40810</v>
      </c>
      <c r="B6027" s="30">
        <v>4.5863189999999996</v>
      </c>
    </row>
    <row r="6028" spans="1:2" x14ac:dyDescent="0.3">
      <c r="A6028" s="150">
        <v>40811</v>
      </c>
      <c r="B6028" s="30">
        <v>4.5863310000000004</v>
      </c>
    </row>
    <row r="6029" spans="1:2" x14ac:dyDescent="0.3">
      <c r="A6029" s="150">
        <v>40812</v>
      </c>
      <c r="B6029" s="30">
        <v>4.5869770000000001</v>
      </c>
    </row>
    <row r="6030" spans="1:2" x14ac:dyDescent="0.3">
      <c r="A6030" s="150">
        <v>40813</v>
      </c>
      <c r="B6030" s="30">
        <v>4.5876239999999999</v>
      </c>
    </row>
    <row r="6031" spans="1:2" x14ac:dyDescent="0.3">
      <c r="A6031" s="150">
        <v>40814</v>
      </c>
      <c r="B6031" s="30">
        <v>4.5882699999999996</v>
      </c>
    </row>
    <row r="6032" spans="1:2" x14ac:dyDescent="0.3">
      <c r="A6032" s="150">
        <v>40815</v>
      </c>
      <c r="B6032" s="30">
        <v>4.5889170000000004</v>
      </c>
    </row>
    <row r="6033" spans="1:2" x14ac:dyDescent="0.3">
      <c r="A6033" s="150">
        <v>40816</v>
      </c>
      <c r="B6033" s="30">
        <v>4.5895630000000001</v>
      </c>
    </row>
    <row r="6034" spans="1:2" x14ac:dyDescent="0.3">
      <c r="A6034" s="150">
        <v>40817</v>
      </c>
      <c r="B6034" s="30">
        <v>4.5902099999999999</v>
      </c>
    </row>
    <row r="6035" spans="1:2" x14ac:dyDescent="0.3">
      <c r="A6035" s="150">
        <v>40818</v>
      </c>
      <c r="B6035" s="30">
        <v>4.5908569999999997</v>
      </c>
    </row>
    <row r="6036" spans="1:2" x14ac:dyDescent="0.3">
      <c r="A6036" s="150">
        <v>40819</v>
      </c>
      <c r="B6036" s="30">
        <v>4.5915030000000003</v>
      </c>
    </row>
    <row r="6037" spans="1:2" x14ac:dyDescent="0.3">
      <c r="A6037" s="150">
        <v>40820</v>
      </c>
      <c r="B6037" s="30">
        <v>4.5921500000000002</v>
      </c>
    </row>
    <row r="6038" spans="1:2" x14ac:dyDescent="0.3">
      <c r="A6038" s="150">
        <v>40821</v>
      </c>
      <c r="B6038" s="30">
        <v>4.592797</v>
      </c>
    </row>
    <row r="6039" spans="1:2" x14ac:dyDescent="0.3">
      <c r="A6039" s="150">
        <v>40822</v>
      </c>
      <c r="B6039" s="30">
        <v>4.5934439999999999</v>
      </c>
    </row>
    <row r="6040" spans="1:2" x14ac:dyDescent="0.3">
      <c r="A6040" s="150">
        <v>40823</v>
      </c>
      <c r="B6040" s="30">
        <v>4.5940919999999998</v>
      </c>
    </row>
    <row r="6041" spans="1:2" x14ac:dyDescent="0.3">
      <c r="A6041" s="150">
        <v>40824</v>
      </c>
      <c r="B6041" s="30">
        <v>4.5947389999999997</v>
      </c>
    </row>
    <row r="6042" spans="1:2" x14ac:dyDescent="0.3">
      <c r="A6042" s="150">
        <v>40825</v>
      </c>
      <c r="B6042" s="30">
        <v>4.5953860000000004</v>
      </c>
    </row>
    <row r="6043" spans="1:2" x14ac:dyDescent="0.3">
      <c r="A6043" s="150">
        <v>40826</v>
      </c>
      <c r="B6043" s="30">
        <v>4.5960340000000004</v>
      </c>
    </row>
    <row r="6044" spans="1:2" x14ac:dyDescent="0.3">
      <c r="A6044" s="150">
        <v>40827</v>
      </c>
      <c r="B6044" s="30">
        <v>4.5962249999999996</v>
      </c>
    </row>
    <row r="6045" spans="1:2" x14ac:dyDescent="0.3">
      <c r="A6045" s="150">
        <v>40828</v>
      </c>
      <c r="B6045" s="30">
        <v>4.5964159999999996</v>
      </c>
    </row>
    <row r="6046" spans="1:2" x14ac:dyDescent="0.3">
      <c r="A6046" s="150">
        <v>40829</v>
      </c>
      <c r="B6046" s="30">
        <v>4.5966079999999998</v>
      </c>
    </row>
    <row r="6047" spans="1:2" x14ac:dyDescent="0.3">
      <c r="A6047" s="150">
        <v>40830</v>
      </c>
      <c r="B6047" s="30">
        <v>4.5967989999999999</v>
      </c>
    </row>
    <row r="6048" spans="1:2" x14ac:dyDescent="0.3">
      <c r="A6048" s="150">
        <v>40831</v>
      </c>
      <c r="B6048" s="30">
        <v>4.5969899999999999</v>
      </c>
    </row>
    <row r="6049" spans="1:2" x14ac:dyDescent="0.3">
      <c r="A6049" s="150">
        <v>40832</v>
      </c>
      <c r="B6049" s="30">
        <v>4.5971820000000001</v>
      </c>
    </row>
    <row r="6050" spans="1:2" x14ac:dyDescent="0.3">
      <c r="A6050" s="150">
        <v>40833</v>
      </c>
      <c r="B6050" s="30">
        <v>4.5973730000000002</v>
      </c>
    </row>
    <row r="6051" spans="1:2" x14ac:dyDescent="0.3">
      <c r="A6051" s="150">
        <v>40834</v>
      </c>
      <c r="B6051" s="30">
        <v>4.5975640000000002</v>
      </c>
    </row>
    <row r="6052" spans="1:2" x14ac:dyDescent="0.3">
      <c r="A6052" s="150">
        <v>40835</v>
      </c>
      <c r="B6052" s="30">
        <v>4.5977560000000004</v>
      </c>
    </row>
    <row r="6053" spans="1:2" x14ac:dyDescent="0.3">
      <c r="A6053" s="150">
        <v>40836</v>
      </c>
      <c r="B6053" s="30">
        <v>4.5979469999999996</v>
      </c>
    </row>
    <row r="6054" spans="1:2" x14ac:dyDescent="0.3">
      <c r="A6054" s="150">
        <v>40837</v>
      </c>
      <c r="B6054" s="30">
        <v>4.5981379999999996</v>
      </c>
    </row>
    <row r="6055" spans="1:2" x14ac:dyDescent="0.3">
      <c r="A6055" s="150">
        <v>40838</v>
      </c>
      <c r="B6055" s="30">
        <v>4.5983299999999998</v>
      </c>
    </row>
    <row r="6056" spans="1:2" x14ac:dyDescent="0.3">
      <c r="A6056" s="150">
        <v>40839</v>
      </c>
      <c r="B6056" s="30">
        <v>4.5985209999999999</v>
      </c>
    </row>
    <row r="6057" spans="1:2" x14ac:dyDescent="0.3">
      <c r="A6057" s="150">
        <v>40840</v>
      </c>
      <c r="B6057" s="30">
        <v>4.5987119999999999</v>
      </c>
    </row>
    <row r="6058" spans="1:2" x14ac:dyDescent="0.3">
      <c r="A6058" s="150">
        <v>40841</v>
      </c>
      <c r="B6058" s="30">
        <v>4.5989040000000001</v>
      </c>
    </row>
    <row r="6059" spans="1:2" x14ac:dyDescent="0.3">
      <c r="A6059" s="150">
        <v>40842</v>
      </c>
      <c r="B6059" s="30">
        <v>4.6006609999999997</v>
      </c>
    </row>
    <row r="6060" spans="1:2" x14ac:dyDescent="0.3">
      <c r="A6060" s="150">
        <v>40843</v>
      </c>
      <c r="B6060" s="30">
        <v>4.6024190000000003</v>
      </c>
    </row>
    <row r="6061" spans="1:2" x14ac:dyDescent="0.3">
      <c r="A6061" s="150">
        <v>40844</v>
      </c>
      <c r="B6061" s="30">
        <v>4.6041780000000001</v>
      </c>
    </row>
    <row r="6062" spans="1:2" x14ac:dyDescent="0.3">
      <c r="A6062" s="150">
        <v>40845</v>
      </c>
      <c r="B6062" s="30">
        <v>4.6059369999999999</v>
      </c>
    </row>
    <row r="6063" spans="1:2" x14ac:dyDescent="0.3">
      <c r="A6063" s="150">
        <v>40846</v>
      </c>
      <c r="B6063" s="30">
        <v>4.6076969999999999</v>
      </c>
    </row>
    <row r="6064" spans="1:2" x14ac:dyDescent="0.3">
      <c r="A6064" s="150">
        <v>40847</v>
      </c>
      <c r="B6064" s="30">
        <v>4.6094569999999999</v>
      </c>
    </row>
    <row r="6065" spans="1:2" x14ac:dyDescent="0.3">
      <c r="A6065" s="150">
        <v>40848</v>
      </c>
      <c r="B6065" s="30">
        <v>4.6112190000000002</v>
      </c>
    </row>
    <row r="6066" spans="1:2" x14ac:dyDescent="0.3">
      <c r="A6066" s="150">
        <v>40849</v>
      </c>
      <c r="B6066" s="30">
        <v>4.6129810000000004</v>
      </c>
    </row>
    <row r="6067" spans="1:2" x14ac:dyDescent="0.3">
      <c r="A6067" s="150">
        <v>40850</v>
      </c>
      <c r="B6067" s="30">
        <v>4.6147429999999998</v>
      </c>
    </row>
    <row r="6068" spans="1:2" x14ac:dyDescent="0.3">
      <c r="A6068" s="150">
        <v>40851</v>
      </c>
      <c r="B6068" s="30">
        <v>4.6165070000000004</v>
      </c>
    </row>
    <row r="6069" spans="1:2" x14ac:dyDescent="0.3">
      <c r="A6069" s="150">
        <v>40852</v>
      </c>
      <c r="B6069" s="30">
        <v>4.618271</v>
      </c>
    </row>
    <row r="6070" spans="1:2" x14ac:dyDescent="0.3">
      <c r="A6070" s="150">
        <v>40853</v>
      </c>
      <c r="B6070" s="30">
        <v>4.6200349999999997</v>
      </c>
    </row>
    <row r="6071" spans="1:2" x14ac:dyDescent="0.3">
      <c r="A6071" s="150">
        <v>40854</v>
      </c>
      <c r="B6071" s="30">
        <v>4.6218009999999996</v>
      </c>
    </row>
    <row r="6072" spans="1:2" x14ac:dyDescent="0.3">
      <c r="A6072" s="150">
        <v>40855</v>
      </c>
      <c r="B6072" s="30">
        <v>4.6235670000000004</v>
      </c>
    </row>
    <row r="6073" spans="1:2" x14ac:dyDescent="0.3">
      <c r="A6073" s="150">
        <v>40856</v>
      </c>
      <c r="B6073" s="30">
        <v>4.6253330000000004</v>
      </c>
    </row>
    <row r="6074" spans="1:2" x14ac:dyDescent="0.3">
      <c r="A6074" s="150">
        <v>40857</v>
      </c>
      <c r="B6074" s="30">
        <v>4.6271009999999997</v>
      </c>
    </row>
    <row r="6075" spans="1:2" x14ac:dyDescent="0.3">
      <c r="A6075" s="150">
        <v>40858</v>
      </c>
      <c r="B6075" s="30">
        <v>4.6272919999999997</v>
      </c>
    </row>
    <row r="6076" spans="1:2" x14ac:dyDescent="0.3">
      <c r="A6076" s="150">
        <v>40859</v>
      </c>
      <c r="B6076" s="30">
        <v>4.6274829999999998</v>
      </c>
    </row>
    <row r="6077" spans="1:2" x14ac:dyDescent="0.3">
      <c r="A6077" s="150">
        <v>40860</v>
      </c>
      <c r="B6077" s="30">
        <v>4.627675</v>
      </c>
    </row>
    <row r="6078" spans="1:2" x14ac:dyDescent="0.3">
      <c r="A6078" s="150">
        <v>40861</v>
      </c>
      <c r="B6078" s="30">
        <v>4.627866</v>
      </c>
    </row>
    <row r="6079" spans="1:2" x14ac:dyDescent="0.3">
      <c r="A6079" s="150">
        <v>40862</v>
      </c>
      <c r="B6079" s="30">
        <v>4.6280570000000001</v>
      </c>
    </row>
    <row r="6080" spans="1:2" x14ac:dyDescent="0.3">
      <c r="A6080" s="150">
        <v>40863</v>
      </c>
      <c r="B6080" s="30">
        <v>4.6282480000000001</v>
      </c>
    </row>
    <row r="6081" spans="1:2" x14ac:dyDescent="0.3">
      <c r="A6081" s="150">
        <v>40864</v>
      </c>
      <c r="B6081" s="30">
        <v>4.6284400000000003</v>
      </c>
    </row>
    <row r="6082" spans="1:2" x14ac:dyDescent="0.3">
      <c r="A6082" s="150">
        <v>40865</v>
      </c>
      <c r="B6082" s="30">
        <v>4.6286310000000004</v>
      </c>
    </row>
    <row r="6083" spans="1:2" x14ac:dyDescent="0.3">
      <c r="A6083" s="150">
        <v>40866</v>
      </c>
      <c r="B6083" s="30">
        <v>4.6288220000000004</v>
      </c>
    </row>
    <row r="6084" spans="1:2" x14ac:dyDescent="0.3">
      <c r="A6084" s="150">
        <v>40867</v>
      </c>
      <c r="B6084" s="30">
        <v>4.6290139999999997</v>
      </c>
    </row>
    <row r="6085" spans="1:2" x14ac:dyDescent="0.3">
      <c r="A6085" s="150">
        <v>40868</v>
      </c>
      <c r="B6085" s="30">
        <v>4.6292049999999998</v>
      </c>
    </row>
    <row r="6086" spans="1:2" x14ac:dyDescent="0.3">
      <c r="A6086" s="150">
        <v>40869</v>
      </c>
      <c r="B6086" s="30">
        <v>4.6293959999999998</v>
      </c>
    </row>
    <row r="6087" spans="1:2" x14ac:dyDescent="0.3">
      <c r="A6087" s="150">
        <v>40870</v>
      </c>
      <c r="B6087" s="30">
        <v>4.629588</v>
      </c>
    </row>
    <row r="6088" spans="1:2" x14ac:dyDescent="0.3">
      <c r="A6088" s="150">
        <v>40871</v>
      </c>
      <c r="B6088" s="30">
        <v>4.6297790000000001</v>
      </c>
    </row>
    <row r="6089" spans="1:2" x14ac:dyDescent="0.3">
      <c r="A6089" s="150">
        <v>40872</v>
      </c>
      <c r="B6089" s="30">
        <v>4.6299710000000003</v>
      </c>
    </row>
    <row r="6090" spans="1:2" x14ac:dyDescent="0.3">
      <c r="A6090" s="150">
        <v>40873</v>
      </c>
      <c r="B6090" s="30">
        <v>4.6329390000000004</v>
      </c>
    </row>
    <row r="6091" spans="1:2" x14ac:dyDescent="0.3">
      <c r="A6091" s="150">
        <v>40874</v>
      </c>
      <c r="B6091" s="30">
        <v>4.63591</v>
      </c>
    </row>
    <row r="6092" spans="1:2" x14ac:dyDescent="0.3">
      <c r="A6092" s="150">
        <v>40875</v>
      </c>
      <c r="B6092" s="30">
        <v>4.6388829999999999</v>
      </c>
    </row>
    <row r="6093" spans="1:2" x14ac:dyDescent="0.3">
      <c r="A6093" s="150">
        <v>40876</v>
      </c>
      <c r="B6093" s="30">
        <v>4.6418569999999999</v>
      </c>
    </row>
    <row r="6094" spans="1:2" x14ac:dyDescent="0.3">
      <c r="A6094" s="150">
        <v>40877</v>
      </c>
      <c r="B6094" s="30">
        <v>4.6448340000000004</v>
      </c>
    </row>
    <row r="6095" spans="1:2" x14ac:dyDescent="0.3">
      <c r="A6095" s="150">
        <v>40878</v>
      </c>
      <c r="B6095" s="30">
        <v>4.6478120000000001</v>
      </c>
    </row>
    <row r="6096" spans="1:2" x14ac:dyDescent="0.3">
      <c r="A6096" s="150">
        <v>40879</v>
      </c>
      <c r="B6096" s="30">
        <v>4.650792</v>
      </c>
    </row>
    <row r="6097" spans="1:2" x14ac:dyDescent="0.3">
      <c r="A6097" s="150">
        <v>40880</v>
      </c>
      <c r="B6097" s="30">
        <v>4.6537740000000003</v>
      </c>
    </row>
    <row r="6098" spans="1:2" x14ac:dyDescent="0.3">
      <c r="A6098" s="150">
        <v>40881</v>
      </c>
      <c r="B6098" s="30">
        <v>4.6567590000000001</v>
      </c>
    </row>
    <row r="6099" spans="1:2" x14ac:dyDescent="0.3">
      <c r="A6099" s="150">
        <v>40882</v>
      </c>
      <c r="B6099" s="30">
        <v>4.659745</v>
      </c>
    </row>
    <row r="6100" spans="1:2" x14ac:dyDescent="0.3">
      <c r="A6100" s="150">
        <v>40883</v>
      </c>
      <c r="B6100" s="30">
        <v>4.6627320000000001</v>
      </c>
    </row>
    <row r="6101" spans="1:2" x14ac:dyDescent="0.3">
      <c r="A6101" s="150">
        <v>40884</v>
      </c>
      <c r="B6101" s="30">
        <v>4.6657219999999997</v>
      </c>
    </row>
    <row r="6102" spans="1:2" x14ac:dyDescent="0.3">
      <c r="A6102" s="150">
        <v>40885</v>
      </c>
      <c r="B6102" s="30">
        <v>4.6687139999999996</v>
      </c>
    </row>
    <row r="6103" spans="1:2" x14ac:dyDescent="0.3">
      <c r="A6103" s="150">
        <v>40886</v>
      </c>
      <c r="B6103" s="30">
        <v>4.6717079999999997</v>
      </c>
    </row>
    <row r="6104" spans="1:2" x14ac:dyDescent="0.3">
      <c r="A6104" s="150">
        <v>40887</v>
      </c>
      <c r="B6104" s="30">
        <v>4.6747030000000001</v>
      </c>
    </row>
    <row r="6105" spans="1:2" x14ac:dyDescent="0.3">
      <c r="A6105" s="150">
        <v>40888</v>
      </c>
      <c r="B6105" s="30">
        <v>4.6752190000000002</v>
      </c>
    </row>
    <row r="6106" spans="1:2" x14ac:dyDescent="0.3">
      <c r="A6106" s="150">
        <v>40889</v>
      </c>
      <c r="B6106" s="30">
        <v>4.6757350000000004</v>
      </c>
    </row>
    <row r="6107" spans="1:2" x14ac:dyDescent="0.3">
      <c r="A6107" s="150">
        <v>40890</v>
      </c>
      <c r="B6107" s="30">
        <v>4.6762509999999997</v>
      </c>
    </row>
    <row r="6108" spans="1:2" x14ac:dyDescent="0.3">
      <c r="A6108" s="150">
        <v>40891</v>
      </c>
      <c r="B6108" s="30">
        <v>4.6767669999999999</v>
      </c>
    </row>
    <row r="6109" spans="1:2" x14ac:dyDescent="0.3">
      <c r="A6109" s="150">
        <v>40892</v>
      </c>
      <c r="B6109" s="30">
        <v>4.6772830000000001</v>
      </c>
    </row>
    <row r="6110" spans="1:2" x14ac:dyDescent="0.3">
      <c r="A6110" s="150">
        <v>40893</v>
      </c>
      <c r="B6110" s="30">
        <v>4.6777990000000003</v>
      </c>
    </row>
    <row r="6111" spans="1:2" x14ac:dyDescent="0.3">
      <c r="A6111" s="150">
        <v>40894</v>
      </c>
      <c r="B6111" s="30">
        <v>4.6783159999999997</v>
      </c>
    </row>
    <row r="6112" spans="1:2" x14ac:dyDescent="0.3">
      <c r="A6112" s="150">
        <v>40895</v>
      </c>
      <c r="B6112" s="30">
        <v>4.6788319999999999</v>
      </c>
    </row>
    <row r="6113" spans="1:2" x14ac:dyDescent="0.3">
      <c r="A6113" s="150">
        <v>40896</v>
      </c>
      <c r="B6113" s="30">
        <v>4.6793480000000001</v>
      </c>
    </row>
    <row r="6114" spans="1:2" x14ac:dyDescent="0.3">
      <c r="A6114" s="150">
        <v>40897</v>
      </c>
      <c r="B6114" s="30">
        <v>4.6798640000000002</v>
      </c>
    </row>
    <row r="6115" spans="1:2" x14ac:dyDescent="0.3">
      <c r="A6115" s="150">
        <v>40898</v>
      </c>
      <c r="B6115" s="30">
        <v>4.6803809999999997</v>
      </c>
    </row>
    <row r="6116" spans="1:2" x14ac:dyDescent="0.3">
      <c r="A6116" s="150">
        <v>40899</v>
      </c>
      <c r="B6116" s="30">
        <v>4.6808969999999999</v>
      </c>
    </row>
    <row r="6117" spans="1:2" x14ac:dyDescent="0.3">
      <c r="A6117" s="150">
        <v>40900</v>
      </c>
      <c r="B6117" s="30">
        <v>4.6814140000000002</v>
      </c>
    </row>
    <row r="6118" spans="1:2" x14ac:dyDescent="0.3">
      <c r="A6118" s="150">
        <v>40901</v>
      </c>
      <c r="B6118" s="30">
        <v>4.6819309999999996</v>
      </c>
    </row>
    <row r="6119" spans="1:2" x14ac:dyDescent="0.3">
      <c r="A6119" s="150">
        <v>40902</v>
      </c>
      <c r="B6119" s="30">
        <v>4.6824469999999998</v>
      </c>
    </row>
    <row r="6120" spans="1:2" x14ac:dyDescent="0.3">
      <c r="A6120" s="150">
        <v>40903</v>
      </c>
      <c r="B6120" s="30">
        <v>4.6839240000000002</v>
      </c>
    </row>
    <row r="6121" spans="1:2" x14ac:dyDescent="0.3">
      <c r="A6121" s="150">
        <v>40904</v>
      </c>
      <c r="B6121" s="30">
        <v>4.6854019999999998</v>
      </c>
    </row>
    <row r="6122" spans="1:2" x14ac:dyDescent="0.3">
      <c r="A6122" s="150">
        <v>40905</v>
      </c>
      <c r="B6122" s="30">
        <v>4.6868800000000004</v>
      </c>
    </row>
    <row r="6123" spans="1:2" x14ac:dyDescent="0.3">
      <c r="A6123" s="150">
        <v>40906</v>
      </c>
      <c r="B6123" s="30">
        <v>4.688358</v>
      </c>
    </row>
    <row r="6124" spans="1:2" x14ac:dyDescent="0.3">
      <c r="A6124" s="150">
        <v>40907</v>
      </c>
      <c r="B6124" s="30">
        <v>4.6898369999999998</v>
      </c>
    </row>
    <row r="6125" spans="1:2" x14ac:dyDescent="0.3">
      <c r="A6125" s="150">
        <v>40908</v>
      </c>
      <c r="B6125" s="30">
        <v>4.6913159999999996</v>
      </c>
    </row>
    <row r="6126" spans="1:2" x14ac:dyDescent="0.3">
      <c r="A6126" s="150">
        <v>40909</v>
      </c>
      <c r="B6126" s="30">
        <v>4.6927960000000004</v>
      </c>
    </row>
    <row r="6127" spans="1:2" x14ac:dyDescent="0.3">
      <c r="A6127" s="150">
        <v>40910</v>
      </c>
      <c r="B6127" s="30">
        <v>4.6942760000000003</v>
      </c>
    </row>
    <row r="6128" spans="1:2" x14ac:dyDescent="0.3">
      <c r="A6128" s="150">
        <v>40911</v>
      </c>
      <c r="B6128" s="30">
        <v>4.6957570000000004</v>
      </c>
    </row>
    <row r="6129" spans="1:2" x14ac:dyDescent="0.3">
      <c r="A6129" s="150">
        <v>40912</v>
      </c>
      <c r="B6129" s="30">
        <v>4.6972379999999996</v>
      </c>
    </row>
    <row r="6130" spans="1:2" x14ac:dyDescent="0.3">
      <c r="A6130" s="150">
        <v>40913</v>
      </c>
      <c r="B6130" s="30">
        <v>4.6987189999999996</v>
      </c>
    </row>
    <row r="6131" spans="1:2" x14ac:dyDescent="0.3">
      <c r="A6131" s="150">
        <v>40914</v>
      </c>
      <c r="B6131" s="30">
        <v>4.700202</v>
      </c>
    </row>
    <row r="6132" spans="1:2" x14ac:dyDescent="0.3">
      <c r="A6132" s="150">
        <v>40915</v>
      </c>
      <c r="B6132" s="30">
        <v>4.7016840000000002</v>
      </c>
    </row>
    <row r="6133" spans="1:2" x14ac:dyDescent="0.3">
      <c r="A6133" s="150">
        <v>40916</v>
      </c>
      <c r="B6133" s="30">
        <v>4.7031669999999997</v>
      </c>
    </row>
    <row r="6134" spans="1:2" x14ac:dyDescent="0.3">
      <c r="A6134" s="150">
        <v>40917</v>
      </c>
      <c r="B6134" s="30">
        <v>4.7046510000000001</v>
      </c>
    </row>
    <row r="6135" spans="1:2" x14ac:dyDescent="0.3">
      <c r="A6135" s="150">
        <v>40918</v>
      </c>
      <c r="B6135" s="30">
        <v>4.7061349999999997</v>
      </c>
    </row>
    <row r="6136" spans="1:2" x14ac:dyDescent="0.3">
      <c r="A6136" s="150">
        <v>40919</v>
      </c>
      <c r="B6136" s="30">
        <v>4.7075829999999996</v>
      </c>
    </row>
    <row r="6137" spans="1:2" x14ac:dyDescent="0.3">
      <c r="A6137" s="150">
        <v>40920</v>
      </c>
      <c r="B6137" s="30">
        <v>4.7090319999999997</v>
      </c>
    </row>
    <row r="6138" spans="1:2" x14ac:dyDescent="0.3">
      <c r="A6138" s="150">
        <v>40921</v>
      </c>
      <c r="B6138" s="30">
        <v>4.7104809999999997</v>
      </c>
    </row>
    <row r="6139" spans="1:2" x14ac:dyDescent="0.3">
      <c r="A6139" s="150">
        <v>40922</v>
      </c>
      <c r="B6139" s="30">
        <v>4.7119309999999999</v>
      </c>
    </row>
    <row r="6140" spans="1:2" x14ac:dyDescent="0.3">
      <c r="A6140" s="150">
        <v>40923</v>
      </c>
      <c r="B6140" s="30">
        <v>4.713381</v>
      </c>
    </row>
    <row r="6141" spans="1:2" x14ac:dyDescent="0.3">
      <c r="A6141" s="150">
        <v>40924</v>
      </c>
      <c r="B6141" s="30">
        <v>4.7148320000000004</v>
      </c>
    </row>
    <row r="6142" spans="1:2" x14ac:dyDescent="0.3">
      <c r="A6142" s="150">
        <v>40925</v>
      </c>
      <c r="B6142" s="30">
        <v>4.7162829999999998</v>
      </c>
    </row>
    <row r="6143" spans="1:2" x14ac:dyDescent="0.3">
      <c r="A6143" s="150">
        <v>40926</v>
      </c>
      <c r="B6143" s="30">
        <v>4.7177350000000002</v>
      </c>
    </row>
    <row r="6144" spans="1:2" x14ac:dyDescent="0.3">
      <c r="A6144" s="150">
        <v>40927</v>
      </c>
      <c r="B6144" s="30">
        <v>4.7191869999999998</v>
      </c>
    </row>
    <row r="6145" spans="1:2" x14ac:dyDescent="0.3">
      <c r="A6145" s="150">
        <v>40928</v>
      </c>
      <c r="B6145" s="30">
        <v>4.7206400000000004</v>
      </c>
    </row>
    <row r="6146" spans="1:2" x14ac:dyDescent="0.3">
      <c r="A6146" s="150">
        <v>40929</v>
      </c>
      <c r="B6146" s="30">
        <v>4.722092</v>
      </c>
    </row>
    <row r="6147" spans="1:2" x14ac:dyDescent="0.3">
      <c r="A6147" s="150">
        <v>40930</v>
      </c>
      <c r="B6147" s="30">
        <v>4.7235459999999998</v>
      </c>
    </row>
    <row r="6148" spans="1:2" x14ac:dyDescent="0.3">
      <c r="A6148" s="150">
        <v>40931</v>
      </c>
      <c r="B6148" s="30">
        <v>4.7249999999999996</v>
      </c>
    </row>
    <row r="6149" spans="1:2" x14ac:dyDescent="0.3">
      <c r="A6149" s="150">
        <v>40932</v>
      </c>
      <c r="B6149" s="30">
        <v>4.7264540000000004</v>
      </c>
    </row>
    <row r="6150" spans="1:2" x14ac:dyDescent="0.3">
      <c r="A6150" s="150">
        <v>40933</v>
      </c>
      <c r="B6150" s="30">
        <v>4.7279090000000004</v>
      </c>
    </row>
    <row r="6151" spans="1:2" x14ac:dyDescent="0.3">
      <c r="A6151" s="150">
        <v>40934</v>
      </c>
      <c r="B6151" s="30">
        <v>4.728847</v>
      </c>
    </row>
    <row r="6152" spans="1:2" x14ac:dyDescent="0.3">
      <c r="A6152" s="150">
        <v>40935</v>
      </c>
      <c r="B6152" s="30">
        <v>4.7297849999999997</v>
      </c>
    </row>
    <row r="6153" spans="1:2" x14ac:dyDescent="0.3">
      <c r="A6153" s="150">
        <v>40936</v>
      </c>
      <c r="B6153" s="30">
        <v>4.7307240000000004</v>
      </c>
    </row>
    <row r="6154" spans="1:2" x14ac:dyDescent="0.3">
      <c r="A6154" s="150">
        <v>40937</v>
      </c>
      <c r="B6154" s="30">
        <v>4.731662</v>
      </c>
    </row>
    <row r="6155" spans="1:2" x14ac:dyDescent="0.3">
      <c r="A6155" s="150">
        <v>40938</v>
      </c>
      <c r="B6155" s="30">
        <v>4.7326009999999998</v>
      </c>
    </row>
    <row r="6156" spans="1:2" x14ac:dyDescent="0.3">
      <c r="A6156" s="150">
        <v>40939</v>
      </c>
      <c r="B6156" s="30">
        <v>4.7335399999999996</v>
      </c>
    </row>
    <row r="6157" spans="1:2" x14ac:dyDescent="0.3">
      <c r="A6157" s="150">
        <v>40940</v>
      </c>
      <c r="B6157" s="30">
        <v>4.7344799999999996</v>
      </c>
    </row>
    <row r="6158" spans="1:2" x14ac:dyDescent="0.3">
      <c r="A6158" s="150">
        <v>40941</v>
      </c>
      <c r="B6158" s="30">
        <v>4.7354190000000003</v>
      </c>
    </row>
    <row r="6159" spans="1:2" x14ac:dyDescent="0.3">
      <c r="A6159" s="150">
        <v>40942</v>
      </c>
      <c r="B6159" s="30">
        <v>4.7363590000000002</v>
      </c>
    </row>
    <row r="6160" spans="1:2" x14ac:dyDescent="0.3">
      <c r="A6160" s="150">
        <v>40943</v>
      </c>
      <c r="B6160" s="30">
        <v>4.737298</v>
      </c>
    </row>
    <row r="6161" spans="1:2" x14ac:dyDescent="0.3">
      <c r="A6161" s="150">
        <v>40944</v>
      </c>
      <c r="B6161" s="30">
        <v>4.7382379999999999</v>
      </c>
    </row>
    <row r="6162" spans="1:2" x14ac:dyDescent="0.3">
      <c r="A6162" s="150">
        <v>40945</v>
      </c>
      <c r="B6162" s="30">
        <v>4.739179</v>
      </c>
    </row>
    <row r="6163" spans="1:2" x14ac:dyDescent="0.3">
      <c r="A6163" s="150">
        <v>40946</v>
      </c>
      <c r="B6163" s="30">
        <v>4.740119</v>
      </c>
    </row>
    <row r="6164" spans="1:2" x14ac:dyDescent="0.3">
      <c r="A6164" s="150">
        <v>40947</v>
      </c>
      <c r="B6164" s="30">
        <v>4.7410589999999999</v>
      </c>
    </row>
    <row r="6165" spans="1:2" x14ac:dyDescent="0.3">
      <c r="A6165" s="150">
        <v>40948</v>
      </c>
      <c r="B6165" s="30">
        <v>4.742</v>
      </c>
    </row>
    <row r="6166" spans="1:2" x14ac:dyDescent="0.3">
      <c r="A6166" s="150">
        <v>40949</v>
      </c>
      <c r="B6166" s="30">
        <v>4.7429410000000001</v>
      </c>
    </row>
    <row r="6167" spans="1:2" x14ac:dyDescent="0.3">
      <c r="A6167" s="150">
        <v>40950</v>
      </c>
      <c r="B6167" s="30">
        <v>4.7439359999999997</v>
      </c>
    </row>
    <row r="6168" spans="1:2" x14ac:dyDescent="0.3">
      <c r="A6168" s="150">
        <v>40951</v>
      </c>
      <c r="B6168" s="30">
        <v>4.7449310000000002</v>
      </c>
    </row>
    <row r="6169" spans="1:2" x14ac:dyDescent="0.3">
      <c r="A6169" s="150">
        <v>40952</v>
      </c>
      <c r="B6169" s="30">
        <v>4.7459259999999999</v>
      </c>
    </row>
    <row r="6170" spans="1:2" x14ac:dyDescent="0.3">
      <c r="A6170" s="150">
        <v>40953</v>
      </c>
      <c r="B6170" s="30">
        <v>4.7469210000000004</v>
      </c>
    </row>
    <row r="6171" spans="1:2" x14ac:dyDescent="0.3">
      <c r="A6171" s="150">
        <v>40954</v>
      </c>
      <c r="B6171" s="30">
        <v>4.747916</v>
      </c>
    </row>
    <row r="6172" spans="1:2" x14ac:dyDescent="0.3">
      <c r="A6172" s="150">
        <v>40955</v>
      </c>
      <c r="B6172" s="30">
        <v>4.7489119999999998</v>
      </c>
    </row>
    <row r="6173" spans="1:2" x14ac:dyDescent="0.3">
      <c r="A6173" s="150">
        <v>40956</v>
      </c>
      <c r="B6173" s="30">
        <v>4.7499079999999996</v>
      </c>
    </row>
    <row r="6174" spans="1:2" x14ac:dyDescent="0.3">
      <c r="A6174" s="150">
        <v>40957</v>
      </c>
      <c r="B6174" s="30">
        <v>4.7509040000000002</v>
      </c>
    </row>
    <row r="6175" spans="1:2" x14ac:dyDescent="0.3">
      <c r="A6175" s="150">
        <v>40958</v>
      </c>
      <c r="B6175" s="30">
        <v>4.7519</v>
      </c>
    </row>
    <row r="6176" spans="1:2" x14ac:dyDescent="0.3">
      <c r="A6176" s="150">
        <v>40959</v>
      </c>
      <c r="B6176" s="30">
        <v>4.7528969999999999</v>
      </c>
    </row>
    <row r="6177" spans="1:2" x14ac:dyDescent="0.3">
      <c r="A6177" s="150">
        <v>40960</v>
      </c>
      <c r="B6177" s="30">
        <v>4.7538929999999997</v>
      </c>
    </row>
    <row r="6178" spans="1:2" x14ac:dyDescent="0.3">
      <c r="A6178" s="150">
        <v>40961</v>
      </c>
      <c r="B6178" s="30">
        <v>4.7548899999999996</v>
      </c>
    </row>
    <row r="6179" spans="1:2" x14ac:dyDescent="0.3">
      <c r="A6179" s="150">
        <v>40962</v>
      </c>
      <c r="B6179" s="30">
        <v>4.7558879999999997</v>
      </c>
    </row>
    <row r="6180" spans="1:2" x14ac:dyDescent="0.3">
      <c r="A6180" s="150">
        <v>40963</v>
      </c>
      <c r="B6180" s="30">
        <v>4.7568849999999996</v>
      </c>
    </row>
    <row r="6181" spans="1:2" x14ac:dyDescent="0.3">
      <c r="A6181" s="150">
        <v>40964</v>
      </c>
      <c r="B6181" s="30">
        <v>4.7578820000000004</v>
      </c>
    </row>
    <row r="6182" spans="1:2" x14ac:dyDescent="0.3">
      <c r="A6182" s="150">
        <v>40965</v>
      </c>
      <c r="B6182" s="30">
        <v>4.7581170000000004</v>
      </c>
    </row>
    <row r="6183" spans="1:2" x14ac:dyDescent="0.3">
      <c r="A6183" s="150">
        <v>40966</v>
      </c>
      <c r="B6183" s="30">
        <v>4.7583510000000002</v>
      </c>
    </row>
    <row r="6184" spans="1:2" x14ac:dyDescent="0.3">
      <c r="A6184" s="150">
        <v>40967</v>
      </c>
      <c r="B6184" s="30">
        <v>4.7585850000000001</v>
      </c>
    </row>
    <row r="6185" spans="1:2" x14ac:dyDescent="0.3">
      <c r="A6185" s="150">
        <v>40968</v>
      </c>
      <c r="B6185" s="30">
        <v>4.7588189999999999</v>
      </c>
    </row>
    <row r="6186" spans="1:2" x14ac:dyDescent="0.3">
      <c r="A6186" s="150">
        <v>40969</v>
      </c>
      <c r="B6186" s="30">
        <v>4.7590529999999998</v>
      </c>
    </row>
    <row r="6187" spans="1:2" x14ac:dyDescent="0.3">
      <c r="A6187" s="150">
        <v>40970</v>
      </c>
      <c r="B6187" s="30">
        <v>4.7592879999999997</v>
      </c>
    </row>
    <row r="6188" spans="1:2" x14ac:dyDescent="0.3">
      <c r="A6188" s="150">
        <v>40971</v>
      </c>
      <c r="B6188" s="30">
        <v>4.7595219999999996</v>
      </c>
    </row>
    <row r="6189" spans="1:2" x14ac:dyDescent="0.3">
      <c r="A6189" s="150">
        <v>40972</v>
      </c>
      <c r="B6189" s="30">
        <v>4.7597560000000003</v>
      </c>
    </row>
    <row r="6190" spans="1:2" x14ac:dyDescent="0.3">
      <c r="A6190" s="150">
        <v>40973</v>
      </c>
      <c r="B6190" s="30">
        <v>4.7599910000000003</v>
      </c>
    </row>
    <row r="6191" spans="1:2" x14ac:dyDescent="0.3">
      <c r="A6191" s="150">
        <v>40974</v>
      </c>
      <c r="B6191" s="30">
        <v>4.7602250000000002</v>
      </c>
    </row>
    <row r="6192" spans="1:2" x14ac:dyDescent="0.3">
      <c r="A6192" s="150">
        <v>40975</v>
      </c>
      <c r="B6192" s="30">
        <v>4.760459</v>
      </c>
    </row>
    <row r="6193" spans="1:2" x14ac:dyDescent="0.3">
      <c r="A6193" s="150">
        <v>40976</v>
      </c>
      <c r="B6193" s="30">
        <v>4.760694</v>
      </c>
    </row>
    <row r="6194" spans="1:2" x14ac:dyDescent="0.3">
      <c r="A6194" s="150">
        <v>40977</v>
      </c>
      <c r="B6194" s="30">
        <v>4.7609279999999998</v>
      </c>
    </row>
    <row r="6195" spans="1:2" x14ac:dyDescent="0.3">
      <c r="A6195" s="150">
        <v>40978</v>
      </c>
      <c r="B6195" s="30">
        <v>4.7611619999999997</v>
      </c>
    </row>
    <row r="6196" spans="1:2" x14ac:dyDescent="0.3">
      <c r="A6196" s="150">
        <v>40979</v>
      </c>
      <c r="B6196" s="30">
        <v>4.7610130000000002</v>
      </c>
    </row>
    <row r="6197" spans="1:2" x14ac:dyDescent="0.3">
      <c r="A6197" s="150">
        <v>40980</v>
      </c>
      <c r="B6197" s="30">
        <v>4.7608649999999999</v>
      </c>
    </row>
    <row r="6198" spans="1:2" x14ac:dyDescent="0.3">
      <c r="A6198" s="150">
        <v>40981</v>
      </c>
      <c r="B6198" s="30">
        <v>4.7607160000000004</v>
      </c>
    </row>
    <row r="6199" spans="1:2" x14ac:dyDescent="0.3">
      <c r="A6199" s="150">
        <v>40982</v>
      </c>
      <c r="B6199" s="30">
        <v>4.760567</v>
      </c>
    </row>
    <row r="6200" spans="1:2" x14ac:dyDescent="0.3">
      <c r="A6200" s="150">
        <v>40983</v>
      </c>
      <c r="B6200" s="30">
        <v>4.7604179999999996</v>
      </c>
    </row>
    <row r="6201" spans="1:2" x14ac:dyDescent="0.3">
      <c r="A6201" s="150">
        <v>40984</v>
      </c>
      <c r="B6201" s="30">
        <v>4.7602690000000001</v>
      </c>
    </row>
    <row r="6202" spans="1:2" x14ac:dyDescent="0.3">
      <c r="A6202" s="150">
        <v>40985</v>
      </c>
      <c r="B6202" s="30">
        <v>4.7601199999999997</v>
      </c>
    </row>
    <row r="6203" spans="1:2" x14ac:dyDescent="0.3">
      <c r="A6203" s="150">
        <v>40986</v>
      </c>
      <c r="B6203" s="30">
        <v>4.7599720000000003</v>
      </c>
    </row>
    <row r="6204" spans="1:2" x14ac:dyDescent="0.3">
      <c r="A6204" s="150">
        <v>40987</v>
      </c>
      <c r="B6204" s="30">
        <v>4.7598229999999999</v>
      </c>
    </row>
    <row r="6205" spans="1:2" x14ac:dyDescent="0.3">
      <c r="A6205" s="150">
        <v>40988</v>
      </c>
      <c r="B6205" s="30">
        <v>4.7596740000000004</v>
      </c>
    </row>
    <row r="6206" spans="1:2" x14ac:dyDescent="0.3">
      <c r="A6206" s="150">
        <v>40989</v>
      </c>
      <c r="B6206" s="30">
        <v>4.759525</v>
      </c>
    </row>
    <row r="6207" spans="1:2" x14ac:dyDescent="0.3">
      <c r="A6207" s="150">
        <v>40990</v>
      </c>
      <c r="B6207" s="30">
        <v>4.7593759999999996</v>
      </c>
    </row>
    <row r="6208" spans="1:2" x14ac:dyDescent="0.3">
      <c r="A6208" s="150">
        <v>40991</v>
      </c>
      <c r="B6208" s="30">
        <v>4.7592280000000002</v>
      </c>
    </row>
    <row r="6209" spans="1:2" x14ac:dyDescent="0.3">
      <c r="A6209" s="150">
        <v>40992</v>
      </c>
      <c r="B6209" s="30">
        <v>4.7590789999999998</v>
      </c>
    </row>
    <row r="6210" spans="1:2" x14ac:dyDescent="0.3">
      <c r="A6210" s="150">
        <v>40993</v>
      </c>
      <c r="B6210" s="30">
        <v>4.7589300000000003</v>
      </c>
    </row>
    <row r="6211" spans="1:2" x14ac:dyDescent="0.3">
      <c r="A6211" s="150">
        <v>40994</v>
      </c>
      <c r="B6211" s="30">
        <v>4.7590719999999997</v>
      </c>
    </row>
    <row r="6212" spans="1:2" x14ac:dyDescent="0.3">
      <c r="A6212" s="150">
        <v>40995</v>
      </c>
      <c r="B6212" s="30">
        <v>4.7592150000000002</v>
      </c>
    </row>
    <row r="6213" spans="1:2" x14ac:dyDescent="0.3">
      <c r="A6213" s="150">
        <v>40996</v>
      </c>
      <c r="B6213" s="30">
        <v>4.7593569999999996</v>
      </c>
    </row>
    <row r="6214" spans="1:2" x14ac:dyDescent="0.3">
      <c r="A6214" s="150">
        <v>40997</v>
      </c>
      <c r="B6214" s="30">
        <v>4.7594989999999999</v>
      </c>
    </row>
    <row r="6215" spans="1:2" x14ac:dyDescent="0.3">
      <c r="A6215" s="150">
        <v>40998</v>
      </c>
      <c r="B6215" s="30">
        <v>4.7596420000000004</v>
      </c>
    </row>
    <row r="6216" spans="1:2" x14ac:dyDescent="0.3">
      <c r="A6216" s="150">
        <v>40999</v>
      </c>
      <c r="B6216" s="30">
        <v>4.7597839999999998</v>
      </c>
    </row>
    <row r="6217" spans="1:2" x14ac:dyDescent="0.3">
      <c r="A6217" s="150">
        <v>41000</v>
      </c>
      <c r="B6217" s="30">
        <v>4.7599260000000001</v>
      </c>
    </row>
    <row r="6218" spans="1:2" x14ac:dyDescent="0.3">
      <c r="A6218" s="150">
        <v>41001</v>
      </c>
      <c r="B6218" s="30">
        <v>4.7600689999999997</v>
      </c>
    </row>
    <row r="6219" spans="1:2" x14ac:dyDescent="0.3">
      <c r="A6219" s="150">
        <v>41002</v>
      </c>
      <c r="B6219" s="30">
        <v>4.760211</v>
      </c>
    </row>
    <row r="6220" spans="1:2" x14ac:dyDescent="0.3">
      <c r="A6220" s="150">
        <v>41003</v>
      </c>
      <c r="B6220" s="30">
        <v>4.7603530000000003</v>
      </c>
    </row>
    <row r="6221" spans="1:2" x14ac:dyDescent="0.3">
      <c r="A6221" s="150">
        <v>41004</v>
      </c>
      <c r="B6221" s="30">
        <v>4.7604959999999998</v>
      </c>
    </row>
    <row r="6222" spans="1:2" x14ac:dyDescent="0.3">
      <c r="A6222" s="150">
        <v>41005</v>
      </c>
      <c r="B6222" s="30">
        <v>4.7606380000000001</v>
      </c>
    </row>
    <row r="6223" spans="1:2" x14ac:dyDescent="0.3">
      <c r="A6223" s="150">
        <v>41006</v>
      </c>
      <c r="B6223" s="30">
        <v>4.7607809999999997</v>
      </c>
    </row>
    <row r="6224" spans="1:2" x14ac:dyDescent="0.3">
      <c r="A6224" s="150">
        <v>41007</v>
      </c>
      <c r="B6224" s="30">
        <v>4.760923</v>
      </c>
    </row>
    <row r="6225" spans="1:2" x14ac:dyDescent="0.3">
      <c r="A6225" s="150">
        <v>41008</v>
      </c>
      <c r="B6225" s="30">
        <v>4.7610650000000003</v>
      </c>
    </row>
    <row r="6226" spans="1:2" x14ac:dyDescent="0.3">
      <c r="A6226" s="150">
        <v>41009</v>
      </c>
      <c r="B6226" s="30">
        <v>4.7612079999999999</v>
      </c>
    </row>
    <row r="6227" spans="1:2" x14ac:dyDescent="0.3">
      <c r="A6227" s="150">
        <v>41010</v>
      </c>
      <c r="B6227" s="30">
        <v>4.7614169999999998</v>
      </c>
    </row>
    <row r="6228" spans="1:2" x14ac:dyDescent="0.3">
      <c r="A6228" s="150">
        <v>41011</v>
      </c>
      <c r="B6228" s="30">
        <v>4.7616269999999998</v>
      </c>
    </row>
    <row r="6229" spans="1:2" x14ac:dyDescent="0.3">
      <c r="A6229" s="150">
        <v>41012</v>
      </c>
      <c r="B6229" s="30">
        <v>4.7618359999999997</v>
      </c>
    </row>
    <row r="6230" spans="1:2" x14ac:dyDescent="0.3">
      <c r="A6230" s="150">
        <v>41013</v>
      </c>
      <c r="B6230" s="30">
        <v>4.7620459999999998</v>
      </c>
    </row>
    <row r="6231" spans="1:2" x14ac:dyDescent="0.3">
      <c r="A6231" s="150">
        <v>41014</v>
      </c>
      <c r="B6231" s="30">
        <v>4.7622549999999997</v>
      </c>
    </row>
    <row r="6232" spans="1:2" x14ac:dyDescent="0.3">
      <c r="A6232" s="150">
        <v>41015</v>
      </c>
      <c r="B6232" s="30">
        <v>4.7624649999999997</v>
      </c>
    </row>
    <row r="6233" spans="1:2" x14ac:dyDescent="0.3">
      <c r="A6233" s="150">
        <v>41016</v>
      </c>
      <c r="B6233" s="30">
        <v>4.7626739999999996</v>
      </c>
    </row>
    <row r="6234" spans="1:2" x14ac:dyDescent="0.3">
      <c r="A6234" s="150">
        <v>41017</v>
      </c>
      <c r="B6234" s="30">
        <v>4.7628839999999997</v>
      </c>
    </row>
    <row r="6235" spans="1:2" x14ac:dyDescent="0.3">
      <c r="A6235" s="150">
        <v>41018</v>
      </c>
      <c r="B6235" s="30">
        <v>4.7630929999999996</v>
      </c>
    </row>
    <row r="6236" spans="1:2" x14ac:dyDescent="0.3">
      <c r="A6236" s="150">
        <v>41019</v>
      </c>
      <c r="B6236" s="30">
        <v>4.7633029999999996</v>
      </c>
    </row>
    <row r="6237" spans="1:2" x14ac:dyDescent="0.3">
      <c r="A6237" s="150">
        <v>41020</v>
      </c>
      <c r="B6237" s="30">
        <v>4.7635120000000004</v>
      </c>
    </row>
    <row r="6238" spans="1:2" x14ac:dyDescent="0.3">
      <c r="A6238" s="150">
        <v>41021</v>
      </c>
      <c r="B6238" s="30">
        <v>4.7637219999999996</v>
      </c>
    </row>
    <row r="6239" spans="1:2" x14ac:dyDescent="0.3">
      <c r="A6239" s="150">
        <v>41022</v>
      </c>
      <c r="B6239" s="30">
        <v>4.7639319999999996</v>
      </c>
    </row>
    <row r="6240" spans="1:2" x14ac:dyDescent="0.3">
      <c r="A6240" s="150">
        <v>41023</v>
      </c>
      <c r="B6240" s="30">
        <v>4.7641410000000004</v>
      </c>
    </row>
    <row r="6241" spans="1:2" x14ac:dyDescent="0.3">
      <c r="A6241" s="150">
        <v>41024</v>
      </c>
      <c r="B6241" s="30">
        <v>4.7643509999999996</v>
      </c>
    </row>
    <row r="6242" spans="1:2" x14ac:dyDescent="0.3">
      <c r="A6242" s="150">
        <v>41025</v>
      </c>
      <c r="B6242" s="30">
        <v>4.7630239999999997</v>
      </c>
    </row>
    <row r="6243" spans="1:2" x14ac:dyDescent="0.3">
      <c r="A6243" s="150">
        <v>41026</v>
      </c>
      <c r="B6243" s="30">
        <v>4.761698</v>
      </c>
    </row>
    <row r="6244" spans="1:2" x14ac:dyDescent="0.3">
      <c r="A6244" s="150">
        <v>41027</v>
      </c>
      <c r="B6244" s="30">
        <v>4.7603720000000003</v>
      </c>
    </row>
    <row r="6245" spans="1:2" x14ac:dyDescent="0.3">
      <c r="A6245" s="150">
        <v>41028</v>
      </c>
      <c r="B6245" s="30">
        <v>4.7590469999999998</v>
      </c>
    </row>
    <row r="6246" spans="1:2" x14ac:dyDescent="0.3">
      <c r="A6246" s="150">
        <v>41029</v>
      </c>
      <c r="B6246" s="30">
        <v>4.7577210000000001</v>
      </c>
    </row>
    <row r="6247" spans="1:2" x14ac:dyDescent="0.3">
      <c r="A6247" s="150">
        <v>41030</v>
      </c>
      <c r="B6247" s="30">
        <v>4.7563969999999998</v>
      </c>
    </row>
    <row r="6248" spans="1:2" x14ac:dyDescent="0.3">
      <c r="A6248" s="150">
        <v>41031</v>
      </c>
      <c r="B6248" s="30">
        <v>4.7550720000000002</v>
      </c>
    </row>
    <row r="6249" spans="1:2" x14ac:dyDescent="0.3">
      <c r="A6249" s="150">
        <v>41032</v>
      </c>
      <c r="B6249" s="30">
        <v>4.7537479999999999</v>
      </c>
    </row>
    <row r="6250" spans="1:2" x14ac:dyDescent="0.3">
      <c r="A6250" s="150">
        <v>41033</v>
      </c>
      <c r="B6250" s="30">
        <v>4.7524240000000004</v>
      </c>
    </row>
    <row r="6251" spans="1:2" x14ac:dyDescent="0.3">
      <c r="A6251" s="150">
        <v>41034</v>
      </c>
      <c r="B6251" s="30">
        <v>4.7511010000000002</v>
      </c>
    </row>
    <row r="6252" spans="1:2" x14ac:dyDescent="0.3">
      <c r="A6252" s="150">
        <v>41035</v>
      </c>
      <c r="B6252" s="30">
        <v>4.7497780000000001</v>
      </c>
    </row>
    <row r="6253" spans="1:2" x14ac:dyDescent="0.3">
      <c r="A6253" s="150">
        <v>41036</v>
      </c>
      <c r="B6253" s="30">
        <v>4.7484549999999999</v>
      </c>
    </row>
    <row r="6254" spans="1:2" x14ac:dyDescent="0.3">
      <c r="A6254" s="150">
        <v>41037</v>
      </c>
      <c r="B6254" s="30">
        <v>4.7471329999999998</v>
      </c>
    </row>
    <row r="6255" spans="1:2" x14ac:dyDescent="0.3">
      <c r="A6255" s="150">
        <v>41038</v>
      </c>
      <c r="B6255" s="30">
        <v>4.7458109999999998</v>
      </c>
    </row>
    <row r="6256" spans="1:2" x14ac:dyDescent="0.3">
      <c r="A6256" s="150">
        <v>41039</v>
      </c>
      <c r="B6256" s="30">
        <v>4.7444899999999999</v>
      </c>
    </row>
    <row r="6257" spans="1:2" x14ac:dyDescent="0.3">
      <c r="A6257" s="150">
        <v>41040</v>
      </c>
      <c r="B6257" s="30">
        <v>4.744936</v>
      </c>
    </row>
    <row r="6258" spans="1:2" x14ac:dyDescent="0.3">
      <c r="A6258" s="150">
        <v>41041</v>
      </c>
      <c r="B6258" s="30">
        <v>4.7453820000000002</v>
      </c>
    </row>
    <row r="6259" spans="1:2" x14ac:dyDescent="0.3">
      <c r="A6259" s="150">
        <v>41042</v>
      </c>
      <c r="B6259" s="30">
        <v>4.7458280000000004</v>
      </c>
    </row>
    <row r="6260" spans="1:2" x14ac:dyDescent="0.3">
      <c r="A6260" s="150">
        <v>41043</v>
      </c>
      <c r="B6260" s="30">
        <v>4.7462749999999998</v>
      </c>
    </row>
    <row r="6261" spans="1:2" x14ac:dyDescent="0.3">
      <c r="A6261" s="150">
        <v>41044</v>
      </c>
      <c r="B6261" s="30">
        <v>4.746721</v>
      </c>
    </row>
    <row r="6262" spans="1:2" x14ac:dyDescent="0.3">
      <c r="A6262" s="150">
        <v>41045</v>
      </c>
      <c r="B6262" s="30">
        <v>4.7471670000000001</v>
      </c>
    </row>
    <row r="6263" spans="1:2" x14ac:dyDescent="0.3">
      <c r="A6263" s="150">
        <v>41046</v>
      </c>
      <c r="B6263" s="30">
        <v>4.7476139999999996</v>
      </c>
    </row>
    <row r="6264" spans="1:2" x14ac:dyDescent="0.3">
      <c r="A6264" s="150">
        <v>41047</v>
      </c>
      <c r="B6264" s="30">
        <v>4.7480599999999997</v>
      </c>
    </row>
    <row r="6265" spans="1:2" x14ac:dyDescent="0.3">
      <c r="A6265" s="150">
        <v>41048</v>
      </c>
      <c r="B6265" s="30">
        <v>4.748507</v>
      </c>
    </row>
    <row r="6266" spans="1:2" x14ac:dyDescent="0.3">
      <c r="A6266" s="150">
        <v>41049</v>
      </c>
      <c r="B6266" s="30">
        <v>4.7489530000000002</v>
      </c>
    </row>
    <row r="6267" spans="1:2" x14ac:dyDescent="0.3">
      <c r="A6267" s="150">
        <v>41050</v>
      </c>
      <c r="B6267" s="30">
        <v>4.7493999999999996</v>
      </c>
    </row>
    <row r="6268" spans="1:2" x14ac:dyDescent="0.3">
      <c r="A6268" s="150">
        <v>41051</v>
      </c>
      <c r="B6268" s="30">
        <v>4.7498459999999998</v>
      </c>
    </row>
    <row r="6269" spans="1:2" x14ac:dyDescent="0.3">
      <c r="A6269" s="150">
        <v>41052</v>
      </c>
      <c r="B6269" s="30">
        <v>4.7502930000000001</v>
      </c>
    </row>
    <row r="6270" spans="1:2" x14ac:dyDescent="0.3">
      <c r="A6270" s="150">
        <v>41053</v>
      </c>
      <c r="B6270" s="30">
        <v>4.7507390000000003</v>
      </c>
    </row>
    <row r="6271" spans="1:2" x14ac:dyDescent="0.3">
      <c r="A6271" s="150">
        <v>41054</v>
      </c>
      <c r="B6271" s="30">
        <v>4.7511859999999997</v>
      </c>
    </row>
    <row r="6272" spans="1:2" x14ac:dyDescent="0.3">
      <c r="A6272" s="150">
        <v>41055</v>
      </c>
      <c r="B6272" s="30">
        <v>4.749765</v>
      </c>
    </row>
    <row r="6273" spans="1:2" x14ac:dyDescent="0.3">
      <c r="A6273" s="150">
        <v>41056</v>
      </c>
      <c r="B6273" s="30">
        <v>4.7483449999999996</v>
      </c>
    </row>
    <row r="6274" spans="1:2" x14ac:dyDescent="0.3">
      <c r="A6274" s="150">
        <v>41057</v>
      </c>
      <c r="B6274" s="30">
        <v>4.7469239999999999</v>
      </c>
    </row>
    <row r="6275" spans="1:2" x14ac:dyDescent="0.3">
      <c r="A6275" s="150">
        <v>41058</v>
      </c>
      <c r="B6275" s="30">
        <v>4.7455049999999996</v>
      </c>
    </row>
    <row r="6276" spans="1:2" x14ac:dyDescent="0.3">
      <c r="A6276" s="150">
        <v>41059</v>
      </c>
      <c r="B6276" s="30">
        <v>4.7440850000000001</v>
      </c>
    </row>
    <row r="6277" spans="1:2" x14ac:dyDescent="0.3">
      <c r="A6277" s="150">
        <v>41060</v>
      </c>
      <c r="B6277" s="30">
        <v>4.7426659999999998</v>
      </c>
    </row>
    <row r="6278" spans="1:2" x14ac:dyDescent="0.3">
      <c r="A6278" s="150">
        <v>41061</v>
      </c>
      <c r="B6278" s="30">
        <v>4.7412479999999997</v>
      </c>
    </row>
    <row r="6279" spans="1:2" x14ac:dyDescent="0.3">
      <c r="A6279" s="150">
        <v>41062</v>
      </c>
      <c r="B6279" s="30">
        <v>4.7398300000000004</v>
      </c>
    </row>
    <row r="6280" spans="1:2" x14ac:dyDescent="0.3">
      <c r="A6280" s="150">
        <v>41063</v>
      </c>
      <c r="B6280" s="30">
        <v>4.7384120000000003</v>
      </c>
    </row>
    <row r="6281" spans="1:2" x14ac:dyDescent="0.3">
      <c r="A6281" s="150">
        <v>41064</v>
      </c>
      <c r="B6281" s="30">
        <v>4.7369950000000003</v>
      </c>
    </row>
    <row r="6282" spans="1:2" x14ac:dyDescent="0.3">
      <c r="A6282" s="150">
        <v>41065</v>
      </c>
      <c r="B6282" s="30">
        <v>4.7355780000000003</v>
      </c>
    </row>
    <row r="6283" spans="1:2" x14ac:dyDescent="0.3">
      <c r="A6283" s="150">
        <v>41066</v>
      </c>
      <c r="B6283" s="30">
        <v>4.7341620000000004</v>
      </c>
    </row>
    <row r="6284" spans="1:2" x14ac:dyDescent="0.3">
      <c r="A6284" s="150">
        <v>41067</v>
      </c>
      <c r="B6284" s="30">
        <v>4.7327459999999997</v>
      </c>
    </row>
    <row r="6285" spans="1:2" x14ac:dyDescent="0.3">
      <c r="A6285" s="150">
        <v>41068</v>
      </c>
      <c r="B6285" s="30">
        <v>4.731331</v>
      </c>
    </row>
    <row r="6286" spans="1:2" x14ac:dyDescent="0.3">
      <c r="A6286" s="150">
        <v>41069</v>
      </c>
      <c r="B6286" s="30">
        <v>4.7299160000000002</v>
      </c>
    </row>
    <row r="6287" spans="1:2" x14ac:dyDescent="0.3">
      <c r="A6287" s="150">
        <v>41070</v>
      </c>
      <c r="B6287" s="30">
        <v>4.7285009999999996</v>
      </c>
    </row>
    <row r="6288" spans="1:2" x14ac:dyDescent="0.3">
      <c r="A6288" s="150">
        <v>41071</v>
      </c>
      <c r="B6288" s="30">
        <v>4.7290840000000003</v>
      </c>
    </row>
    <row r="6289" spans="1:2" x14ac:dyDescent="0.3">
      <c r="A6289" s="150">
        <v>41072</v>
      </c>
      <c r="B6289" s="30">
        <v>4.7296659999999999</v>
      </c>
    </row>
    <row r="6290" spans="1:2" x14ac:dyDescent="0.3">
      <c r="A6290" s="150">
        <v>41073</v>
      </c>
      <c r="B6290" s="30">
        <v>4.7302489999999997</v>
      </c>
    </row>
    <row r="6291" spans="1:2" x14ac:dyDescent="0.3">
      <c r="A6291" s="150">
        <v>41074</v>
      </c>
      <c r="B6291" s="30">
        <v>4.7308320000000004</v>
      </c>
    </row>
    <row r="6292" spans="1:2" x14ac:dyDescent="0.3">
      <c r="A6292" s="150">
        <v>41075</v>
      </c>
      <c r="B6292" s="30">
        <v>4.7314150000000001</v>
      </c>
    </row>
    <row r="6293" spans="1:2" x14ac:dyDescent="0.3">
      <c r="A6293" s="150">
        <v>41076</v>
      </c>
      <c r="B6293" s="30">
        <v>4.7319969999999998</v>
      </c>
    </row>
    <row r="6294" spans="1:2" x14ac:dyDescent="0.3">
      <c r="A6294" s="150">
        <v>41077</v>
      </c>
      <c r="B6294" s="30">
        <v>4.7325799999999996</v>
      </c>
    </row>
    <row r="6295" spans="1:2" x14ac:dyDescent="0.3">
      <c r="A6295" s="150">
        <v>41078</v>
      </c>
      <c r="B6295" s="30">
        <v>4.7331640000000004</v>
      </c>
    </row>
    <row r="6296" spans="1:2" x14ac:dyDescent="0.3">
      <c r="A6296" s="150">
        <v>41079</v>
      </c>
      <c r="B6296" s="30">
        <v>4.7337470000000001</v>
      </c>
    </row>
    <row r="6297" spans="1:2" x14ac:dyDescent="0.3">
      <c r="A6297" s="150">
        <v>41080</v>
      </c>
      <c r="B6297" s="30">
        <v>4.7343299999999999</v>
      </c>
    </row>
    <row r="6298" spans="1:2" x14ac:dyDescent="0.3">
      <c r="A6298" s="150">
        <v>41081</v>
      </c>
      <c r="B6298" s="30">
        <v>4.7349129999999997</v>
      </c>
    </row>
    <row r="6299" spans="1:2" x14ac:dyDescent="0.3">
      <c r="A6299" s="150">
        <v>41082</v>
      </c>
      <c r="B6299" s="30">
        <v>4.7354969999999996</v>
      </c>
    </row>
    <row r="6300" spans="1:2" x14ac:dyDescent="0.3">
      <c r="A6300" s="150">
        <v>41083</v>
      </c>
      <c r="B6300" s="30">
        <v>4.7360800000000003</v>
      </c>
    </row>
    <row r="6301" spans="1:2" x14ac:dyDescent="0.3">
      <c r="A6301" s="150">
        <v>41084</v>
      </c>
      <c r="B6301" s="30">
        <v>4.7366630000000001</v>
      </c>
    </row>
    <row r="6302" spans="1:2" x14ac:dyDescent="0.3">
      <c r="A6302" s="150">
        <v>41085</v>
      </c>
      <c r="B6302" s="30">
        <v>4.737247</v>
      </c>
    </row>
    <row r="6303" spans="1:2" x14ac:dyDescent="0.3">
      <c r="A6303" s="150">
        <v>41086</v>
      </c>
      <c r="B6303" s="30">
        <v>4.7380079999999998</v>
      </c>
    </row>
    <row r="6304" spans="1:2" x14ac:dyDescent="0.3">
      <c r="A6304" s="150">
        <v>41087</v>
      </c>
      <c r="B6304" s="30">
        <v>4.7387699999999997</v>
      </c>
    </row>
    <row r="6305" spans="1:2" x14ac:dyDescent="0.3">
      <c r="A6305" s="150">
        <v>41088</v>
      </c>
      <c r="B6305" s="30">
        <v>4.7395319999999996</v>
      </c>
    </row>
    <row r="6306" spans="1:2" x14ac:dyDescent="0.3">
      <c r="A6306" s="150">
        <v>41089</v>
      </c>
      <c r="B6306" s="30">
        <v>4.7402930000000003</v>
      </c>
    </row>
    <row r="6307" spans="1:2" x14ac:dyDescent="0.3">
      <c r="A6307" s="150">
        <v>41090</v>
      </c>
      <c r="B6307" s="30">
        <v>4.7410550000000002</v>
      </c>
    </row>
    <row r="6308" spans="1:2" x14ac:dyDescent="0.3">
      <c r="A6308" s="150">
        <v>41091</v>
      </c>
      <c r="B6308" s="30">
        <v>4.7418170000000002</v>
      </c>
    </row>
    <row r="6309" spans="1:2" x14ac:dyDescent="0.3">
      <c r="A6309" s="150">
        <v>41092</v>
      </c>
      <c r="B6309" s="30">
        <v>4.7425790000000001</v>
      </c>
    </row>
    <row r="6310" spans="1:2" x14ac:dyDescent="0.3">
      <c r="A6310" s="150">
        <v>41093</v>
      </c>
      <c r="B6310" s="30">
        <v>4.7433420000000002</v>
      </c>
    </row>
    <row r="6311" spans="1:2" x14ac:dyDescent="0.3">
      <c r="A6311" s="150">
        <v>41094</v>
      </c>
      <c r="B6311" s="30">
        <v>4.7441040000000001</v>
      </c>
    </row>
    <row r="6312" spans="1:2" x14ac:dyDescent="0.3">
      <c r="A6312" s="150">
        <v>41095</v>
      </c>
      <c r="B6312" s="30">
        <v>4.744866</v>
      </c>
    </row>
    <row r="6313" spans="1:2" x14ac:dyDescent="0.3">
      <c r="A6313" s="150">
        <v>41096</v>
      </c>
      <c r="B6313" s="30">
        <v>4.7456290000000001</v>
      </c>
    </row>
    <row r="6314" spans="1:2" x14ac:dyDescent="0.3">
      <c r="A6314" s="150">
        <v>41097</v>
      </c>
      <c r="B6314" s="30">
        <v>4.7463920000000002</v>
      </c>
    </row>
    <row r="6315" spans="1:2" x14ac:dyDescent="0.3">
      <c r="A6315" s="150">
        <v>41098</v>
      </c>
      <c r="B6315" s="30">
        <v>4.7471550000000002</v>
      </c>
    </row>
    <row r="6316" spans="1:2" x14ac:dyDescent="0.3">
      <c r="A6316" s="150">
        <v>41099</v>
      </c>
      <c r="B6316" s="30">
        <v>4.7479180000000003</v>
      </c>
    </row>
    <row r="6317" spans="1:2" x14ac:dyDescent="0.3">
      <c r="A6317" s="150">
        <v>41100</v>
      </c>
      <c r="B6317" s="30">
        <v>4.7486810000000004</v>
      </c>
    </row>
    <row r="6318" spans="1:2" x14ac:dyDescent="0.3">
      <c r="A6318" s="150">
        <v>41101</v>
      </c>
      <c r="B6318" s="30">
        <v>4.7494820000000004</v>
      </c>
    </row>
    <row r="6319" spans="1:2" x14ac:dyDescent="0.3">
      <c r="A6319" s="150">
        <v>41102</v>
      </c>
      <c r="B6319" s="30">
        <v>4.7502820000000003</v>
      </c>
    </row>
    <row r="6320" spans="1:2" x14ac:dyDescent="0.3">
      <c r="A6320" s="150">
        <v>41103</v>
      </c>
      <c r="B6320" s="30">
        <v>4.7510839999999996</v>
      </c>
    </row>
    <row r="6321" spans="1:2" x14ac:dyDescent="0.3">
      <c r="A6321" s="150">
        <v>41104</v>
      </c>
      <c r="B6321" s="30">
        <v>4.7518849999999997</v>
      </c>
    </row>
    <row r="6322" spans="1:2" x14ac:dyDescent="0.3">
      <c r="A6322" s="150">
        <v>41105</v>
      </c>
      <c r="B6322" s="30">
        <v>4.7526859999999997</v>
      </c>
    </row>
    <row r="6323" spans="1:2" x14ac:dyDescent="0.3">
      <c r="A6323" s="150">
        <v>41106</v>
      </c>
      <c r="B6323" s="30">
        <v>4.7534869999999998</v>
      </c>
    </row>
    <row r="6324" spans="1:2" x14ac:dyDescent="0.3">
      <c r="A6324" s="150">
        <v>41107</v>
      </c>
      <c r="B6324" s="30">
        <v>4.754289</v>
      </c>
    </row>
    <row r="6325" spans="1:2" x14ac:dyDescent="0.3">
      <c r="A6325" s="150">
        <v>41108</v>
      </c>
      <c r="B6325" s="30">
        <v>4.7550910000000002</v>
      </c>
    </row>
    <row r="6326" spans="1:2" x14ac:dyDescent="0.3">
      <c r="A6326" s="150">
        <v>41109</v>
      </c>
      <c r="B6326" s="30">
        <v>4.7558930000000004</v>
      </c>
    </row>
    <row r="6327" spans="1:2" x14ac:dyDescent="0.3">
      <c r="A6327" s="150">
        <v>41110</v>
      </c>
      <c r="B6327" s="30">
        <v>4.7566949999999997</v>
      </c>
    </row>
    <row r="6328" spans="1:2" x14ac:dyDescent="0.3">
      <c r="A6328" s="150">
        <v>41111</v>
      </c>
      <c r="B6328" s="30">
        <v>4.7574969999999999</v>
      </c>
    </row>
    <row r="6329" spans="1:2" x14ac:dyDescent="0.3">
      <c r="A6329" s="150">
        <v>41112</v>
      </c>
      <c r="B6329" s="30">
        <v>4.7582990000000001</v>
      </c>
    </row>
    <row r="6330" spans="1:2" x14ac:dyDescent="0.3">
      <c r="A6330" s="150">
        <v>41113</v>
      </c>
      <c r="B6330" s="30">
        <v>4.7591010000000002</v>
      </c>
    </row>
    <row r="6331" spans="1:2" x14ac:dyDescent="0.3">
      <c r="A6331" s="150">
        <v>41114</v>
      </c>
      <c r="B6331" s="30">
        <v>4.7599039999999997</v>
      </c>
    </row>
    <row r="6332" spans="1:2" x14ac:dyDescent="0.3">
      <c r="A6332" s="150">
        <v>41115</v>
      </c>
      <c r="B6332" s="30">
        <v>4.760707</v>
      </c>
    </row>
    <row r="6333" spans="1:2" x14ac:dyDescent="0.3">
      <c r="A6333" s="150">
        <v>41116</v>
      </c>
      <c r="B6333" s="30">
        <v>4.761863</v>
      </c>
    </row>
    <row r="6334" spans="1:2" x14ac:dyDescent="0.3">
      <c r="A6334" s="150">
        <v>41117</v>
      </c>
      <c r="B6334" s="30">
        <v>4.76302</v>
      </c>
    </row>
    <row r="6335" spans="1:2" x14ac:dyDescent="0.3">
      <c r="A6335" s="150">
        <v>41118</v>
      </c>
      <c r="B6335" s="30">
        <v>4.7641770000000001</v>
      </c>
    </row>
    <row r="6336" spans="1:2" x14ac:dyDescent="0.3">
      <c r="A6336" s="150">
        <v>41119</v>
      </c>
      <c r="B6336" s="30">
        <v>4.7653350000000003</v>
      </c>
    </row>
    <row r="6337" spans="1:2" x14ac:dyDescent="0.3">
      <c r="A6337" s="150">
        <v>41120</v>
      </c>
      <c r="B6337" s="30">
        <v>4.7664929999999996</v>
      </c>
    </row>
    <row r="6338" spans="1:2" x14ac:dyDescent="0.3">
      <c r="A6338" s="150">
        <v>41121</v>
      </c>
      <c r="B6338" s="30">
        <v>4.7676509999999999</v>
      </c>
    </row>
    <row r="6339" spans="1:2" x14ac:dyDescent="0.3">
      <c r="A6339" s="150">
        <v>41122</v>
      </c>
      <c r="B6339" s="30">
        <v>4.7688090000000001</v>
      </c>
    </row>
    <row r="6340" spans="1:2" x14ac:dyDescent="0.3">
      <c r="A6340" s="150">
        <v>41123</v>
      </c>
      <c r="B6340" s="30">
        <v>4.7699680000000004</v>
      </c>
    </row>
    <row r="6341" spans="1:2" x14ac:dyDescent="0.3">
      <c r="A6341" s="150">
        <v>41124</v>
      </c>
      <c r="B6341" s="30">
        <v>4.7711259999999998</v>
      </c>
    </row>
    <row r="6342" spans="1:2" x14ac:dyDescent="0.3">
      <c r="A6342" s="150">
        <v>41125</v>
      </c>
      <c r="B6342" s="30">
        <v>4.7722860000000003</v>
      </c>
    </row>
    <row r="6343" spans="1:2" x14ac:dyDescent="0.3">
      <c r="A6343" s="150">
        <v>41126</v>
      </c>
      <c r="B6343" s="30">
        <v>4.7734449999999997</v>
      </c>
    </row>
    <row r="6344" spans="1:2" x14ac:dyDescent="0.3">
      <c r="A6344" s="150">
        <v>41127</v>
      </c>
      <c r="B6344" s="30">
        <v>4.7746050000000002</v>
      </c>
    </row>
    <row r="6345" spans="1:2" x14ac:dyDescent="0.3">
      <c r="A6345" s="150">
        <v>41128</v>
      </c>
      <c r="B6345" s="30">
        <v>4.7757649999999998</v>
      </c>
    </row>
    <row r="6346" spans="1:2" x14ac:dyDescent="0.3">
      <c r="A6346" s="150">
        <v>41129</v>
      </c>
      <c r="B6346" s="30">
        <v>4.7769250000000003</v>
      </c>
    </row>
    <row r="6347" spans="1:2" x14ac:dyDescent="0.3">
      <c r="A6347" s="150">
        <v>41130</v>
      </c>
      <c r="B6347" s="30">
        <v>4.7780860000000001</v>
      </c>
    </row>
    <row r="6348" spans="1:2" x14ac:dyDescent="0.3">
      <c r="A6348" s="150">
        <v>41131</v>
      </c>
      <c r="B6348" s="30">
        <v>4.7792469999999998</v>
      </c>
    </row>
    <row r="6349" spans="1:2" x14ac:dyDescent="0.3">
      <c r="A6349" s="150">
        <v>41132</v>
      </c>
      <c r="B6349" s="30">
        <v>4.7795319999999997</v>
      </c>
    </row>
    <row r="6350" spans="1:2" x14ac:dyDescent="0.3">
      <c r="A6350" s="150">
        <v>41133</v>
      </c>
      <c r="B6350" s="30">
        <v>4.7798170000000004</v>
      </c>
    </row>
    <row r="6351" spans="1:2" x14ac:dyDescent="0.3">
      <c r="A6351" s="150">
        <v>41134</v>
      </c>
      <c r="B6351" s="30">
        <v>4.7801030000000004</v>
      </c>
    </row>
    <row r="6352" spans="1:2" x14ac:dyDescent="0.3">
      <c r="A6352" s="150">
        <v>41135</v>
      </c>
      <c r="B6352" s="30">
        <v>4.7803880000000003</v>
      </c>
    </row>
    <row r="6353" spans="1:2" x14ac:dyDescent="0.3">
      <c r="A6353" s="150">
        <v>41136</v>
      </c>
      <c r="B6353" s="30">
        <v>4.7806730000000002</v>
      </c>
    </row>
    <row r="6354" spans="1:2" x14ac:dyDescent="0.3">
      <c r="A6354" s="150">
        <v>41137</v>
      </c>
      <c r="B6354" s="30">
        <v>4.7809590000000002</v>
      </c>
    </row>
    <row r="6355" spans="1:2" x14ac:dyDescent="0.3">
      <c r="A6355" s="150">
        <v>41138</v>
      </c>
      <c r="B6355" s="30">
        <v>4.781244</v>
      </c>
    </row>
    <row r="6356" spans="1:2" x14ac:dyDescent="0.3">
      <c r="A6356" s="150">
        <v>41139</v>
      </c>
      <c r="B6356" s="30">
        <v>4.7815300000000001</v>
      </c>
    </row>
    <row r="6357" spans="1:2" x14ac:dyDescent="0.3">
      <c r="A6357" s="150">
        <v>41140</v>
      </c>
      <c r="B6357" s="30">
        <v>4.7818149999999999</v>
      </c>
    </row>
    <row r="6358" spans="1:2" x14ac:dyDescent="0.3">
      <c r="A6358" s="150">
        <v>41141</v>
      </c>
      <c r="B6358" s="30">
        <v>4.7821009999999999</v>
      </c>
    </row>
    <row r="6359" spans="1:2" x14ac:dyDescent="0.3">
      <c r="A6359" s="150">
        <v>41142</v>
      </c>
      <c r="B6359" s="30">
        <v>4.7823859999999998</v>
      </c>
    </row>
    <row r="6360" spans="1:2" x14ac:dyDescent="0.3">
      <c r="A6360" s="150">
        <v>41143</v>
      </c>
      <c r="B6360" s="30">
        <v>4.7826719999999998</v>
      </c>
    </row>
    <row r="6361" spans="1:2" x14ac:dyDescent="0.3">
      <c r="A6361" s="150">
        <v>41144</v>
      </c>
      <c r="B6361" s="30">
        <v>4.7829569999999997</v>
      </c>
    </row>
    <row r="6362" spans="1:2" x14ac:dyDescent="0.3">
      <c r="A6362" s="150">
        <v>41145</v>
      </c>
      <c r="B6362" s="30">
        <v>4.7832429999999997</v>
      </c>
    </row>
    <row r="6363" spans="1:2" x14ac:dyDescent="0.3">
      <c r="A6363" s="150">
        <v>41146</v>
      </c>
      <c r="B6363" s="30">
        <v>4.7835289999999997</v>
      </c>
    </row>
    <row r="6364" spans="1:2" x14ac:dyDescent="0.3">
      <c r="A6364" s="150">
        <v>41147</v>
      </c>
      <c r="B6364" s="30">
        <v>4.7839349999999996</v>
      </c>
    </row>
    <row r="6365" spans="1:2" x14ac:dyDescent="0.3">
      <c r="A6365" s="150">
        <v>41148</v>
      </c>
      <c r="B6365" s="30">
        <v>4.7843419999999997</v>
      </c>
    </row>
    <row r="6366" spans="1:2" x14ac:dyDescent="0.3">
      <c r="A6366" s="150">
        <v>41149</v>
      </c>
      <c r="B6366" s="30">
        <v>4.7847489999999997</v>
      </c>
    </row>
    <row r="6367" spans="1:2" x14ac:dyDescent="0.3">
      <c r="A6367" s="150">
        <v>41150</v>
      </c>
      <c r="B6367" s="30">
        <v>4.7851559999999997</v>
      </c>
    </row>
    <row r="6368" spans="1:2" x14ac:dyDescent="0.3">
      <c r="A6368" s="150">
        <v>41151</v>
      </c>
      <c r="B6368" s="30">
        <v>4.7855629999999998</v>
      </c>
    </row>
    <row r="6369" spans="1:2" x14ac:dyDescent="0.3">
      <c r="A6369" s="150">
        <v>41152</v>
      </c>
      <c r="B6369" s="30">
        <v>4.7859699999999998</v>
      </c>
    </row>
    <row r="6370" spans="1:2" x14ac:dyDescent="0.3">
      <c r="A6370" s="150">
        <v>41153</v>
      </c>
      <c r="B6370" s="30">
        <v>4.7863769999999999</v>
      </c>
    </row>
    <row r="6371" spans="1:2" x14ac:dyDescent="0.3">
      <c r="A6371" s="150">
        <v>41154</v>
      </c>
      <c r="B6371" s="30">
        <v>4.7867839999999999</v>
      </c>
    </row>
    <row r="6372" spans="1:2" x14ac:dyDescent="0.3">
      <c r="A6372" s="150">
        <v>41155</v>
      </c>
      <c r="B6372" s="30">
        <v>4.7871920000000001</v>
      </c>
    </row>
    <row r="6373" spans="1:2" x14ac:dyDescent="0.3">
      <c r="A6373" s="150">
        <v>41156</v>
      </c>
      <c r="B6373" s="30">
        <v>4.7875990000000002</v>
      </c>
    </row>
    <row r="6374" spans="1:2" x14ac:dyDescent="0.3">
      <c r="A6374" s="150">
        <v>41157</v>
      </c>
      <c r="B6374" s="30">
        <v>4.7880060000000002</v>
      </c>
    </row>
    <row r="6375" spans="1:2" x14ac:dyDescent="0.3">
      <c r="A6375" s="150">
        <v>41158</v>
      </c>
      <c r="B6375" s="30">
        <v>4.7884130000000003</v>
      </c>
    </row>
    <row r="6376" spans="1:2" x14ac:dyDescent="0.3">
      <c r="A6376" s="150">
        <v>41159</v>
      </c>
      <c r="B6376" s="30">
        <v>4.7888210000000004</v>
      </c>
    </row>
    <row r="6377" spans="1:2" x14ac:dyDescent="0.3">
      <c r="A6377" s="150">
        <v>41160</v>
      </c>
      <c r="B6377" s="30">
        <v>4.7892279999999996</v>
      </c>
    </row>
    <row r="6378" spans="1:2" x14ac:dyDescent="0.3">
      <c r="A6378" s="150">
        <v>41161</v>
      </c>
      <c r="B6378" s="30">
        <v>4.7896349999999996</v>
      </c>
    </row>
    <row r="6379" spans="1:2" x14ac:dyDescent="0.3">
      <c r="A6379" s="150">
        <v>41162</v>
      </c>
      <c r="B6379" s="30">
        <v>4.7900429999999998</v>
      </c>
    </row>
    <row r="6380" spans="1:2" x14ac:dyDescent="0.3">
      <c r="A6380" s="150">
        <v>41163</v>
      </c>
      <c r="B6380" s="30">
        <v>4.7908010000000001</v>
      </c>
    </row>
    <row r="6381" spans="1:2" x14ac:dyDescent="0.3">
      <c r="A6381" s="150">
        <v>41164</v>
      </c>
      <c r="B6381" s="30">
        <v>4.7915590000000003</v>
      </c>
    </row>
    <row r="6382" spans="1:2" x14ac:dyDescent="0.3">
      <c r="A6382" s="150">
        <v>41165</v>
      </c>
      <c r="B6382" s="30">
        <v>4.7923179999999999</v>
      </c>
    </row>
    <row r="6383" spans="1:2" x14ac:dyDescent="0.3">
      <c r="A6383" s="150">
        <v>41166</v>
      </c>
      <c r="B6383" s="30">
        <v>4.7930770000000003</v>
      </c>
    </row>
    <row r="6384" spans="1:2" x14ac:dyDescent="0.3">
      <c r="A6384" s="150">
        <v>41167</v>
      </c>
      <c r="B6384" s="30">
        <v>4.7938359999999998</v>
      </c>
    </row>
    <row r="6385" spans="1:2" x14ac:dyDescent="0.3">
      <c r="A6385" s="150">
        <v>41168</v>
      </c>
      <c r="B6385" s="30">
        <v>4.7945950000000002</v>
      </c>
    </row>
    <row r="6386" spans="1:2" x14ac:dyDescent="0.3">
      <c r="A6386" s="150">
        <v>41169</v>
      </c>
      <c r="B6386" s="30">
        <v>4.7953539999999997</v>
      </c>
    </row>
    <row r="6387" spans="1:2" x14ac:dyDescent="0.3">
      <c r="A6387" s="150">
        <v>41170</v>
      </c>
      <c r="B6387" s="30">
        <v>4.7961130000000001</v>
      </c>
    </row>
    <row r="6388" spans="1:2" x14ac:dyDescent="0.3">
      <c r="A6388" s="150">
        <v>41171</v>
      </c>
      <c r="B6388" s="30">
        <v>4.7968719999999996</v>
      </c>
    </row>
    <row r="6389" spans="1:2" x14ac:dyDescent="0.3">
      <c r="A6389" s="150">
        <v>41172</v>
      </c>
      <c r="B6389" s="30">
        <v>4.7976320000000001</v>
      </c>
    </row>
    <row r="6390" spans="1:2" x14ac:dyDescent="0.3">
      <c r="A6390" s="150">
        <v>41173</v>
      </c>
      <c r="B6390" s="30">
        <v>4.7983909999999996</v>
      </c>
    </row>
    <row r="6391" spans="1:2" x14ac:dyDescent="0.3">
      <c r="A6391" s="150">
        <v>41174</v>
      </c>
      <c r="B6391" s="30">
        <v>4.7991510000000002</v>
      </c>
    </row>
    <row r="6392" spans="1:2" x14ac:dyDescent="0.3">
      <c r="A6392" s="150">
        <v>41175</v>
      </c>
      <c r="B6392" s="30">
        <v>4.7999109999999998</v>
      </c>
    </row>
    <row r="6393" spans="1:2" x14ac:dyDescent="0.3">
      <c r="A6393" s="150">
        <v>41176</v>
      </c>
      <c r="B6393" s="30">
        <v>4.8006710000000004</v>
      </c>
    </row>
    <row r="6394" spans="1:2" x14ac:dyDescent="0.3">
      <c r="A6394" s="150">
        <v>41177</v>
      </c>
      <c r="B6394" s="30">
        <v>4.801431</v>
      </c>
    </row>
    <row r="6395" spans="1:2" x14ac:dyDescent="0.3">
      <c r="A6395" s="150">
        <v>41178</v>
      </c>
      <c r="B6395" s="30">
        <v>4.8022280000000004</v>
      </c>
    </row>
    <row r="6396" spans="1:2" x14ac:dyDescent="0.3">
      <c r="A6396" s="150">
        <v>41179</v>
      </c>
      <c r="B6396" s="30">
        <v>4.803026</v>
      </c>
    </row>
    <row r="6397" spans="1:2" x14ac:dyDescent="0.3">
      <c r="A6397" s="150">
        <v>41180</v>
      </c>
      <c r="B6397" s="30">
        <v>4.8038239999999996</v>
      </c>
    </row>
    <row r="6398" spans="1:2" x14ac:dyDescent="0.3">
      <c r="A6398" s="150">
        <v>41181</v>
      </c>
      <c r="B6398" s="30">
        <v>4.8046230000000003</v>
      </c>
    </row>
    <row r="6399" spans="1:2" x14ac:dyDescent="0.3">
      <c r="A6399" s="150">
        <v>41182</v>
      </c>
      <c r="B6399" s="30">
        <v>4.8054209999999999</v>
      </c>
    </row>
    <row r="6400" spans="1:2" x14ac:dyDescent="0.3">
      <c r="A6400" s="150">
        <v>41183</v>
      </c>
      <c r="B6400" s="30">
        <v>4.8062189999999996</v>
      </c>
    </row>
    <row r="6401" spans="1:2" x14ac:dyDescent="0.3">
      <c r="A6401" s="150">
        <v>41184</v>
      </c>
      <c r="B6401" s="30">
        <v>4.8070180000000002</v>
      </c>
    </row>
    <row r="6402" spans="1:2" x14ac:dyDescent="0.3">
      <c r="A6402" s="150">
        <v>41185</v>
      </c>
      <c r="B6402" s="30">
        <v>4.807817</v>
      </c>
    </row>
    <row r="6403" spans="1:2" x14ac:dyDescent="0.3">
      <c r="A6403" s="150">
        <v>41186</v>
      </c>
      <c r="B6403" s="30">
        <v>4.8086149999999996</v>
      </c>
    </row>
    <row r="6404" spans="1:2" x14ac:dyDescent="0.3">
      <c r="A6404" s="150">
        <v>41187</v>
      </c>
      <c r="B6404" s="30">
        <v>4.8094140000000003</v>
      </c>
    </row>
    <row r="6405" spans="1:2" x14ac:dyDescent="0.3">
      <c r="A6405" s="150">
        <v>41188</v>
      </c>
      <c r="B6405" s="30">
        <v>4.8102130000000001</v>
      </c>
    </row>
    <row r="6406" spans="1:2" x14ac:dyDescent="0.3">
      <c r="A6406" s="150">
        <v>41189</v>
      </c>
      <c r="B6406" s="30">
        <v>4.811013</v>
      </c>
    </row>
    <row r="6407" spans="1:2" x14ac:dyDescent="0.3">
      <c r="A6407" s="150">
        <v>41190</v>
      </c>
      <c r="B6407" s="30">
        <v>4.8118119999999998</v>
      </c>
    </row>
    <row r="6408" spans="1:2" x14ac:dyDescent="0.3">
      <c r="A6408" s="150">
        <v>41191</v>
      </c>
      <c r="B6408" s="30">
        <v>4.8126110000000004</v>
      </c>
    </row>
    <row r="6409" spans="1:2" x14ac:dyDescent="0.3">
      <c r="A6409" s="150">
        <v>41192</v>
      </c>
      <c r="B6409" s="30">
        <v>4.8134110000000003</v>
      </c>
    </row>
    <row r="6410" spans="1:2" x14ac:dyDescent="0.3">
      <c r="A6410" s="150">
        <v>41193</v>
      </c>
      <c r="B6410" s="30">
        <v>4.8138719999999999</v>
      </c>
    </row>
    <row r="6411" spans="1:2" x14ac:dyDescent="0.3">
      <c r="A6411" s="150">
        <v>41194</v>
      </c>
      <c r="B6411" s="30">
        <v>4.8143339999999997</v>
      </c>
    </row>
    <row r="6412" spans="1:2" x14ac:dyDescent="0.3">
      <c r="A6412" s="150">
        <v>41195</v>
      </c>
      <c r="B6412" s="30">
        <v>4.8147950000000002</v>
      </c>
    </row>
    <row r="6413" spans="1:2" x14ac:dyDescent="0.3">
      <c r="A6413" s="150">
        <v>41196</v>
      </c>
      <c r="B6413" s="30">
        <v>4.8152559999999998</v>
      </c>
    </row>
    <row r="6414" spans="1:2" x14ac:dyDescent="0.3">
      <c r="A6414" s="150">
        <v>41197</v>
      </c>
      <c r="B6414" s="30">
        <v>4.8157180000000004</v>
      </c>
    </row>
    <row r="6415" spans="1:2" x14ac:dyDescent="0.3">
      <c r="A6415" s="150">
        <v>41198</v>
      </c>
      <c r="B6415" s="30">
        <v>4.816179</v>
      </c>
    </row>
    <row r="6416" spans="1:2" x14ac:dyDescent="0.3">
      <c r="A6416" s="150">
        <v>41199</v>
      </c>
      <c r="B6416" s="30">
        <v>4.8166409999999997</v>
      </c>
    </row>
    <row r="6417" spans="1:2" x14ac:dyDescent="0.3">
      <c r="A6417" s="150">
        <v>41200</v>
      </c>
      <c r="B6417" s="30">
        <v>4.8171030000000004</v>
      </c>
    </row>
    <row r="6418" spans="1:2" x14ac:dyDescent="0.3">
      <c r="A6418" s="150">
        <v>41201</v>
      </c>
      <c r="B6418" s="30">
        <v>4.817564</v>
      </c>
    </row>
    <row r="6419" spans="1:2" x14ac:dyDescent="0.3">
      <c r="A6419" s="150">
        <v>41202</v>
      </c>
      <c r="B6419" s="30">
        <v>4.8180259999999997</v>
      </c>
    </row>
    <row r="6420" spans="1:2" x14ac:dyDescent="0.3">
      <c r="A6420" s="150">
        <v>41203</v>
      </c>
      <c r="B6420" s="30">
        <v>4.8184880000000003</v>
      </c>
    </row>
    <row r="6421" spans="1:2" x14ac:dyDescent="0.3">
      <c r="A6421" s="150">
        <v>41204</v>
      </c>
      <c r="B6421" s="30">
        <v>4.8189489999999999</v>
      </c>
    </row>
    <row r="6422" spans="1:2" x14ac:dyDescent="0.3">
      <c r="A6422" s="150">
        <v>41205</v>
      </c>
      <c r="B6422" s="30">
        <v>4.8194109999999997</v>
      </c>
    </row>
    <row r="6423" spans="1:2" x14ac:dyDescent="0.3">
      <c r="A6423" s="150">
        <v>41206</v>
      </c>
      <c r="B6423" s="30">
        <v>4.8198730000000003</v>
      </c>
    </row>
    <row r="6424" spans="1:2" x14ac:dyDescent="0.3">
      <c r="A6424" s="150">
        <v>41207</v>
      </c>
      <c r="B6424" s="30">
        <v>4.820335</v>
      </c>
    </row>
    <row r="6425" spans="1:2" x14ac:dyDescent="0.3">
      <c r="A6425" s="150">
        <v>41208</v>
      </c>
      <c r="B6425" s="30">
        <v>4.8216869999999998</v>
      </c>
    </row>
    <row r="6426" spans="1:2" x14ac:dyDescent="0.3">
      <c r="A6426" s="150">
        <v>41209</v>
      </c>
      <c r="B6426" s="30">
        <v>4.8230399999999998</v>
      </c>
    </row>
    <row r="6427" spans="1:2" x14ac:dyDescent="0.3">
      <c r="A6427" s="150">
        <v>41210</v>
      </c>
      <c r="B6427" s="30">
        <v>4.8243929999999997</v>
      </c>
    </row>
    <row r="6428" spans="1:2" x14ac:dyDescent="0.3">
      <c r="A6428" s="150">
        <v>41211</v>
      </c>
      <c r="B6428" s="30">
        <v>4.8257469999999998</v>
      </c>
    </row>
    <row r="6429" spans="1:2" x14ac:dyDescent="0.3">
      <c r="A6429" s="150">
        <v>41212</v>
      </c>
      <c r="B6429" s="30">
        <v>4.8271009999999999</v>
      </c>
    </row>
    <row r="6430" spans="1:2" x14ac:dyDescent="0.3">
      <c r="A6430" s="150">
        <v>41213</v>
      </c>
      <c r="B6430" s="30">
        <v>4.8284549999999999</v>
      </c>
    </row>
    <row r="6431" spans="1:2" x14ac:dyDescent="0.3">
      <c r="A6431" s="150">
        <v>41214</v>
      </c>
      <c r="B6431" s="30">
        <v>4.829809</v>
      </c>
    </row>
    <row r="6432" spans="1:2" x14ac:dyDescent="0.3">
      <c r="A6432" s="150">
        <v>41215</v>
      </c>
      <c r="B6432" s="30">
        <v>4.8311640000000002</v>
      </c>
    </row>
    <row r="6433" spans="1:2" x14ac:dyDescent="0.3">
      <c r="A6433" s="150">
        <v>41216</v>
      </c>
      <c r="B6433" s="30">
        <v>4.8325199999999997</v>
      </c>
    </row>
    <row r="6434" spans="1:2" x14ac:dyDescent="0.3">
      <c r="A6434" s="150">
        <v>41217</v>
      </c>
      <c r="B6434" s="30">
        <v>4.8338760000000001</v>
      </c>
    </row>
    <row r="6435" spans="1:2" x14ac:dyDescent="0.3">
      <c r="A6435" s="150">
        <v>41218</v>
      </c>
      <c r="B6435" s="30">
        <v>4.8352320000000004</v>
      </c>
    </row>
    <row r="6436" spans="1:2" x14ac:dyDescent="0.3">
      <c r="A6436" s="150">
        <v>41219</v>
      </c>
      <c r="B6436" s="30">
        <v>4.8365879999999999</v>
      </c>
    </row>
    <row r="6437" spans="1:2" x14ac:dyDescent="0.3">
      <c r="A6437" s="150">
        <v>41220</v>
      </c>
      <c r="B6437" s="30">
        <v>4.8379450000000004</v>
      </c>
    </row>
    <row r="6438" spans="1:2" x14ac:dyDescent="0.3">
      <c r="A6438" s="150">
        <v>41221</v>
      </c>
      <c r="B6438" s="30">
        <v>4.839302</v>
      </c>
    </row>
    <row r="6439" spans="1:2" x14ac:dyDescent="0.3">
      <c r="A6439" s="150">
        <v>41222</v>
      </c>
      <c r="B6439" s="30">
        <v>4.8406599999999997</v>
      </c>
    </row>
    <row r="6440" spans="1:2" x14ac:dyDescent="0.3">
      <c r="A6440" s="150">
        <v>41223</v>
      </c>
      <c r="B6440" s="30">
        <v>4.8420180000000004</v>
      </c>
    </row>
    <row r="6441" spans="1:2" x14ac:dyDescent="0.3">
      <c r="A6441" s="150">
        <v>41224</v>
      </c>
      <c r="B6441" s="30">
        <v>4.8419119999999998</v>
      </c>
    </row>
    <row r="6442" spans="1:2" x14ac:dyDescent="0.3">
      <c r="A6442" s="150">
        <v>41225</v>
      </c>
      <c r="B6442" s="30">
        <v>4.8418060000000001</v>
      </c>
    </row>
    <row r="6443" spans="1:2" x14ac:dyDescent="0.3">
      <c r="A6443" s="150">
        <v>41226</v>
      </c>
      <c r="B6443" s="30">
        <v>4.8416990000000002</v>
      </c>
    </row>
    <row r="6444" spans="1:2" x14ac:dyDescent="0.3">
      <c r="A6444" s="150">
        <v>41227</v>
      </c>
      <c r="B6444" s="30">
        <v>4.8415929999999996</v>
      </c>
    </row>
    <row r="6445" spans="1:2" x14ac:dyDescent="0.3">
      <c r="A6445" s="150">
        <v>41228</v>
      </c>
      <c r="B6445" s="30">
        <v>4.8414869999999999</v>
      </c>
    </row>
    <row r="6446" spans="1:2" x14ac:dyDescent="0.3">
      <c r="A6446" s="150">
        <v>41229</v>
      </c>
      <c r="B6446" s="30">
        <v>4.84138</v>
      </c>
    </row>
    <row r="6447" spans="1:2" x14ac:dyDescent="0.3">
      <c r="A6447" s="150">
        <v>41230</v>
      </c>
      <c r="B6447" s="30">
        <v>4.8412740000000003</v>
      </c>
    </row>
    <row r="6448" spans="1:2" x14ac:dyDescent="0.3">
      <c r="A6448" s="150">
        <v>41231</v>
      </c>
      <c r="B6448" s="30">
        <v>4.8411679999999997</v>
      </c>
    </row>
    <row r="6449" spans="1:2" x14ac:dyDescent="0.3">
      <c r="A6449" s="150">
        <v>41232</v>
      </c>
      <c r="B6449" s="30">
        <v>4.8410609999999998</v>
      </c>
    </row>
    <row r="6450" spans="1:2" x14ac:dyDescent="0.3">
      <c r="A6450" s="150">
        <v>41233</v>
      </c>
      <c r="B6450" s="30">
        <v>4.8409550000000001</v>
      </c>
    </row>
    <row r="6451" spans="1:2" x14ac:dyDescent="0.3">
      <c r="A6451" s="150">
        <v>41234</v>
      </c>
      <c r="B6451" s="30">
        <v>4.8408490000000004</v>
      </c>
    </row>
    <row r="6452" spans="1:2" x14ac:dyDescent="0.3">
      <c r="A6452" s="150">
        <v>41235</v>
      </c>
      <c r="B6452" s="30">
        <v>4.8407429999999998</v>
      </c>
    </row>
    <row r="6453" spans="1:2" x14ac:dyDescent="0.3">
      <c r="A6453" s="150">
        <v>41236</v>
      </c>
      <c r="B6453" s="30">
        <v>4.8406359999999999</v>
      </c>
    </row>
    <row r="6454" spans="1:2" x14ac:dyDescent="0.3">
      <c r="A6454" s="150">
        <v>41237</v>
      </c>
      <c r="B6454" s="30">
        <v>4.8405300000000002</v>
      </c>
    </row>
    <row r="6455" spans="1:2" x14ac:dyDescent="0.3">
      <c r="A6455" s="150">
        <v>41238</v>
      </c>
      <c r="B6455" s="30">
        <v>4.8404239999999996</v>
      </c>
    </row>
    <row r="6456" spans="1:2" x14ac:dyDescent="0.3">
      <c r="A6456" s="150">
        <v>41239</v>
      </c>
      <c r="B6456" s="30">
        <v>4.8429589999999996</v>
      </c>
    </row>
    <row r="6457" spans="1:2" x14ac:dyDescent="0.3">
      <c r="A6457" s="150">
        <v>41240</v>
      </c>
      <c r="B6457" s="30">
        <v>4.8454959999999998</v>
      </c>
    </row>
    <row r="6458" spans="1:2" x14ac:dyDescent="0.3">
      <c r="A6458" s="150">
        <v>41241</v>
      </c>
      <c r="B6458" s="30">
        <v>4.8480340000000002</v>
      </c>
    </row>
    <row r="6459" spans="1:2" x14ac:dyDescent="0.3">
      <c r="A6459" s="150">
        <v>41242</v>
      </c>
      <c r="B6459" s="30">
        <v>4.8505739999999999</v>
      </c>
    </row>
    <row r="6460" spans="1:2" x14ac:dyDescent="0.3">
      <c r="A6460" s="150">
        <v>41243</v>
      </c>
      <c r="B6460" s="30">
        <v>4.8531149999999998</v>
      </c>
    </row>
    <row r="6461" spans="1:2" x14ac:dyDescent="0.3">
      <c r="A6461" s="150">
        <v>41244</v>
      </c>
      <c r="B6461" s="30">
        <v>4.8556569999999999</v>
      </c>
    </row>
    <row r="6462" spans="1:2" x14ac:dyDescent="0.3">
      <c r="A6462" s="150">
        <v>41245</v>
      </c>
      <c r="B6462" s="30">
        <v>4.8582010000000002</v>
      </c>
    </row>
    <row r="6463" spans="1:2" x14ac:dyDescent="0.3">
      <c r="A6463" s="150">
        <v>41246</v>
      </c>
      <c r="B6463" s="30">
        <v>4.8607449999999996</v>
      </c>
    </row>
    <row r="6464" spans="1:2" x14ac:dyDescent="0.3">
      <c r="A6464" s="150">
        <v>41247</v>
      </c>
      <c r="B6464" s="30">
        <v>4.8632920000000004</v>
      </c>
    </row>
    <row r="6465" spans="1:2" x14ac:dyDescent="0.3">
      <c r="A6465" s="150">
        <v>41248</v>
      </c>
      <c r="B6465" s="30">
        <v>4.8658390000000002</v>
      </c>
    </row>
    <row r="6466" spans="1:2" x14ac:dyDescent="0.3">
      <c r="A6466" s="150">
        <v>41249</v>
      </c>
      <c r="B6466" s="30">
        <v>4.8683880000000004</v>
      </c>
    </row>
    <row r="6467" spans="1:2" x14ac:dyDescent="0.3">
      <c r="A6467" s="150">
        <v>41250</v>
      </c>
      <c r="B6467" s="30">
        <v>4.8709379999999998</v>
      </c>
    </row>
    <row r="6468" spans="1:2" x14ac:dyDescent="0.3">
      <c r="A6468" s="150">
        <v>41251</v>
      </c>
      <c r="B6468" s="30">
        <v>4.8734900000000003</v>
      </c>
    </row>
    <row r="6469" spans="1:2" x14ac:dyDescent="0.3">
      <c r="A6469" s="150">
        <v>41252</v>
      </c>
      <c r="B6469" s="30">
        <v>4.8760430000000001</v>
      </c>
    </row>
    <row r="6470" spans="1:2" x14ac:dyDescent="0.3">
      <c r="A6470" s="150">
        <v>41253</v>
      </c>
      <c r="B6470" s="30">
        <v>4.8785970000000001</v>
      </c>
    </row>
    <row r="6471" spans="1:2" x14ac:dyDescent="0.3">
      <c r="A6471" s="150">
        <v>41254</v>
      </c>
      <c r="B6471" s="30">
        <v>4.8779979999999998</v>
      </c>
    </row>
    <row r="6472" spans="1:2" x14ac:dyDescent="0.3">
      <c r="A6472" s="150">
        <v>41255</v>
      </c>
      <c r="B6472" s="30">
        <v>4.8773989999999996</v>
      </c>
    </row>
    <row r="6473" spans="1:2" x14ac:dyDescent="0.3">
      <c r="A6473" s="150">
        <v>41256</v>
      </c>
      <c r="B6473" s="30">
        <v>4.8768010000000004</v>
      </c>
    </row>
    <row r="6474" spans="1:2" x14ac:dyDescent="0.3">
      <c r="A6474" s="150">
        <v>41257</v>
      </c>
      <c r="B6474" s="30">
        <v>4.8762020000000001</v>
      </c>
    </row>
    <row r="6475" spans="1:2" x14ac:dyDescent="0.3">
      <c r="A6475" s="150">
        <v>41258</v>
      </c>
      <c r="B6475" s="30">
        <v>4.875604</v>
      </c>
    </row>
    <row r="6476" spans="1:2" x14ac:dyDescent="0.3">
      <c r="A6476" s="150">
        <v>41259</v>
      </c>
      <c r="B6476" s="30">
        <v>4.8750049999999998</v>
      </c>
    </row>
    <row r="6477" spans="1:2" x14ac:dyDescent="0.3">
      <c r="A6477" s="150">
        <v>41260</v>
      </c>
      <c r="B6477" s="30">
        <v>4.8744069999999997</v>
      </c>
    </row>
    <row r="6478" spans="1:2" x14ac:dyDescent="0.3">
      <c r="A6478" s="150">
        <v>41261</v>
      </c>
      <c r="B6478" s="30">
        <v>4.8738089999999996</v>
      </c>
    </row>
    <row r="6479" spans="1:2" x14ac:dyDescent="0.3">
      <c r="A6479" s="150">
        <v>41262</v>
      </c>
      <c r="B6479" s="30">
        <v>4.8732110000000004</v>
      </c>
    </row>
    <row r="6480" spans="1:2" x14ac:dyDescent="0.3">
      <c r="A6480" s="150">
        <v>41263</v>
      </c>
      <c r="B6480" s="30">
        <v>4.8726120000000002</v>
      </c>
    </row>
    <row r="6481" spans="1:2" x14ac:dyDescent="0.3">
      <c r="A6481" s="150">
        <v>41264</v>
      </c>
      <c r="B6481" s="30">
        <v>4.8720140000000001</v>
      </c>
    </row>
    <row r="6482" spans="1:2" x14ac:dyDescent="0.3">
      <c r="A6482" s="150">
        <v>41265</v>
      </c>
      <c r="B6482" s="30">
        <v>4.871416</v>
      </c>
    </row>
    <row r="6483" spans="1:2" x14ac:dyDescent="0.3">
      <c r="A6483" s="150">
        <v>41266</v>
      </c>
      <c r="B6483" s="30">
        <v>4.870819</v>
      </c>
    </row>
    <row r="6484" spans="1:2" x14ac:dyDescent="0.3">
      <c r="A6484" s="150">
        <v>41267</v>
      </c>
      <c r="B6484" s="30">
        <v>4.8702209999999999</v>
      </c>
    </row>
    <row r="6485" spans="1:2" x14ac:dyDescent="0.3">
      <c r="A6485" s="150">
        <v>41268</v>
      </c>
      <c r="B6485" s="30">
        <v>4.8696229999999998</v>
      </c>
    </row>
    <row r="6486" spans="1:2" x14ac:dyDescent="0.3">
      <c r="A6486" s="150">
        <v>41269</v>
      </c>
      <c r="B6486" s="30">
        <v>4.8704559999999999</v>
      </c>
    </row>
    <row r="6487" spans="1:2" x14ac:dyDescent="0.3">
      <c r="A6487" s="150">
        <v>41270</v>
      </c>
      <c r="B6487" s="30">
        <v>4.871289</v>
      </c>
    </row>
    <row r="6488" spans="1:2" x14ac:dyDescent="0.3">
      <c r="A6488" s="150">
        <v>41271</v>
      </c>
      <c r="B6488" s="30">
        <v>4.8721230000000002</v>
      </c>
    </row>
    <row r="6489" spans="1:2" x14ac:dyDescent="0.3">
      <c r="A6489" s="150">
        <v>41272</v>
      </c>
      <c r="B6489" s="30">
        <v>4.8729560000000003</v>
      </c>
    </row>
    <row r="6490" spans="1:2" x14ac:dyDescent="0.3">
      <c r="A6490" s="150">
        <v>41273</v>
      </c>
      <c r="B6490" s="30">
        <v>4.8737899999999996</v>
      </c>
    </row>
    <row r="6491" spans="1:2" x14ac:dyDescent="0.3">
      <c r="A6491" s="150">
        <v>41274</v>
      </c>
      <c r="B6491" s="30">
        <v>4.8746239999999998</v>
      </c>
    </row>
    <row r="6492" spans="1:2" x14ac:dyDescent="0.3">
      <c r="A6492" s="150">
        <v>41275</v>
      </c>
      <c r="B6492" s="30">
        <v>4.8754580000000001</v>
      </c>
    </row>
    <row r="6493" spans="1:2" x14ac:dyDescent="0.3">
      <c r="A6493" s="150">
        <v>41276</v>
      </c>
      <c r="B6493" s="30">
        <v>4.8762920000000003</v>
      </c>
    </row>
    <row r="6494" spans="1:2" x14ac:dyDescent="0.3">
      <c r="A6494" s="150">
        <v>41277</v>
      </c>
      <c r="B6494" s="30">
        <v>4.8771259999999996</v>
      </c>
    </row>
    <row r="6495" spans="1:2" x14ac:dyDescent="0.3">
      <c r="A6495" s="150">
        <v>41278</v>
      </c>
      <c r="B6495" s="30">
        <v>4.877961</v>
      </c>
    </row>
    <row r="6496" spans="1:2" x14ac:dyDescent="0.3">
      <c r="A6496" s="150">
        <v>41279</v>
      </c>
      <c r="B6496" s="30">
        <v>4.8787950000000002</v>
      </c>
    </row>
    <row r="6497" spans="1:2" x14ac:dyDescent="0.3">
      <c r="A6497" s="150">
        <v>41280</v>
      </c>
      <c r="B6497" s="30">
        <v>4.8796299999999997</v>
      </c>
    </row>
    <row r="6498" spans="1:2" x14ac:dyDescent="0.3">
      <c r="A6498" s="150">
        <v>41281</v>
      </c>
      <c r="B6498" s="30">
        <v>4.8804650000000001</v>
      </c>
    </row>
    <row r="6499" spans="1:2" x14ac:dyDescent="0.3">
      <c r="A6499" s="150">
        <v>41282</v>
      </c>
      <c r="B6499" s="30">
        <v>4.8813000000000004</v>
      </c>
    </row>
    <row r="6500" spans="1:2" x14ac:dyDescent="0.3">
      <c r="A6500" s="150">
        <v>41283</v>
      </c>
      <c r="B6500" s="30">
        <v>4.8821349999999999</v>
      </c>
    </row>
    <row r="6501" spans="1:2" x14ac:dyDescent="0.3">
      <c r="A6501" s="150">
        <v>41284</v>
      </c>
      <c r="B6501" s="30">
        <v>4.8829700000000003</v>
      </c>
    </row>
    <row r="6502" spans="1:2" x14ac:dyDescent="0.3">
      <c r="A6502" s="150">
        <v>41285</v>
      </c>
      <c r="B6502" s="30">
        <v>4.883286</v>
      </c>
    </row>
    <row r="6503" spans="1:2" x14ac:dyDescent="0.3">
      <c r="A6503" s="150">
        <v>41286</v>
      </c>
      <c r="B6503" s="30">
        <v>4.8836009999999996</v>
      </c>
    </row>
    <row r="6504" spans="1:2" x14ac:dyDescent="0.3">
      <c r="A6504" s="150">
        <v>41287</v>
      </c>
      <c r="B6504" s="30">
        <v>4.8839170000000003</v>
      </c>
    </row>
    <row r="6505" spans="1:2" x14ac:dyDescent="0.3">
      <c r="A6505" s="150">
        <v>41288</v>
      </c>
      <c r="B6505" s="30">
        <v>4.884233</v>
      </c>
    </row>
    <row r="6506" spans="1:2" x14ac:dyDescent="0.3">
      <c r="A6506" s="150">
        <v>41289</v>
      </c>
      <c r="B6506" s="30">
        <v>4.8845489999999998</v>
      </c>
    </row>
    <row r="6507" spans="1:2" x14ac:dyDescent="0.3">
      <c r="A6507" s="150">
        <v>41290</v>
      </c>
      <c r="B6507" s="30">
        <v>4.8848640000000003</v>
      </c>
    </row>
    <row r="6508" spans="1:2" x14ac:dyDescent="0.3">
      <c r="A6508" s="150">
        <v>41291</v>
      </c>
      <c r="B6508" s="30">
        <v>4.8851800000000001</v>
      </c>
    </row>
    <row r="6509" spans="1:2" x14ac:dyDescent="0.3">
      <c r="A6509" s="150">
        <v>41292</v>
      </c>
      <c r="B6509" s="30">
        <v>4.8854959999999998</v>
      </c>
    </row>
    <row r="6510" spans="1:2" x14ac:dyDescent="0.3">
      <c r="A6510" s="150">
        <v>41293</v>
      </c>
      <c r="B6510" s="30">
        <v>4.8858119999999996</v>
      </c>
    </row>
    <row r="6511" spans="1:2" x14ac:dyDescent="0.3">
      <c r="A6511" s="150">
        <v>41294</v>
      </c>
      <c r="B6511" s="30">
        <v>4.8861280000000002</v>
      </c>
    </row>
    <row r="6512" spans="1:2" x14ac:dyDescent="0.3">
      <c r="A6512" s="150">
        <v>41295</v>
      </c>
      <c r="B6512" s="30">
        <v>4.886444</v>
      </c>
    </row>
    <row r="6513" spans="1:2" x14ac:dyDescent="0.3">
      <c r="A6513" s="150">
        <v>41296</v>
      </c>
      <c r="B6513" s="30">
        <v>4.8867599999999998</v>
      </c>
    </row>
    <row r="6514" spans="1:2" x14ac:dyDescent="0.3">
      <c r="A6514" s="150">
        <v>41297</v>
      </c>
      <c r="B6514" s="30">
        <v>4.8870750000000003</v>
      </c>
    </row>
    <row r="6515" spans="1:2" x14ac:dyDescent="0.3">
      <c r="A6515" s="150">
        <v>41298</v>
      </c>
      <c r="B6515" s="30">
        <v>4.887391</v>
      </c>
    </row>
    <row r="6516" spans="1:2" x14ac:dyDescent="0.3">
      <c r="A6516" s="150">
        <v>41299</v>
      </c>
      <c r="B6516" s="30">
        <v>4.8877069999999998</v>
      </c>
    </row>
    <row r="6517" spans="1:2" x14ac:dyDescent="0.3">
      <c r="A6517" s="150">
        <v>41300</v>
      </c>
      <c r="B6517" s="30">
        <v>4.8881769999999998</v>
      </c>
    </row>
    <row r="6518" spans="1:2" x14ac:dyDescent="0.3">
      <c r="A6518" s="150">
        <v>41301</v>
      </c>
      <c r="B6518" s="30">
        <v>4.8886459999999996</v>
      </c>
    </row>
    <row r="6519" spans="1:2" x14ac:dyDescent="0.3">
      <c r="A6519" s="150">
        <v>41302</v>
      </c>
      <c r="B6519" s="30">
        <v>4.8891159999999996</v>
      </c>
    </row>
    <row r="6520" spans="1:2" x14ac:dyDescent="0.3">
      <c r="A6520" s="150">
        <v>41303</v>
      </c>
      <c r="B6520" s="30">
        <v>4.8895850000000003</v>
      </c>
    </row>
    <row r="6521" spans="1:2" x14ac:dyDescent="0.3">
      <c r="A6521" s="150">
        <v>41304</v>
      </c>
      <c r="B6521" s="30">
        <v>4.8900550000000003</v>
      </c>
    </row>
    <row r="6522" spans="1:2" x14ac:dyDescent="0.3">
      <c r="A6522" s="150">
        <v>41305</v>
      </c>
      <c r="B6522" s="30">
        <v>4.8905250000000002</v>
      </c>
    </row>
    <row r="6523" spans="1:2" x14ac:dyDescent="0.3">
      <c r="A6523" s="150">
        <v>41306</v>
      </c>
      <c r="B6523" s="30">
        <v>4.8909940000000001</v>
      </c>
    </row>
    <row r="6524" spans="1:2" x14ac:dyDescent="0.3">
      <c r="A6524" s="150">
        <v>41307</v>
      </c>
      <c r="B6524" s="30">
        <v>4.891464</v>
      </c>
    </row>
    <row r="6525" spans="1:2" x14ac:dyDescent="0.3">
      <c r="A6525" s="150">
        <v>41308</v>
      </c>
      <c r="B6525" s="30">
        <v>4.891934</v>
      </c>
    </row>
    <row r="6526" spans="1:2" x14ac:dyDescent="0.3">
      <c r="A6526" s="150">
        <v>41309</v>
      </c>
      <c r="B6526" s="30">
        <v>4.892404</v>
      </c>
    </row>
    <row r="6527" spans="1:2" x14ac:dyDescent="0.3">
      <c r="A6527" s="150">
        <v>41310</v>
      </c>
      <c r="B6527" s="30">
        <v>4.8928739999999999</v>
      </c>
    </row>
    <row r="6528" spans="1:2" x14ac:dyDescent="0.3">
      <c r="A6528" s="150">
        <v>41311</v>
      </c>
      <c r="B6528" s="30">
        <v>4.8933429999999998</v>
      </c>
    </row>
    <row r="6529" spans="1:2" x14ac:dyDescent="0.3">
      <c r="A6529" s="150">
        <v>41312</v>
      </c>
      <c r="B6529" s="30">
        <v>4.8938129999999997</v>
      </c>
    </row>
    <row r="6530" spans="1:2" x14ac:dyDescent="0.3">
      <c r="A6530" s="150">
        <v>41313</v>
      </c>
      <c r="B6530" s="30">
        <v>4.8942829999999997</v>
      </c>
    </row>
    <row r="6531" spans="1:2" x14ac:dyDescent="0.3">
      <c r="A6531" s="150">
        <v>41314</v>
      </c>
      <c r="B6531" s="30">
        <v>4.8947539999999998</v>
      </c>
    </row>
    <row r="6532" spans="1:2" x14ac:dyDescent="0.3">
      <c r="A6532" s="150">
        <v>41315</v>
      </c>
      <c r="B6532" s="30">
        <v>4.8952239999999998</v>
      </c>
    </row>
    <row r="6533" spans="1:2" x14ac:dyDescent="0.3">
      <c r="A6533" s="150">
        <v>41316</v>
      </c>
      <c r="B6533" s="30">
        <v>4.8965240000000003</v>
      </c>
    </row>
    <row r="6534" spans="1:2" x14ac:dyDescent="0.3">
      <c r="A6534" s="150">
        <v>41317</v>
      </c>
      <c r="B6534" s="30">
        <v>4.8978250000000001</v>
      </c>
    </row>
    <row r="6535" spans="1:2" x14ac:dyDescent="0.3">
      <c r="A6535" s="150">
        <v>41318</v>
      </c>
      <c r="B6535" s="30">
        <v>4.8991259999999999</v>
      </c>
    </row>
    <row r="6536" spans="1:2" x14ac:dyDescent="0.3">
      <c r="A6536" s="150">
        <v>41319</v>
      </c>
      <c r="B6536" s="30">
        <v>4.9004269999999996</v>
      </c>
    </row>
    <row r="6537" spans="1:2" x14ac:dyDescent="0.3">
      <c r="A6537" s="150">
        <v>41320</v>
      </c>
      <c r="B6537" s="30">
        <v>4.9017289999999996</v>
      </c>
    </row>
    <row r="6538" spans="1:2" x14ac:dyDescent="0.3">
      <c r="A6538" s="150">
        <v>41321</v>
      </c>
      <c r="B6538" s="30">
        <v>4.9030310000000004</v>
      </c>
    </row>
    <row r="6539" spans="1:2" x14ac:dyDescent="0.3">
      <c r="A6539" s="150">
        <v>41322</v>
      </c>
      <c r="B6539" s="30">
        <v>4.9043340000000004</v>
      </c>
    </row>
    <row r="6540" spans="1:2" x14ac:dyDescent="0.3">
      <c r="A6540" s="150">
        <v>41323</v>
      </c>
      <c r="B6540" s="30">
        <v>4.9056360000000003</v>
      </c>
    </row>
    <row r="6541" spans="1:2" x14ac:dyDescent="0.3">
      <c r="A6541" s="150">
        <v>41324</v>
      </c>
      <c r="B6541" s="30">
        <v>4.9069399999999996</v>
      </c>
    </row>
    <row r="6542" spans="1:2" x14ac:dyDescent="0.3">
      <c r="A6542" s="150">
        <v>41325</v>
      </c>
      <c r="B6542" s="30">
        <v>4.9082429999999997</v>
      </c>
    </row>
    <row r="6543" spans="1:2" x14ac:dyDescent="0.3">
      <c r="A6543" s="150">
        <v>41326</v>
      </c>
      <c r="B6543" s="30">
        <v>4.9095469999999999</v>
      </c>
    </row>
    <row r="6544" spans="1:2" x14ac:dyDescent="0.3">
      <c r="A6544" s="150">
        <v>41327</v>
      </c>
      <c r="B6544" s="30">
        <v>4.9108510000000001</v>
      </c>
    </row>
    <row r="6545" spans="1:2" x14ac:dyDescent="0.3">
      <c r="A6545" s="150">
        <v>41328</v>
      </c>
      <c r="B6545" s="30">
        <v>4.9121560000000004</v>
      </c>
    </row>
    <row r="6546" spans="1:2" x14ac:dyDescent="0.3">
      <c r="A6546" s="150">
        <v>41329</v>
      </c>
      <c r="B6546" s="30">
        <v>4.9134599999999997</v>
      </c>
    </row>
    <row r="6547" spans="1:2" x14ac:dyDescent="0.3">
      <c r="A6547" s="150">
        <v>41330</v>
      </c>
      <c r="B6547" s="30">
        <v>4.9147660000000002</v>
      </c>
    </row>
    <row r="6548" spans="1:2" x14ac:dyDescent="0.3">
      <c r="A6548" s="150">
        <v>41331</v>
      </c>
      <c r="B6548" s="30">
        <v>4.9156649999999997</v>
      </c>
    </row>
    <row r="6549" spans="1:2" x14ac:dyDescent="0.3">
      <c r="A6549" s="150">
        <v>41332</v>
      </c>
      <c r="B6549" s="30">
        <v>4.9165650000000003</v>
      </c>
    </row>
    <row r="6550" spans="1:2" x14ac:dyDescent="0.3">
      <c r="A6550" s="150">
        <v>41333</v>
      </c>
      <c r="B6550" s="30">
        <v>4.917465</v>
      </c>
    </row>
    <row r="6551" spans="1:2" x14ac:dyDescent="0.3">
      <c r="A6551" s="150">
        <v>41334</v>
      </c>
      <c r="B6551" s="30">
        <v>4.9183649999999997</v>
      </c>
    </row>
    <row r="6552" spans="1:2" x14ac:dyDescent="0.3">
      <c r="A6552" s="150">
        <v>41335</v>
      </c>
      <c r="B6552" s="30">
        <v>4.9192650000000002</v>
      </c>
    </row>
    <row r="6553" spans="1:2" x14ac:dyDescent="0.3">
      <c r="A6553" s="150">
        <v>41336</v>
      </c>
      <c r="B6553" s="30">
        <v>4.9201649999999999</v>
      </c>
    </row>
    <row r="6554" spans="1:2" x14ac:dyDescent="0.3">
      <c r="A6554" s="150">
        <v>41337</v>
      </c>
      <c r="B6554" s="30">
        <v>4.9210659999999997</v>
      </c>
    </row>
    <row r="6555" spans="1:2" x14ac:dyDescent="0.3">
      <c r="A6555" s="150">
        <v>41338</v>
      </c>
      <c r="B6555" s="30">
        <v>4.9219670000000004</v>
      </c>
    </row>
    <row r="6556" spans="1:2" x14ac:dyDescent="0.3">
      <c r="A6556" s="150">
        <v>41339</v>
      </c>
      <c r="B6556" s="30">
        <v>4.9228680000000002</v>
      </c>
    </row>
    <row r="6557" spans="1:2" x14ac:dyDescent="0.3">
      <c r="A6557" s="150">
        <v>41340</v>
      </c>
      <c r="B6557" s="30">
        <v>4.9237690000000001</v>
      </c>
    </row>
    <row r="6558" spans="1:2" x14ac:dyDescent="0.3">
      <c r="A6558" s="150">
        <v>41341</v>
      </c>
      <c r="B6558" s="30">
        <v>4.9246699999999999</v>
      </c>
    </row>
    <row r="6559" spans="1:2" x14ac:dyDescent="0.3">
      <c r="A6559" s="150">
        <v>41342</v>
      </c>
      <c r="B6559" s="30">
        <v>4.9255709999999997</v>
      </c>
    </row>
    <row r="6560" spans="1:2" x14ac:dyDescent="0.3">
      <c r="A6560" s="150">
        <v>41343</v>
      </c>
      <c r="B6560" s="30">
        <v>4.9264729999999997</v>
      </c>
    </row>
    <row r="6561" spans="1:2" x14ac:dyDescent="0.3">
      <c r="A6561" s="150">
        <v>41344</v>
      </c>
      <c r="B6561" s="30">
        <v>4.9268340000000004</v>
      </c>
    </row>
    <row r="6562" spans="1:2" x14ac:dyDescent="0.3">
      <c r="A6562" s="150">
        <v>41345</v>
      </c>
      <c r="B6562" s="30">
        <v>4.9271950000000002</v>
      </c>
    </row>
    <row r="6563" spans="1:2" x14ac:dyDescent="0.3">
      <c r="A6563" s="150">
        <v>41346</v>
      </c>
      <c r="B6563" s="30">
        <v>4.927556</v>
      </c>
    </row>
    <row r="6564" spans="1:2" x14ac:dyDescent="0.3">
      <c r="A6564" s="150">
        <v>41347</v>
      </c>
      <c r="B6564" s="30">
        <v>4.927918</v>
      </c>
    </row>
    <row r="6565" spans="1:2" x14ac:dyDescent="0.3">
      <c r="A6565" s="150">
        <v>41348</v>
      </c>
      <c r="B6565" s="30">
        <v>4.9282789999999999</v>
      </c>
    </row>
    <row r="6566" spans="1:2" x14ac:dyDescent="0.3">
      <c r="A6566" s="150">
        <v>41349</v>
      </c>
      <c r="B6566" s="30">
        <v>4.9286399999999997</v>
      </c>
    </row>
    <row r="6567" spans="1:2" x14ac:dyDescent="0.3">
      <c r="A6567" s="150">
        <v>41350</v>
      </c>
      <c r="B6567" s="30">
        <v>4.9290019999999997</v>
      </c>
    </row>
    <row r="6568" spans="1:2" x14ac:dyDescent="0.3">
      <c r="A6568" s="150">
        <v>41351</v>
      </c>
      <c r="B6568" s="30">
        <v>4.9293630000000004</v>
      </c>
    </row>
    <row r="6569" spans="1:2" x14ac:dyDescent="0.3">
      <c r="A6569" s="150">
        <v>41352</v>
      </c>
      <c r="B6569" s="30">
        <v>4.9297240000000002</v>
      </c>
    </row>
    <row r="6570" spans="1:2" x14ac:dyDescent="0.3">
      <c r="A6570" s="150">
        <v>41353</v>
      </c>
      <c r="B6570" s="30">
        <v>4.9300860000000002</v>
      </c>
    </row>
    <row r="6571" spans="1:2" x14ac:dyDescent="0.3">
      <c r="A6571" s="150">
        <v>41354</v>
      </c>
      <c r="B6571" s="30">
        <v>4.930447</v>
      </c>
    </row>
    <row r="6572" spans="1:2" x14ac:dyDescent="0.3">
      <c r="A6572" s="150">
        <v>41355</v>
      </c>
      <c r="B6572" s="30">
        <v>4.930809</v>
      </c>
    </row>
    <row r="6573" spans="1:2" x14ac:dyDescent="0.3">
      <c r="A6573" s="150">
        <v>41356</v>
      </c>
      <c r="B6573" s="30">
        <v>4.9311699999999998</v>
      </c>
    </row>
    <row r="6574" spans="1:2" x14ac:dyDescent="0.3">
      <c r="A6574" s="150">
        <v>41357</v>
      </c>
      <c r="B6574" s="30">
        <v>4.9315319999999998</v>
      </c>
    </row>
    <row r="6575" spans="1:2" x14ac:dyDescent="0.3">
      <c r="A6575" s="150">
        <v>41358</v>
      </c>
      <c r="B6575" s="30">
        <v>4.9318929999999996</v>
      </c>
    </row>
    <row r="6576" spans="1:2" x14ac:dyDescent="0.3">
      <c r="A6576" s="150">
        <v>41359</v>
      </c>
      <c r="B6576" s="30">
        <v>4.9334949999999997</v>
      </c>
    </row>
    <row r="6577" spans="1:2" x14ac:dyDescent="0.3">
      <c r="A6577" s="150">
        <v>41360</v>
      </c>
      <c r="B6577" s="30">
        <v>4.935098</v>
      </c>
    </row>
    <row r="6578" spans="1:2" x14ac:dyDescent="0.3">
      <c r="A6578" s="150">
        <v>41361</v>
      </c>
      <c r="B6578" s="30">
        <v>4.9367010000000002</v>
      </c>
    </row>
    <row r="6579" spans="1:2" x14ac:dyDescent="0.3">
      <c r="A6579" s="150">
        <v>41362</v>
      </c>
      <c r="B6579" s="30">
        <v>4.9383039999999996</v>
      </c>
    </row>
    <row r="6580" spans="1:2" x14ac:dyDescent="0.3">
      <c r="A6580" s="150">
        <v>41363</v>
      </c>
      <c r="B6580" s="30">
        <v>4.939908</v>
      </c>
    </row>
    <row r="6581" spans="1:2" x14ac:dyDescent="0.3">
      <c r="A6581" s="150">
        <v>41364</v>
      </c>
      <c r="B6581" s="30">
        <v>4.9415120000000003</v>
      </c>
    </row>
    <row r="6582" spans="1:2" x14ac:dyDescent="0.3">
      <c r="A6582" s="150">
        <v>41365</v>
      </c>
      <c r="B6582" s="30">
        <v>4.943117</v>
      </c>
    </row>
    <row r="6583" spans="1:2" x14ac:dyDescent="0.3">
      <c r="A6583" s="150">
        <v>41366</v>
      </c>
      <c r="B6583" s="30">
        <v>4.9447229999999998</v>
      </c>
    </row>
    <row r="6584" spans="1:2" x14ac:dyDescent="0.3">
      <c r="A6584" s="150">
        <v>41367</v>
      </c>
      <c r="B6584" s="30">
        <v>4.9463290000000004</v>
      </c>
    </row>
    <row r="6585" spans="1:2" x14ac:dyDescent="0.3">
      <c r="A6585" s="150">
        <v>41368</v>
      </c>
      <c r="B6585" s="30">
        <v>4.9479350000000002</v>
      </c>
    </row>
    <row r="6586" spans="1:2" x14ac:dyDescent="0.3">
      <c r="A6586" s="150">
        <v>41369</v>
      </c>
      <c r="B6586" s="30">
        <v>4.9495420000000001</v>
      </c>
    </row>
    <row r="6587" spans="1:2" x14ac:dyDescent="0.3">
      <c r="A6587" s="150">
        <v>41370</v>
      </c>
      <c r="B6587" s="30">
        <v>4.9511500000000002</v>
      </c>
    </row>
    <row r="6588" spans="1:2" x14ac:dyDescent="0.3">
      <c r="A6588" s="150">
        <v>41371</v>
      </c>
      <c r="B6588" s="30">
        <v>4.9527580000000002</v>
      </c>
    </row>
    <row r="6589" spans="1:2" x14ac:dyDescent="0.3">
      <c r="A6589" s="150">
        <v>41372</v>
      </c>
      <c r="B6589" s="30">
        <v>4.9543660000000003</v>
      </c>
    </row>
    <row r="6590" spans="1:2" x14ac:dyDescent="0.3">
      <c r="A6590" s="150">
        <v>41373</v>
      </c>
      <c r="B6590" s="30">
        <v>4.9559759999999997</v>
      </c>
    </row>
    <row r="6591" spans="1:2" x14ac:dyDescent="0.3">
      <c r="A6591" s="150">
        <v>41374</v>
      </c>
      <c r="B6591" s="30">
        <v>4.9575849999999999</v>
      </c>
    </row>
    <row r="6592" spans="1:2" x14ac:dyDescent="0.3">
      <c r="A6592" s="150">
        <v>41375</v>
      </c>
      <c r="B6592" s="30">
        <v>4.9586160000000001</v>
      </c>
    </row>
    <row r="6593" spans="1:2" x14ac:dyDescent="0.3">
      <c r="A6593" s="150">
        <v>41376</v>
      </c>
      <c r="B6593" s="30">
        <v>4.9596470000000004</v>
      </c>
    </row>
    <row r="6594" spans="1:2" x14ac:dyDescent="0.3">
      <c r="A6594" s="150">
        <v>41377</v>
      </c>
      <c r="B6594" s="30">
        <v>4.9606789999999998</v>
      </c>
    </row>
    <row r="6595" spans="1:2" x14ac:dyDescent="0.3">
      <c r="A6595" s="150">
        <v>41378</v>
      </c>
      <c r="B6595" s="30">
        <v>4.9617110000000002</v>
      </c>
    </row>
    <row r="6596" spans="1:2" x14ac:dyDescent="0.3">
      <c r="A6596" s="150">
        <v>41379</v>
      </c>
      <c r="B6596" s="30">
        <v>4.9627420000000004</v>
      </c>
    </row>
    <row r="6597" spans="1:2" x14ac:dyDescent="0.3">
      <c r="A6597" s="150">
        <v>41380</v>
      </c>
      <c r="B6597" s="30">
        <v>4.963775</v>
      </c>
    </row>
    <row r="6598" spans="1:2" x14ac:dyDescent="0.3">
      <c r="A6598" s="150">
        <v>41381</v>
      </c>
      <c r="B6598" s="30">
        <v>4.9648070000000004</v>
      </c>
    </row>
    <row r="6599" spans="1:2" x14ac:dyDescent="0.3">
      <c r="A6599" s="150">
        <v>41382</v>
      </c>
      <c r="B6599" s="30">
        <v>4.9658389999999999</v>
      </c>
    </row>
    <row r="6600" spans="1:2" x14ac:dyDescent="0.3">
      <c r="A6600" s="150">
        <v>41383</v>
      </c>
      <c r="B6600" s="30">
        <v>4.9668720000000004</v>
      </c>
    </row>
    <row r="6601" spans="1:2" x14ac:dyDescent="0.3">
      <c r="A6601" s="150">
        <v>41384</v>
      </c>
      <c r="B6601" s="30">
        <v>4.967905</v>
      </c>
    </row>
    <row r="6602" spans="1:2" x14ac:dyDescent="0.3">
      <c r="A6602" s="150">
        <v>41385</v>
      </c>
      <c r="B6602" s="30">
        <v>4.9689379999999996</v>
      </c>
    </row>
    <row r="6603" spans="1:2" x14ac:dyDescent="0.3">
      <c r="A6603" s="150">
        <v>41386</v>
      </c>
      <c r="B6603" s="30">
        <v>4.9699720000000003</v>
      </c>
    </row>
    <row r="6604" spans="1:2" x14ac:dyDescent="0.3">
      <c r="A6604" s="150">
        <v>41387</v>
      </c>
      <c r="B6604" s="30">
        <v>4.9710049999999999</v>
      </c>
    </row>
    <row r="6605" spans="1:2" x14ac:dyDescent="0.3">
      <c r="A6605" s="150">
        <v>41388</v>
      </c>
      <c r="B6605" s="30">
        <v>4.9720389999999997</v>
      </c>
    </row>
    <row r="6606" spans="1:2" x14ac:dyDescent="0.3">
      <c r="A6606" s="150">
        <v>41389</v>
      </c>
      <c r="B6606" s="30">
        <v>4.9730730000000003</v>
      </c>
    </row>
    <row r="6607" spans="1:2" x14ac:dyDescent="0.3">
      <c r="A6607" s="150">
        <v>41390</v>
      </c>
      <c r="B6607" s="30">
        <v>4.9727629999999996</v>
      </c>
    </row>
    <row r="6608" spans="1:2" x14ac:dyDescent="0.3">
      <c r="A6608" s="150">
        <v>41391</v>
      </c>
      <c r="B6608" s="30">
        <v>4.9724529999999998</v>
      </c>
    </row>
    <row r="6609" spans="1:2" x14ac:dyDescent="0.3">
      <c r="A6609" s="150">
        <v>41392</v>
      </c>
      <c r="B6609" s="30">
        <v>4.972143</v>
      </c>
    </row>
    <row r="6610" spans="1:2" x14ac:dyDescent="0.3">
      <c r="A6610" s="150">
        <v>41393</v>
      </c>
      <c r="B6610" s="30">
        <v>4.9718340000000003</v>
      </c>
    </row>
    <row r="6611" spans="1:2" x14ac:dyDescent="0.3">
      <c r="A6611" s="150">
        <v>41394</v>
      </c>
      <c r="B6611" s="30">
        <v>4.9715239999999996</v>
      </c>
    </row>
    <row r="6612" spans="1:2" x14ac:dyDescent="0.3">
      <c r="A6612" s="150">
        <v>41395</v>
      </c>
      <c r="B6612" s="30">
        <v>4.9712139999999998</v>
      </c>
    </row>
    <row r="6613" spans="1:2" x14ac:dyDescent="0.3">
      <c r="A6613" s="150">
        <v>41396</v>
      </c>
      <c r="B6613" s="30">
        <v>4.970904</v>
      </c>
    </row>
    <row r="6614" spans="1:2" x14ac:dyDescent="0.3">
      <c r="A6614" s="150">
        <v>41397</v>
      </c>
      <c r="B6614" s="30">
        <v>4.9705940000000002</v>
      </c>
    </row>
    <row r="6615" spans="1:2" x14ac:dyDescent="0.3">
      <c r="A6615" s="150">
        <v>41398</v>
      </c>
      <c r="B6615" s="30">
        <v>4.9702849999999996</v>
      </c>
    </row>
    <row r="6616" spans="1:2" x14ac:dyDescent="0.3">
      <c r="A6616" s="150">
        <v>41399</v>
      </c>
      <c r="B6616" s="30">
        <v>4.9699749999999998</v>
      </c>
    </row>
    <row r="6617" spans="1:2" x14ac:dyDescent="0.3">
      <c r="A6617" s="150">
        <v>41400</v>
      </c>
      <c r="B6617" s="30">
        <v>4.969665</v>
      </c>
    </row>
    <row r="6618" spans="1:2" x14ac:dyDescent="0.3">
      <c r="A6618" s="150">
        <v>41401</v>
      </c>
      <c r="B6618" s="30">
        <v>4.9693560000000003</v>
      </c>
    </row>
    <row r="6619" spans="1:2" x14ac:dyDescent="0.3">
      <c r="A6619" s="150">
        <v>41402</v>
      </c>
      <c r="B6619" s="30">
        <v>4.9690459999999996</v>
      </c>
    </row>
    <row r="6620" spans="1:2" x14ac:dyDescent="0.3">
      <c r="A6620" s="150">
        <v>41403</v>
      </c>
      <c r="B6620" s="30">
        <v>4.9687359999999998</v>
      </c>
    </row>
    <row r="6621" spans="1:2" x14ac:dyDescent="0.3">
      <c r="A6621" s="150">
        <v>41404</v>
      </c>
      <c r="B6621" s="30">
        <v>4.9684270000000001</v>
      </c>
    </row>
    <row r="6622" spans="1:2" x14ac:dyDescent="0.3">
      <c r="A6622" s="150">
        <v>41405</v>
      </c>
      <c r="B6622" s="30">
        <v>4.968451</v>
      </c>
    </row>
    <row r="6623" spans="1:2" x14ac:dyDescent="0.3">
      <c r="A6623" s="150">
        <v>41406</v>
      </c>
      <c r="B6623" s="30">
        <v>4.9684749999999998</v>
      </c>
    </row>
    <row r="6624" spans="1:2" x14ac:dyDescent="0.3">
      <c r="A6624" s="150">
        <v>41407</v>
      </c>
      <c r="B6624" s="30">
        <v>4.9684999999999997</v>
      </c>
    </row>
    <row r="6625" spans="1:2" x14ac:dyDescent="0.3">
      <c r="A6625" s="150">
        <v>41408</v>
      </c>
      <c r="B6625" s="30">
        <v>4.9685240000000004</v>
      </c>
    </row>
    <row r="6626" spans="1:2" x14ac:dyDescent="0.3">
      <c r="A6626" s="150">
        <v>41409</v>
      </c>
      <c r="B6626" s="30">
        <v>4.9685480000000002</v>
      </c>
    </row>
    <row r="6627" spans="1:2" x14ac:dyDescent="0.3">
      <c r="A6627" s="150">
        <v>41410</v>
      </c>
      <c r="B6627" s="30">
        <v>4.968572</v>
      </c>
    </row>
    <row r="6628" spans="1:2" x14ac:dyDescent="0.3">
      <c r="A6628" s="150">
        <v>41411</v>
      </c>
      <c r="B6628" s="30">
        <v>4.9685969999999999</v>
      </c>
    </row>
    <row r="6629" spans="1:2" x14ac:dyDescent="0.3">
      <c r="A6629" s="150">
        <v>41412</v>
      </c>
      <c r="B6629" s="30">
        <v>4.9686209999999997</v>
      </c>
    </row>
    <row r="6630" spans="1:2" x14ac:dyDescent="0.3">
      <c r="A6630" s="150">
        <v>41413</v>
      </c>
      <c r="B6630" s="30">
        <v>4.9686450000000004</v>
      </c>
    </row>
    <row r="6631" spans="1:2" x14ac:dyDescent="0.3">
      <c r="A6631" s="150">
        <v>41414</v>
      </c>
      <c r="B6631" s="30">
        <v>4.9686700000000004</v>
      </c>
    </row>
    <row r="6632" spans="1:2" x14ac:dyDescent="0.3">
      <c r="A6632" s="150">
        <v>41415</v>
      </c>
      <c r="B6632" s="30">
        <v>4.9686940000000002</v>
      </c>
    </row>
    <row r="6633" spans="1:2" x14ac:dyDescent="0.3">
      <c r="A6633" s="150">
        <v>41416</v>
      </c>
      <c r="B6633" s="30">
        <v>4.968718</v>
      </c>
    </row>
    <row r="6634" spans="1:2" x14ac:dyDescent="0.3">
      <c r="A6634" s="150">
        <v>41417</v>
      </c>
      <c r="B6634" s="30">
        <v>4.9687429999999999</v>
      </c>
    </row>
    <row r="6635" spans="1:2" x14ac:dyDescent="0.3">
      <c r="A6635" s="150">
        <v>41418</v>
      </c>
      <c r="B6635" s="30">
        <v>4.9687669999999997</v>
      </c>
    </row>
    <row r="6636" spans="1:2" x14ac:dyDescent="0.3">
      <c r="A6636" s="150">
        <v>41419</v>
      </c>
      <c r="B6636" s="30">
        <v>4.9687910000000004</v>
      </c>
    </row>
    <row r="6637" spans="1:2" x14ac:dyDescent="0.3">
      <c r="A6637" s="150">
        <v>41420</v>
      </c>
      <c r="B6637" s="30">
        <v>4.9677160000000002</v>
      </c>
    </row>
    <row r="6638" spans="1:2" x14ac:dyDescent="0.3">
      <c r="A6638" s="150">
        <v>41421</v>
      </c>
      <c r="B6638" s="30">
        <v>4.9666410000000001</v>
      </c>
    </row>
    <row r="6639" spans="1:2" x14ac:dyDescent="0.3">
      <c r="A6639" s="150">
        <v>41422</v>
      </c>
      <c r="B6639" s="30">
        <v>4.9655670000000001</v>
      </c>
    </row>
    <row r="6640" spans="1:2" x14ac:dyDescent="0.3">
      <c r="A6640" s="150">
        <v>41423</v>
      </c>
      <c r="B6640" s="30">
        <v>4.9644919999999999</v>
      </c>
    </row>
    <row r="6641" spans="1:2" x14ac:dyDescent="0.3">
      <c r="A6641" s="150">
        <v>41424</v>
      </c>
      <c r="B6641" s="30">
        <v>4.9634179999999999</v>
      </c>
    </row>
    <row r="6642" spans="1:2" x14ac:dyDescent="0.3">
      <c r="A6642" s="150">
        <v>41425</v>
      </c>
      <c r="B6642" s="30">
        <v>4.9623439999999999</v>
      </c>
    </row>
    <row r="6643" spans="1:2" x14ac:dyDescent="0.3">
      <c r="A6643" s="150">
        <v>41426</v>
      </c>
      <c r="B6643" s="30">
        <v>4.9612699999999998</v>
      </c>
    </row>
    <row r="6644" spans="1:2" x14ac:dyDescent="0.3">
      <c r="A6644" s="150">
        <v>41427</v>
      </c>
      <c r="B6644" s="30">
        <v>4.960197</v>
      </c>
    </row>
    <row r="6645" spans="1:2" x14ac:dyDescent="0.3">
      <c r="A6645" s="150">
        <v>41428</v>
      </c>
      <c r="B6645" s="30">
        <v>4.9591240000000001</v>
      </c>
    </row>
    <row r="6646" spans="1:2" x14ac:dyDescent="0.3">
      <c r="A6646" s="150">
        <v>41429</v>
      </c>
      <c r="B6646" s="30">
        <v>4.9580510000000002</v>
      </c>
    </row>
    <row r="6647" spans="1:2" x14ac:dyDescent="0.3">
      <c r="A6647" s="150">
        <v>41430</v>
      </c>
      <c r="B6647" s="30">
        <v>4.9569780000000003</v>
      </c>
    </row>
    <row r="6648" spans="1:2" x14ac:dyDescent="0.3">
      <c r="A6648" s="150">
        <v>41431</v>
      </c>
      <c r="B6648" s="30">
        <v>4.9559059999999997</v>
      </c>
    </row>
    <row r="6649" spans="1:2" x14ac:dyDescent="0.3">
      <c r="A6649" s="150">
        <v>41432</v>
      </c>
      <c r="B6649" s="30">
        <v>4.9548329999999998</v>
      </c>
    </row>
    <row r="6650" spans="1:2" x14ac:dyDescent="0.3">
      <c r="A6650" s="150">
        <v>41433</v>
      </c>
      <c r="B6650" s="30">
        <v>4.9537610000000001</v>
      </c>
    </row>
    <row r="6651" spans="1:2" x14ac:dyDescent="0.3">
      <c r="A6651" s="150">
        <v>41434</v>
      </c>
      <c r="B6651" s="30">
        <v>4.9526890000000003</v>
      </c>
    </row>
    <row r="6652" spans="1:2" x14ac:dyDescent="0.3">
      <c r="A6652" s="150">
        <v>41435</v>
      </c>
      <c r="B6652" s="30">
        <v>4.9516179999999999</v>
      </c>
    </row>
    <row r="6653" spans="1:2" x14ac:dyDescent="0.3">
      <c r="A6653" s="150">
        <v>41436</v>
      </c>
      <c r="B6653" s="30">
        <v>4.9516790000000004</v>
      </c>
    </row>
    <row r="6654" spans="1:2" x14ac:dyDescent="0.3">
      <c r="A6654" s="150">
        <v>41437</v>
      </c>
      <c r="B6654" s="30">
        <v>4.9517389999999999</v>
      </c>
    </row>
    <row r="6655" spans="1:2" x14ac:dyDescent="0.3">
      <c r="A6655" s="150">
        <v>41438</v>
      </c>
      <c r="B6655" s="30">
        <v>4.9518000000000004</v>
      </c>
    </row>
    <row r="6656" spans="1:2" x14ac:dyDescent="0.3">
      <c r="A6656" s="150">
        <v>41439</v>
      </c>
      <c r="B6656" s="30">
        <v>4.9518610000000001</v>
      </c>
    </row>
    <row r="6657" spans="1:2" x14ac:dyDescent="0.3">
      <c r="A6657" s="150">
        <v>41440</v>
      </c>
      <c r="B6657" s="30">
        <v>4.9519209999999996</v>
      </c>
    </row>
    <row r="6658" spans="1:2" x14ac:dyDescent="0.3">
      <c r="A6658" s="150">
        <v>41441</v>
      </c>
      <c r="B6658" s="30">
        <v>4.9519820000000001</v>
      </c>
    </row>
    <row r="6659" spans="1:2" x14ac:dyDescent="0.3">
      <c r="A6659" s="150">
        <v>41442</v>
      </c>
      <c r="B6659" s="30">
        <v>4.9520429999999998</v>
      </c>
    </row>
    <row r="6660" spans="1:2" x14ac:dyDescent="0.3">
      <c r="A6660" s="150">
        <v>41443</v>
      </c>
      <c r="B6660" s="30">
        <v>4.9521040000000003</v>
      </c>
    </row>
    <row r="6661" spans="1:2" x14ac:dyDescent="0.3">
      <c r="A6661" s="150">
        <v>41444</v>
      </c>
      <c r="B6661" s="30">
        <v>4.9521639999999998</v>
      </c>
    </row>
    <row r="6662" spans="1:2" x14ac:dyDescent="0.3">
      <c r="A6662" s="150">
        <v>41445</v>
      </c>
      <c r="B6662" s="30">
        <v>4.9522250000000003</v>
      </c>
    </row>
    <row r="6663" spans="1:2" x14ac:dyDescent="0.3">
      <c r="A6663" s="150">
        <v>41446</v>
      </c>
      <c r="B6663" s="30">
        <v>4.952286</v>
      </c>
    </row>
    <row r="6664" spans="1:2" x14ac:dyDescent="0.3">
      <c r="A6664" s="150">
        <v>41447</v>
      </c>
      <c r="B6664" s="30">
        <v>4.9523469999999996</v>
      </c>
    </row>
    <row r="6665" spans="1:2" x14ac:dyDescent="0.3">
      <c r="A6665" s="150">
        <v>41448</v>
      </c>
      <c r="B6665" s="30">
        <v>4.952407</v>
      </c>
    </row>
    <row r="6666" spans="1:2" x14ac:dyDescent="0.3">
      <c r="A6666" s="150">
        <v>41449</v>
      </c>
      <c r="B6666" s="30">
        <v>4.9524679999999996</v>
      </c>
    </row>
    <row r="6667" spans="1:2" x14ac:dyDescent="0.3">
      <c r="A6667" s="150">
        <v>41450</v>
      </c>
      <c r="B6667" s="30">
        <v>4.9525290000000002</v>
      </c>
    </row>
    <row r="6668" spans="1:2" x14ac:dyDescent="0.3">
      <c r="A6668" s="150">
        <v>41451</v>
      </c>
      <c r="B6668" s="30">
        <v>4.9523739999999998</v>
      </c>
    </row>
    <row r="6669" spans="1:2" x14ac:dyDescent="0.3">
      <c r="A6669" s="150">
        <v>41452</v>
      </c>
      <c r="B6669" s="30">
        <v>4.9522190000000004</v>
      </c>
    </row>
    <row r="6670" spans="1:2" x14ac:dyDescent="0.3">
      <c r="A6670" s="150">
        <v>41453</v>
      </c>
      <c r="B6670" s="30">
        <v>4.952064</v>
      </c>
    </row>
    <row r="6671" spans="1:2" x14ac:dyDescent="0.3">
      <c r="A6671" s="150">
        <v>41454</v>
      </c>
      <c r="B6671" s="30">
        <v>4.9519089999999997</v>
      </c>
    </row>
    <row r="6672" spans="1:2" x14ac:dyDescent="0.3">
      <c r="A6672" s="150">
        <v>41455</v>
      </c>
      <c r="B6672" s="30">
        <v>4.9517540000000002</v>
      </c>
    </row>
    <row r="6673" spans="1:2" x14ac:dyDescent="0.3">
      <c r="A6673" s="150">
        <v>41456</v>
      </c>
      <c r="B6673" s="30">
        <v>4.9515989999999999</v>
      </c>
    </row>
    <row r="6674" spans="1:2" x14ac:dyDescent="0.3">
      <c r="A6674" s="150">
        <v>41457</v>
      </c>
      <c r="B6674" s="30">
        <v>4.9514449999999997</v>
      </c>
    </row>
    <row r="6675" spans="1:2" x14ac:dyDescent="0.3">
      <c r="A6675" s="150">
        <v>41458</v>
      </c>
      <c r="B6675" s="30">
        <v>4.9512900000000002</v>
      </c>
    </row>
    <row r="6676" spans="1:2" x14ac:dyDescent="0.3">
      <c r="A6676" s="150">
        <v>41459</v>
      </c>
      <c r="B6676" s="30">
        <v>4.9511349999999998</v>
      </c>
    </row>
    <row r="6677" spans="1:2" x14ac:dyDescent="0.3">
      <c r="A6677" s="150">
        <v>41460</v>
      </c>
      <c r="B6677" s="30">
        <v>4.9509800000000004</v>
      </c>
    </row>
    <row r="6678" spans="1:2" x14ac:dyDescent="0.3">
      <c r="A6678" s="150">
        <v>41461</v>
      </c>
      <c r="B6678" s="30">
        <v>4.950825</v>
      </c>
    </row>
    <row r="6679" spans="1:2" x14ac:dyDescent="0.3">
      <c r="A6679" s="150">
        <v>41462</v>
      </c>
      <c r="B6679" s="30">
        <v>4.9506699999999997</v>
      </c>
    </row>
    <row r="6680" spans="1:2" x14ac:dyDescent="0.3">
      <c r="A6680" s="150">
        <v>41463</v>
      </c>
      <c r="B6680" s="30">
        <v>4.9505150000000002</v>
      </c>
    </row>
    <row r="6681" spans="1:2" x14ac:dyDescent="0.3">
      <c r="A6681" s="150">
        <v>41464</v>
      </c>
      <c r="B6681" s="30">
        <v>4.9503599999999999</v>
      </c>
    </row>
    <row r="6682" spans="1:2" x14ac:dyDescent="0.3">
      <c r="A6682" s="150">
        <v>41465</v>
      </c>
      <c r="B6682" s="30">
        <v>4.9502059999999997</v>
      </c>
    </row>
    <row r="6683" spans="1:2" x14ac:dyDescent="0.3">
      <c r="A6683" s="150">
        <v>41466</v>
      </c>
      <c r="B6683" s="30">
        <v>4.9500510000000002</v>
      </c>
    </row>
    <row r="6684" spans="1:2" x14ac:dyDescent="0.3">
      <c r="A6684" s="150">
        <v>41467</v>
      </c>
      <c r="B6684" s="30">
        <v>4.9498959999999999</v>
      </c>
    </row>
    <row r="6685" spans="1:2" x14ac:dyDescent="0.3">
      <c r="A6685" s="150">
        <v>41468</v>
      </c>
      <c r="B6685" s="30">
        <v>4.9497410000000004</v>
      </c>
    </row>
    <row r="6686" spans="1:2" x14ac:dyDescent="0.3">
      <c r="A6686" s="150">
        <v>41469</v>
      </c>
      <c r="B6686" s="30">
        <v>4.949586</v>
      </c>
    </row>
    <row r="6687" spans="1:2" x14ac:dyDescent="0.3">
      <c r="A6687" s="150">
        <v>41470</v>
      </c>
      <c r="B6687" s="30">
        <v>4.9494309999999997</v>
      </c>
    </row>
    <row r="6688" spans="1:2" x14ac:dyDescent="0.3">
      <c r="A6688" s="150">
        <v>41471</v>
      </c>
      <c r="B6688" s="30">
        <v>4.9492760000000002</v>
      </c>
    </row>
    <row r="6689" spans="1:2" x14ac:dyDescent="0.3">
      <c r="A6689" s="150">
        <v>41472</v>
      </c>
      <c r="B6689" s="30">
        <v>4.9491209999999999</v>
      </c>
    </row>
    <row r="6690" spans="1:2" x14ac:dyDescent="0.3">
      <c r="A6690" s="150">
        <v>41473</v>
      </c>
      <c r="B6690" s="30">
        <v>4.9489660000000004</v>
      </c>
    </row>
    <row r="6691" spans="1:2" x14ac:dyDescent="0.3">
      <c r="A6691" s="150">
        <v>41474</v>
      </c>
      <c r="B6691" s="30">
        <v>4.9488120000000002</v>
      </c>
    </row>
    <row r="6692" spans="1:2" x14ac:dyDescent="0.3">
      <c r="A6692" s="150">
        <v>41475</v>
      </c>
      <c r="B6692" s="30">
        <v>4.9486569999999999</v>
      </c>
    </row>
    <row r="6693" spans="1:2" x14ac:dyDescent="0.3">
      <c r="A6693" s="150">
        <v>41476</v>
      </c>
      <c r="B6693" s="30">
        <v>4.9485020000000004</v>
      </c>
    </row>
    <row r="6694" spans="1:2" x14ac:dyDescent="0.3">
      <c r="A6694" s="150">
        <v>41477</v>
      </c>
      <c r="B6694" s="30">
        <v>4.9483470000000001</v>
      </c>
    </row>
    <row r="6695" spans="1:2" x14ac:dyDescent="0.3">
      <c r="A6695" s="150">
        <v>41478</v>
      </c>
      <c r="B6695" s="30">
        <v>4.9481919999999997</v>
      </c>
    </row>
    <row r="6696" spans="1:2" x14ac:dyDescent="0.3">
      <c r="A6696" s="150">
        <v>41479</v>
      </c>
      <c r="B6696" s="30">
        <v>4.9480370000000002</v>
      </c>
    </row>
    <row r="6697" spans="1:2" x14ac:dyDescent="0.3">
      <c r="A6697" s="150">
        <v>41480</v>
      </c>
      <c r="B6697" s="30">
        <v>4.9478819999999999</v>
      </c>
    </row>
    <row r="6698" spans="1:2" x14ac:dyDescent="0.3">
      <c r="A6698" s="150">
        <v>41481</v>
      </c>
      <c r="B6698" s="30">
        <v>4.9478819999999999</v>
      </c>
    </row>
    <row r="6699" spans="1:2" x14ac:dyDescent="0.3">
      <c r="A6699" s="150">
        <v>41482</v>
      </c>
      <c r="B6699" s="30">
        <v>4.9478819999999999</v>
      </c>
    </row>
    <row r="6700" spans="1:2" x14ac:dyDescent="0.3">
      <c r="A6700" s="150">
        <v>41483</v>
      </c>
      <c r="B6700" s="30">
        <v>4.9478819999999999</v>
      </c>
    </row>
    <row r="6701" spans="1:2" x14ac:dyDescent="0.3">
      <c r="A6701" s="150">
        <v>41484</v>
      </c>
      <c r="B6701" s="30">
        <v>4.9478819999999999</v>
      </c>
    </row>
    <row r="6702" spans="1:2" x14ac:dyDescent="0.3">
      <c r="A6702" s="150">
        <v>41485</v>
      </c>
      <c r="B6702" s="30">
        <v>4.9478819999999999</v>
      </c>
    </row>
    <row r="6703" spans="1:2" x14ac:dyDescent="0.3">
      <c r="A6703" s="150">
        <v>41486</v>
      </c>
      <c r="B6703" s="30">
        <v>4.9478819999999999</v>
      </c>
    </row>
    <row r="6704" spans="1:2" x14ac:dyDescent="0.3">
      <c r="A6704" s="150">
        <v>41487</v>
      </c>
      <c r="B6704" s="30">
        <v>4.9478819999999999</v>
      </c>
    </row>
    <row r="6705" spans="1:2" x14ac:dyDescent="0.3">
      <c r="A6705" s="150">
        <v>41488</v>
      </c>
      <c r="B6705" s="30">
        <v>4.9478819999999999</v>
      </c>
    </row>
    <row r="6706" spans="1:2" x14ac:dyDescent="0.3">
      <c r="A6706" s="150">
        <v>41489</v>
      </c>
      <c r="B6706" s="30">
        <v>4.9478819999999999</v>
      </c>
    </row>
    <row r="6707" spans="1:2" x14ac:dyDescent="0.3">
      <c r="A6707" s="150">
        <v>41490</v>
      </c>
      <c r="B6707" s="30">
        <v>4.9478819999999999</v>
      </c>
    </row>
    <row r="6708" spans="1:2" x14ac:dyDescent="0.3">
      <c r="A6708" s="150">
        <v>41491</v>
      </c>
      <c r="B6708" s="30">
        <v>4.9478819999999999</v>
      </c>
    </row>
    <row r="6709" spans="1:2" x14ac:dyDescent="0.3">
      <c r="A6709" s="150">
        <v>41492</v>
      </c>
      <c r="B6709" s="30">
        <v>4.9478819999999999</v>
      </c>
    </row>
    <row r="6710" spans="1:2" x14ac:dyDescent="0.3">
      <c r="A6710" s="150">
        <v>41493</v>
      </c>
      <c r="B6710" s="30">
        <v>4.9478819999999999</v>
      </c>
    </row>
    <row r="6711" spans="1:2" x14ac:dyDescent="0.3">
      <c r="A6711" s="150">
        <v>41494</v>
      </c>
      <c r="B6711" s="30">
        <v>4.9478819999999999</v>
      </c>
    </row>
    <row r="6712" spans="1:2" x14ac:dyDescent="0.3">
      <c r="A6712" s="150">
        <v>41495</v>
      </c>
      <c r="B6712" s="30">
        <v>4.9478819999999999</v>
      </c>
    </row>
    <row r="6713" spans="1:2" x14ac:dyDescent="0.3">
      <c r="A6713" s="150">
        <v>41496</v>
      </c>
      <c r="B6713" s="30">
        <v>4.9478819999999999</v>
      </c>
    </row>
    <row r="6714" spans="1:2" x14ac:dyDescent="0.3">
      <c r="A6714" s="150">
        <v>41497</v>
      </c>
      <c r="B6714" s="30">
        <v>4.947819</v>
      </c>
    </row>
    <row r="6715" spans="1:2" x14ac:dyDescent="0.3">
      <c r="A6715" s="150">
        <v>41498</v>
      </c>
      <c r="B6715" s="30">
        <v>4.9477549999999999</v>
      </c>
    </row>
    <row r="6716" spans="1:2" x14ac:dyDescent="0.3">
      <c r="A6716" s="150">
        <v>41499</v>
      </c>
      <c r="B6716" s="30">
        <v>4.9476909999999998</v>
      </c>
    </row>
    <row r="6717" spans="1:2" x14ac:dyDescent="0.3">
      <c r="A6717" s="150">
        <v>41500</v>
      </c>
      <c r="B6717" s="30">
        <v>4.9476269999999998</v>
      </c>
    </row>
    <row r="6718" spans="1:2" x14ac:dyDescent="0.3">
      <c r="A6718" s="150">
        <v>41501</v>
      </c>
      <c r="B6718" s="30">
        <v>4.9475639999999999</v>
      </c>
    </row>
    <row r="6719" spans="1:2" x14ac:dyDescent="0.3">
      <c r="A6719" s="150">
        <v>41502</v>
      </c>
      <c r="B6719" s="30">
        <v>4.9474999999999998</v>
      </c>
    </row>
    <row r="6720" spans="1:2" x14ac:dyDescent="0.3">
      <c r="A6720" s="150">
        <v>41503</v>
      </c>
      <c r="B6720" s="30">
        <v>4.9474359999999997</v>
      </c>
    </row>
    <row r="6721" spans="1:2" x14ac:dyDescent="0.3">
      <c r="A6721" s="150">
        <v>41504</v>
      </c>
      <c r="B6721" s="30">
        <v>4.9473719999999997</v>
      </c>
    </row>
    <row r="6722" spans="1:2" x14ac:dyDescent="0.3">
      <c r="A6722" s="150">
        <v>41505</v>
      </c>
      <c r="B6722" s="30">
        <v>4.9473079999999996</v>
      </c>
    </row>
    <row r="6723" spans="1:2" x14ac:dyDescent="0.3">
      <c r="A6723" s="150">
        <v>41506</v>
      </c>
      <c r="B6723" s="30">
        <v>4.9472449999999997</v>
      </c>
    </row>
    <row r="6724" spans="1:2" x14ac:dyDescent="0.3">
      <c r="A6724" s="150">
        <v>41507</v>
      </c>
      <c r="B6724" s="30">
        <v>4.9471809999999996</v>
      </c>
    </row>
    <row r="6725" spans="1:2" x14ac:dyDescent="0.3">
      <c r="A6725" s="150">
        <v>41508</v>
      </c>
      <c r="B6725" s="30">
        <v>4.9471170000000004</v>
      </c>
    </row>
    <row r="6726" spans="1:2" x14ac:dyDescent="0.3">
      <c r="A6726" s="150">
        <v>41509</v>
      </c>
      <c r="B6726" s="30">
        <v>4.9470530000000004</v>
      </c>
    </row>
    <row r="6727" spans="1:2" x14ac:dyDescent="0.3">
      <c r="A6727" s="150">
        <v>41510</v>
      </c>
      <c r="B6727" s="30">
        <v>4.9469900000000004</v>
      </c>
    </row>
    <row r="6728" spans="1:2" x14ac:dyDescent="0.3">
      <c r="A6728" s="150">
        <v>41511</v>
      </c>
      <c r="B6728" s="30">
        <v>4.9469260000000004</v>
      </c>
    </row>
    <row r="6729" spans="1:2" x14ac:dyDescent="0.3">
      <c r="A6729" s="150">
        <v>41512</v>
      </c>
      <c r="B6729" s="30">
        <v>4.9477310000000001</v>
      </c>
    </row>
    <row r="6730" spans="1:2" x14ac:dyDescent="0.3">
      <c r="A6730" s="150">
        <v>41513</v>
      </c>
      <c r="B6730" s="30">
        <v>4.9485349999999997</v>
      </c>
    </row>
    <row r="6731" spans="1:2" x14ac:dyDescent="0.3">
      <c r="A6731" s="150">
        <v>41514</v>
      </c>
      <c r="B6731" s="30">
        <v>4.9493400000000003</v>
      </c>
    </row>
    <row r="6732" spans="1:2" x14ac:dyDescent="0.3">
      <c r="A6732" s="150">
        <v>41515</v>
      </c>
      <c r="B6732" s="30">
        <v>4.9501460000000002</v>
      </c>
    </row>
    <row r="6733" spans="1:2" x14ac:dyDescent="0.3">
      <c r="A6733" s="150">
        <v>41516</v>
      </c>
      <c r="B6733" s="30">
        <v>4.9509509999999999</v>
      </c>
    </row>
    <row r="6734" spans="1:2" x14ac:dyDescent="0.3">
      <c r="A6734" s="150">
        <v>41517</v>
      </c>
      <c r="B6734" s="30">
        <v>4.9517559999999996</v>
      </c>
    </row>
    <row r="6735" spans="1:2" x14ac:dyDescent="0.3">
      <c r="A6735" s="150">
        <v>41518</v>
      </c>
      <c r="B6735" s="30">
        <v>4.9525620000000004</v>
      </c>
    </row>
    <row r="6736" spans="1:2" x14ac:dyDescent="0.3">
      <c r="A6736" s="150">
        <v>41519</v>
      </c>
      <c r="B6736" s="30">
        <v>4.9533670000000001</v>
      </c>
    </row>
    <row r="6737" spans="1:2" x14ac:dyDescent="0.3">
      <c r="A6737" s="150">
        <v>41520</v>
      </c>
      <c r="B6737" s="30">
        <v>4.9541729999999999</v>
      </c>
    </row>
    <row r="6738" spans="1:2" x14ac:dyDescent="0.3">
      <c r="A6738" s="150">
        <v>41521</v>
      </c>
      <c r="B6738" s="30">
        <v>4.9549789999999998</v>
      </c>
    </row>
    <row r="6739" spans="1:2" x14ac:dyDescent="0.3">
      <c r="A6739" s="150">
        <v>41522</v>
      </c>
      <c r="B6739" s="30">
        <v>4.9557849999999997</v>
      </c>
    </row>
    <row r="6740" spans="1:2" x14ac:dyDescent="0.3">
      <c r="A6740" s="150">
        <v>41523</v>
      </c>
      <c r="B6740" s="30">
        <v>4.9565910000000004</v>
      </c>
    </row>
    <row r="6741" spans="1:2" x14ac:dyDescent="0.3">
      <c r="A6741" s="150">
        <v>41524</v>
      </c>
      <c r="B6741" s="30">
        <v>4.9573980000000004</v>
      </c>
    </row>
    <row r="6742" spans="1:2" x14ac:dyDescent="0.3">
      <c r="A6742" s="150">
        <v>41525</v>
      </c>
      <c r="B6742" s="30">
        <v>4.9582040000000003</v>
      </c>
    </row>
    <row r="6743" spans="1:2" x14ac:dyDescent="0.3">
      <c r="A6743" s="150">
        <v>41526</v>
      </c>
      <c r="B6743" s="30">
        <v>4.9590110000000003</v>
      </c>
    </row>
    <row r="6744" spans="1:2" x14ac:dyDescent="0.3">
      <c r="A6744" s="150">
        <v>41527</v>
      </c>
      <c r="B6744" s="30">
        <v>4.9598170000000001</v>
      </c>
    </row>
    <row r="6745" spans="1:2" x14ac:dyDescent="0.3">
      <c r="A6745" s="150">
        <v>41528</v>
      </c>
      <c r="B6745" s="30">
        <v>4.9600419999999996</v>
      </c>
    </row>
    <row r="6746" spans="1:2" x14ac:dyDescent="0.3">
      <c r="A6746" s="150">
        <v>41529</v>
      </c>
      <c r="B6746" s="30">
        <v>4.960267</v>
      </c>
    </row>
    <row r="6747" spans="1:2" x14ac:dyDescent="0.3">
      <c r="A6747" s="150">
        <v>41530</v>
      </c>
      <c r="B6747" s="30">
        <v>4.9604910000000002</v>
      </c>
    </row>
    <row r="6748" spans="1:2" x14ac:dyDescent="0.3">
      <c r="A6748" s="150">
        <v>41531</v>
      </c>
      <c r="B6748" s="30">
        <v>4.9607159999999997</v>
      </c>
    </row>
    <row r="6749" spans="1:2" x14ac:dyDescent="0.3">
      <c r="A6749" s="150">
        <v>41532</v>
      </c>
      <c r="B6749" s="30">
        <v>4.960941</v>
      </c>
    </row>
    <row r="6750" spans="1:2" x14ac:dyDescent="0.3">
      <c r="A6750" s="150">
        <v>41533</v>
      </c>
      <c r="B6750" s="30">
        <v>4.9611650000000003</v>
      </c>
    </row>
    <row r="6751" spans="1:2" x14ac:dyDescent="0.3">
      <c r="A6751" s="150">
        <v>41534</v>
      </c>
      <c r="B6751" s="30">
        <v>4.9613899999999997</v>
      </c>
    </row>
    <row r="6752" spans="1:2" x14ac:dyDescent="0.3">
      <c r="A6752" s="150">
        <v>41535</v>
      </c>
      <c r="B6752" s="30">
        <v>4.9616150000000001</v>
      </c>
    </row>
    <row r="6753" spans="1:2" x14ac:dyDescent="0.3">
      <c r="A6753" s="150">
        <v>41536</v>
      </c>
      <c r="B6753" s="30">
        <v>4.9618399999999996</v>
      </c>
    </row>
    <row r="6754" spans="1:2" x14ac:dyDescent="0.3">
      <c r="A6754" s="150">
        <v>41537</v>
      </c>
      <c r="B6754" s="30">
        <v>4.9620639999999998</v>
      </c>
    </row>
    <row r="6755" spans="1:2" x14ac:dyDescent="0.3">
      <c r="A6755" s="150">
        <v>41538</v>
      </c>
      <c r="B6755" s="30">
        <v>4.9622890000000002</v>
      </c>
    </row>
    <row r="6756" spans="1:2" x14ac:dyDescent="0.3">
      <c r="A6756" s="150">
        <v>41539</v>
      </c>
      <c r="B6756" s="30">
        <v>4.9625139999999996</v>
      </c>
    </row>
    <row r="6757" spans="1:2" x14ac:dyDescent="0.3">
      <c r="A6757" s="150">
        <v>41540</v>
      </c>
      <c r="B6757" s="30">
        <v>4.962739</v>
      </c>
    </row>
    <row r="6758" spans="1:2" x14ac:dyDescent="0.3">
      <c r="A6758" s="150">
        <v>41541</v>
      </c>
      <c r="B6758" s="30">
        <v>4.9629630000000002</v>
      </c>
    </row>
    <row r="6759" spans="1:2" x14ac:dyDescent="0.3">
      <c r="A6759" s="150">
        <v>41542</v>
      </c>
      <c r="B6759" s="30">
        <v>4.9631879999999997</v>
      </c>
    </row>
    <row r="6760" spans="1:2" x14ac:dyDescent="0.3">
      <c r="A6760" s="150">
        <v>41543</v>
      </c>
      <c r="B6760" s="30">
        <v>4.9643040000000003</v>
      </c>
    </row>
    <row r="6761" spans="1:2" x14ac:dyDescent="0.3">
      <c r="A6761" s="150">
        <v>41544</v>
      </c>
      <c r="B6761" s="30">
        <v>4.9654199999999999</v>
      </c>
    </row>
    <row r="6762" spans="1:2" x14ac:dyDescent="0.3">
      <c r="A6762" s="150">
        <v>41545</v>
      </c>
      <c r="B6762" s="30">
        <v>4.9665359999999996</v>
      </c>
    </row>
    <row r="6763" spans="1:2" x14ac:dyDescent="0.3">
      <c r="A6763" s="150">
        <v>41546</v>
      </c>
      <c r="B6763" s="30">
        <v>4.9676530000000003</v>
      </c>
    </row>
    <row r="6764" spans="1:2" x14ac:dyDescent="0.3">
      <c r="A6764" s="150">
        <v>41547</v>
      </c>
      <c r="B6764" s="30">
        <v>4.9687700000000001</v>
      </c>
    </row>
    <row r="6765" spans="1:2" x14ac:dyDescent="0.3">
      <c r="A6765" s="150">
        <v>41548</v>
      </c>
      <c r="B6765" s="30">
        <v>4.9698869999999999</v>
      </c>
    </row>
    <row r="6766" spans="1:2" x14ac:dyDescent="0.3">
      <c r="A6766" s="150">
        <v>41549</v>
      </c>
      <c r="B6766" s="30">
        <v>4.9710039999999998</v>
      </c>
    </row>
    <row r="6767" spans="1:2" x14ac:dyDescent="0.3">
      <c r="A6767" s="150">
        <v>41550</v>
      </c>
      <c r="B6767" s="30">
        <v>4.9721219999999997</v>
      </c>
    </row>
    <row r="6768" spans="1:2" x14ac:dyDescent="0.3">
      <c r="A6768" s="150">
        <v>41551</v>
      </c>
      <c r="B6768" s="30">
        <v>4.9732390000000004</v>
      </c>
    </row>
    <row r="6769" spans="1:2" x14ac:dyDescent="0.3">
      <c r="A6769" s="150">
        <v>41552</v>
      </c>
      <c r="B6769" s="30">
        <v>4.9743570000000004</v>
      </c>
    </row>
    <row r="6770" spans="1:2" x14ac:dyDescent="0.3">
      <c r="A6770" s="150">
        <v>41553</v>
      </c>
      <c r="B6770" s="30">
        <v>4.9754759999999996</v>
      </c>
    </row>
    <row r="6771" spans="1:2" x14ac:dyDescent="0.3">
      <c r="A6771" s="150">
        <v>41554</v>
      </c>
      <c r="B6771" s="30">
        <v>4.9765940000000004</v>
      </c>
    </row>
    <row r="6772" spans="1:2" x14ac:dyDescent="0.3">
      <c r="A6772" s="150">
        <v>41555</v>
      </c>
      <c r="B6772" s="30">
        <v>4.9777129999999996</v>
      </c>
    </row>
    <row r="6773" spans="1:2" x14ac:dyDescent="0.3">
      <c r="A6773" s="150">
        <v>41556</v>
      </c>
      <c r="B6773" s="30">
        <v>4.9788319999999997</v>
      </c>
    </row>
    <row r="6774" spans="1:2" x14ac:dyDescent="0.3">
      <c r="A6774" s="150">
        <v>41557</v>
      </c>
      <c r="B6774" s="30">
        <v>4.9799519999999999</v>
      </c>
    </row>
    <row r="6775" spans="1:2" x14ac:dyDescent="0.3">
      <c r="A6775" s="150">
        <v>41558</v>
      </c>
      <c r="B6775" s="30">
        <v>4.9799850000000001</v>
      </c>
    </row>
    <row r="6776" spans="1:2" x14ac:dyDescent="0.3">
      <c r="A6776" s="150">
        <v>41559</v>
      </c>
      <c r="B6776" s="30">
        <v>4.9800180000000003</v>
      </c>
    </row>
    <row r="6777" spans="1:2" x14ac:dyDescent="0.3">
      <c r="A6777" s="150">
        <v>41560</v>
      </c>
      <c r="B6777" s="30">
        <v>4.9800519999999997</v>
      </c>
    </row>
    <row r="6778" spans="1:2" x14ac:dyDescent="0.3">
      <c r="A6778" s="150">
        <v>41561</v>
      </c>
      <c r="B6778" s="30">
        <v>4.9800849999999999</v>
      </c>
    </row>
    <row r="6779" spans="1:2" x14ac:dyDescent="0.3">
      <c r="A6779" s="150">
        <v>41562</v>
      </c>
      <c r="B6779" s="30">
        <v>4.9801190000000002</v>
      </c>
    </row>
    <row r="6780" spans="1:2" x14ac:dyDescent="0.3">
      <c r="A6780" s="150">
        <v>41563</v>
      </c>
      <c r="B6780" s="30">
        <v>4.9801520000000004</v>
      </c>
    </row>
    <row r="6781" spans="1:2" x14ac:dyDescent="0.3">
      <c r="A6781" s="150">
        <v>41564</v>
      </c>
      <c r="B6781" s="30">
        <v>4.9801849999999996</v>
      </c>
    </row>
    <row r="6782" spans="1:2" x14ac:dyDescent="0.3">
      <c r="A6782" s="150">
        <v>41565</v>
      </c>
      <c r="B6782" s="30">
        <v>4.980219</v>
      </c>
    </row>
    <row r="6783" spans="1:2" x14ac:dyDescent="0.3">
      <c r="A6783" s="150">
        <v>41566</v>
      </c>
      <c r="B6783" s="30">
        <v>4.9802520000000001</v>
      </c>
    </row>
    <row r="6784" spans="1:2" x14ac:dyDescent="0.3">
      <c r="A6784" s="150">
        <v>41567</v>
      </c>
      <c r="B6784" s="30">
        <v>4.9802860000000004</v>
      </c>
    </row>
    <row r="6785" spans="1:2" x14ac:dyDescent="0.3">
      <c r="A6785" s="150">
        <v>41568</v>
      </c>
      <c r="B6785" s="30">
        <v>4.9803189999999997</v>
      </c>
    </row>
    <row r="6786" spans="1:2" x14ac:dyDescent="0.3">
      <c r="A6786" s="150">
        <v>41569</v>
      </c>
      <c r="B6786" s="30">
        <v>4.9803519999999999</v>
      </c>
    </row>
    <row r="6787" spans="1:2" x14ac:dyDescent="0.3">
      <c r="A6787" s="150">
        <v>41570</v>
      </c>
      <c r="B6787" s="30">
        <v>4.9803860000000002</v>
      </c>
    </row>
    <row r="6788" spans="1:2" x14ac:dyDescent="0.3">
      <c r="A6788" s="150">
        <v>41571</v>
      </c>
      <c r="B6788" s="30">
        <v>4.9804190000000004</v>
      </c>
    </row>
    <row r="6789" spans="1:2" x14ac:dyDescent="0.3">
      <c r="A6789" s="150">
        <v>41572</v>
      </c>
      <c r="B6789" s="30">
        <v>4.9804529999999998</v>
      </c>
    </row>
    <row r="6790" spans="1:2" x14ac:dyDescent="0.3">
      <c r="A6790" s="150">
        <v>41573</v>
      </c>
      <c r="B6790" s="30">
        <v>4.9817</v>
      </c>
    </row>
    <row r="6791" spans="1:2" x14ac:dyDescent="0.3">
      <c r="A6791" s="150">
        <v>41574</v>
      </c>
      <c r="B6791" s="30">
        <v>4.9829480000000004</v>
      </c>
    </row>
    <row r="6792" spans="1:2" x14ac:dyDescent="0.3">
      <c r="A6792" s="150">
        <v>41575</v>
      </c>
      <c r="B6792" s="30">
        <v>4.9841959999999998</v>
      </c>
    </row>
    <row r="6793" spans="1:2" x14ac:dyDescent="0.3">
      <c r="A6793" s="150">
        <v>41576</v>
      </c>
      <c r="B6793" s="30">
        <v>4.9854440000000002</v>
      </c>
    </row>
    <row r="6794" spans="1:2" x14ac:dyDescent="0.3">
      <c r="A6794" s="150">
        <v>41577</v>
      </c>
      <c r="B6794" s="30">
        <v>4.9866929999999998</v>
      </c>
    </row>
    <row r="6795" spans="1:2" x14ac:dyDescent="0.3">
      <c r="A6795" s="150">
        <v>41578</v>
      </c>
      <c r="B6795" s="30">
        <v>4.9879420000000003</v>
      </c>
    </row>
    <row r="6796" spans="1:2" x14ac:dyDescent="0.3">
      <c r="A6796" s="150">
        <v>41579</v>
      </c>
      <c r="B6796" s="30">
        <v>4.9891920000000001</v>
      </c>
    </row>
    <row r="6797" spans="1:2" x14ac:dyDescent="0.3">
      <c r="A6797" s="150">
        <v>41580</v>
      </c>
      <c r="B6797" s="30">
        <v>4.9904409999999997</v>
      </c>
    </row>
    <row r="6798" spans="1:2" x14ac:dyDescent="0.3">
      <c r="A6798" s="150">
        <v>41581</v>
      </c>
      <c r="B6798" s="30">
        <v>4.9916910000000003</v>
      </c>
    </row>
    <row r="6799" spans="1:2" x14ac:dyDescent="0.3">
      <c r="A6799" s="150">
        <v>41582</v>
      </c>
      <c r="B6799" s="30">
        <v>4.9929420000000002</v>
      </c>
    </row>
    <row r="6800" spans="1:2" x14ac:dyDescent="0.3">
      <c r="A6800" s="150">
        <v>41583</v>
      </c>
      <c r="B6800" s="30">
        <v>4.994192</v>
      </c>
    </row>
    <row r="6801" spans="1:2" x14ac:dyDescent="0.3">
      <c r="A6801" s="150">
        <v>41584</v>
      </c>
      <c r="B6801" s="30">
        <v>4.9954429999999999</v>
      </c>
    </row>
    <row r="6802" spans="1:2" x14ac:dyDescent="0.3">
      <c r="A6802" s="150">
        <v>41585</v>
      </c>
      <c r="B6802" s="30">
        <v>4.9966949999999999</v>
      </c>
    </row>
    <row r="6803" spans="1:2" x14ac:dyDescent="0.3">
      <c r="A6803" s="150">
        <v>41586</v>
      </c>
      <c r="B6803" s="30">
        <v>4.9979459999999998</v>
      </c>
    </row>
    <row r="6804" spans="1:2" x14ac:dyDescent="0.3">
      <c r="A6804" s="150">
        <v>41587</v>
      </c>
      <c r="B6804" s="30">
        <v>4.9991979999999998</v>
      </c>
    </row>
    <row r="6805" spans="1:2" x14ac:dyDescent="0.3">
      <c r="A6805" s="150">
        <v>41588</v>
      </c>
      <c r="B6805" s="30">
        <v>5.0004499999999998</v>
      </c>
    </row>
    <row r="6806" spans="1:2" x14ac:dyDescent="0.3">
      <c r="A6806" s="150">
        <v>41589</v>
      </c>
      <c r="B6806" s="30">
        <v>5.0009050000000004</v>
      </c>
    </row>
    <row r="6807" spans="1:2" x14ac:dyDescent="0.3">
      <c r="A6807" s="150">
        <v>41590</v>
      </c>
      <c r="B6807" s="30">
        <v>5.0013610000000002</v>
      </c>
    </row>
    <row r="6808" spans="1:2" x14ac:dyDescent="0.3">
      <c r="A6808" s="150">
        <v>41591</v>
      </c>
      <c r="B6808" s="30">
        <v>5.0018159999999998</v>
      </c>
    </row>
    <row r="6809" spans="1:2" x14ac:dyDescent="0.3">
      <c r="A6809" s="150">
        <v>41592</v>
      </c>
      <c r="B6809" s="30">
        <v>5.0022710000000004</v>
      </c>
    </row>
    <row r="6810" spans="1:2" x14ac:dyDescent="0.3">
      <c r="A6810" s="150">
        <v>41593</v>
      </c>
      <c r="B6810" s="30">
        <v>5.0027270000000001</v>
      </c>
    </row>
    <row r="6811" spans="1:2" x14ac:dyDescent="0.3">
      <c r="A6811" s="150">
        <v>41594</v>
      </c>
      <c r="B6811" s="30">
        <v>5.0031819999999998</v>
      </c>
    </row>
    <row r="6812" spans="1:2" x14ac:dyDescent="0.3">
      <c r="A6812" s="150">
        <v>41595</v>
      </c>
      <c r="B6812" s="30">
        <v>5.0036379999999996</v>
      </c>
    </row>
    <row r="6813" spans="1:2" x14ac:dyDescent="0.3">
      <c r="A6813" s="150">
        <v>41596</v>
      </c>
      <c r="B6813" s="30">
        <v>5.0040930000000001</v>
      </c>
    </row>
    <row r="6814" spans="1:2" x14ac:dyDescent="0.3">
      <c r="A6814" s="150">
        <v>41597</v>
      </c>
      <c r="B6814" s="30">
        <v>5.0045489999999999</v>
      </c>
    </row>
    <row r="6815" spans="1:2" x14ac:dyDescent="0.3">
      <c r="A6815" s="150">
        <v>41598</v>
      </c>
      <c r="B6815" s="30">
        <v>5.0050039999999996</v>
      </c>
    </row>
    <row r="6816" spans="1:2" x14ac:dyDescent="0.3">
      <c r="A6816" s="150">
        <v>41599</v>
      </c>
      <c r="B6816" s="30">
        <v>5.0054600000000002</v>
      </c>
    </row>
    <row r="6817" spans="1:2" x14ac:dyDescent="0.3">
      <c r="A6817" s="150">
        <v>41600</v>
      </c>
      <c r="B6817" s="30">
        <v>5.005916</v>
      </c>
    </row>
    <row r="6818" spans="1:2" x14ac:dyDescent="0.3">
      <c r="A6818" s="150">
        <v>41601</v>
      </c>
      <c r="B6818" s="30">
        <v>5.0063719999999998</v>
      </c>
    </row>
    <row r="6819" spans="1:2" x14ac:dyDescent="0.3">
      <c r="A6819" s="150">
        <v>41602</v>
      </c>
      <c r="B6819" s="30">
        <v>5.0068270000000004</v>
      </c>
    </row>
    <row r="6820" spans="1:2" x14ac:dyDescent="0.3">
      <c r="A6820" s="150">
        <v>41603</v>
      </c>
      <c r="B6820" s="30">
        <v>5.0072830000000002</v>
      </c>
    </row>
    <row r="6821" spans="1:2" x14ac:dyDescent="0.3">
      <c r="A6821" s="150">
        <v>41604</v>
      </c>
      <c r="B6821" s="30">
        <v>5.0101110000000002</v>
      </c>
    </row>
    <row r="6822" spans="1:2" x14ac:dyDescent="0.3">
      <c r="A6822" s="150">
        <v>41605</v>
      </c>
      <c r="B6822" s="30">
        <v>5.0129409999999996</v>
      </c>
    </row>
    <row r="6823" spans="1:2" x14ac:dyDescent="0.3">
      <c r="A6823" s="150">
        <v>41606</v>
      </c>
      <c r="B6823" s="30">
        <v>5.0157730000000003</v>
      </c>
    </row>
    <row r="6824" spans="1:2" x14ac:dyDescent="0.3">
      <c r="A6824" s="150">
        <v>41607</v>
      </c>
      <c r="B6824" s="30">
        <v>5.0186060000000001</v>
      </c>
    </row>
    <row r="6825" spans="1:2" x14ac:dyDescent="0.3">
      <c r="A6825" s="150">
        <v>41608</v>
      </c>
      <c r="B6825" s="30">
        <v>5.0214400000000001</v>
      </c>
    </row>
    <row r="6826" spans="1:2" x14ac:dyDescent="0.3">
      <c r="A6826" s="150">
        <v>41609</v>
      </c>
      <c r="B6826" s="30">
        <v>5.0242769999999997</v>
      </c>
    </row>
    <row r="6827" spans="1:2" x14ac:dyDescent="0.3">
      <c r="A6827" s="150">
        <v>41610</v>
      </c>
      <c r="B6827" s="30">
        <v>5.0271140000000001</v>
      </c>
    </row>
    <row r="6828" spans="1:2" x14ac:dyDescent="0.3">
      <c r="A6828" s="150">
        <v>41611</v>
      </c>
      <c r="B6828" s="30">
        <v>5.029954</v>
      </c>
    </row>
    <row r="6829" spans="1:2" x14ac:dyDescent="0.3">
      <c r="A6829" s="150">
        <v>41612</v>
      </c>
      <c r="B6829" s="30">
        <v>5.0327950000000001</v>
      </c>
    </row>
    <row r="6830" spans="1:2" x14ac:dyDescent="0.3">
      <c r="A6830" s="150">
        <v>41613</v>
      </c>
      <c r="B6830" s="30">
        <v>5.0356370000000004</v>
      </c>
    </row>
    <row r="6831" spans="1:2" x14ac:dyDescent="0.3">
      <c r="A6831" s="150">
        <v>41614</v>
      </c>
      <c r="B6831" s="30">
        <v>5.0384820000000001</v>
      </c>
    </row>
    <row r="6832" spans="1:2" x14ac:dyDescent="0.3">
      <c r="A6832" s="150">
        <v>41615</v>
      </c>
      <c r="B6832" s="30">
        <v>5.041328</v>
      </c>
    </row>
    <row r="6833" spans="1:2" x14ac:dyDescent="0.3">
      <c r="A6833" s="150">
        <v>41616</v>
      </c>
      <c r="B6833" s="30">
        <v>5.0441750000000001</v>
      </c>
    </row>
    <row r="6834" spans="1:2" x14ac:dyDescent="0.3">
      <c r="A6834" s="150">
        <v>41617</v>
      </c>
      <c r="B6834" s="30">
        <v>5.0470240000000004</v>
      </c>
    </row>
    <row r="6835" spans="1:2" x14ac:dyDescent="0.3">
      <c r="A6835" s="150">
        <v>41618</v>
      </c>
      <c r="B6835" s="30">
        <v>5.0498750000000001</v>
      </c>
    </row>
    <row r="6836" spans="1:2" x14ac:dyDescent="0.3">
      <c r="A6836" s="150">
        <v>41619</v>
      </c>
      <c r="B6836" s="30">
        <v>5.049957</v>
      </c>
    </row>
    <row r="6837" spans="1:2" x14ac:dyDescent="0.3">
      <c r="A6837" s="150">
        <v>41620</v>
      </c>
      <c r="B6837" s="30">
        <v>5.0500389999999999</v>
      </c>
    </row>
    <row r="6838" spans="1:2" x14ac:dyDescent="0.3">
      <c r="A6838" s="150">
        <v>41621</v>
      </c>
      <c r="B6838" s="30">
        <v>5.0501209999999999</v>
      </c>
    </row>
    <row r="6839" spans="1:2" x14ac:dyDescent="0.3">
      <c r="A6839" s="150">
        <v>41622</v>
      </c>
      <c r="B6839" s="30">
        <v>5.0502029999999998</v>
      </c>
    </row>
    <row r="6840" spans="1:2" x14ac:dyDescent="0.3">
      <c r="A6840" s="150">
        <v>41623</v>
      </c>
      <c r="B6840" s="30">
        <v>5.0502849999999997</v>
      </c>
    </row>
    <row r="6841" spans="1:2" x14ac:dyDescent="0.3">
      <c r="A6841" s="150">
        <v>41624</v>
      </c>
      <c r="B6841" s="30">
        <v>5.0503669999999996</v>
      </c>
    </row>
    <row r="6842" spans="1:2" x14ac:dyDescent="0.3">
      <c r="A6842" s="150">
        <v>41625</v>
      </c>
      <c r="B6842" s="30">
        <v>5.0504490000000004</v>
      </c>
    </row>
    <row r="6843" spans="1:2" x14ac:dyDescent="0.3">
      <c r="A6843" s="150">
        <v>41626</v>
      </c>
      <c r="B6843" s="30">
        <v>5.0505310000000003</v>
      </c>
    </row>
    <row r="6844" spans="1:2" x14ac:dyDescent="0.3">
      <c r="A6844" s="150">
        <v>41627</v>
      </c>
      <c r="B6844" s="30">
        <v>5.0506130000000002</v>
      </c>
    </row>
    <row r="6845" spans="1:2" x14ac:dyDescent="0.3">
      <c r="A6845" s="150">
        <v>41628</v>
      </c>
      <c r="B6845" s="30">
        <v>5.0506950000000002</v>
      </c>
    </row>
    <row r="6846" spans="1:2" x14ac:dyDescent="0.3">
      <c r="A6846" s="150">
        <v>41629</v>
      </c>
      <c r="B6846" s="30">
        <v>5.0507770000000001</v>
      </c>
    </row>
    <row r="6847" spans="1:2" x14ac:dyDescent="0.3">
      <c r="A6847" s="150">
        <v>41630</v>
      </c>
      <c r="B6847" s="30">
        <v>5.050859</v>
      </c>
    </row>
    <row r="6848" spans="1:2" x14ac:dyDescent="0.3">
      <c r="A6848" s="150">
        <v>41631</v>
      </c>
      <c r="B6848" s="30">
        <v>5.0509409999999999</v>
      </c>
    </row>
    <row r="6849" spans="1:2" x14ac:dyDescent="0.3">
      <c r="A6849" s="150">
        <v>41632</v>
      </c>
      <c r="B6849" s="30">
        <v>5.0510229999999998</v>
      </c>
    </row>
    <row r="6850" spans="1:2" x14ac:dyDescent="0.3">
      <c r="A6850" s="150">
        <v>41633</v>
      </c>
      <c r="B6850" s="30">
        <v>5.0511049999999997</v>
      </c>
    </row>
    <row r="6851" spans="1:2" x14ac:dyDescent="0.3">
      <c r="A6851" s="150">
        <v>41634</v>
      </c>
      <c r="B6851" s="30">
        <v>5.0523749999999996</v>
      </c>
    </row>
    <row r="6852" spans="1:2" x14ac:dyDescent="0.3">
      <c r="A6852" s="150">
        <v>41635</v>
      </c>
      <c r="B6852" s="30">
        <v>5.0536459999999996</v>
      </c>
    </row>
    <row r="6853" spans="1:2" x14ac:dyDescent="0.3">
      <c r="A6853" s="150">
        <v>41636</v>
      </c>
      <c r="B6853" s="30">
        <v>5.0549160000000004</v>
      </c>
    </row>
    <row r="6854" spans="1:2" x14ac:dyDescent="0.3">
      <c r="A6854" s="150">
        <v>41637</v>
      </c>
      <c r="B6854" s="30">
        <v>5.0561879999999997</v>
      </c>
    </row>
    <row r="6855" spans="1:2" x14ac:dyDescent="0.3">
      <c r="A6855" s="150">
        <v>41638</v>
      </c>
      <c r="B6855" s="30">
        <v>5.0574589999999997</v>
      </c>
    </row>
    <row r="6856" spans="1:2" x14ac:dyDescent="0.3">
      <c r="A6856" s="150">
        <v>41639</v>
      </c>
      <c r="B6856" s="30">
        <v>5.0587309999999999</v>
      </c>
    </row>
    <row r="6857" spans="1:2" x14ac:dyDescent="0.3">
      <c r="A6857" s="150">
        <v>41640</v>
      </c>
      <c r="B6857" s="30">
        <v>5.060003</v>
      </c>
    </row>
    <row r="6858" spans="1:2" x14ac:dyDescent="0.3">
      <c r="A6858" s="150">
        <v>41641</v>
      </c>
      <c r="B6858" s="30">
        <v>5.0612760000000003</v>
      </c>
    </row>
    <row r="6859" spans="1:2" x14ac:dyDescent="0.3">
      <c r="A6859" s="150">
        <v>41642</v>
      </c>
      <c r="B6859" s="30">
        <v>5.0625479999999996</v>
      </c>
    </row>
    <row r="6860" spans="1:2" x14ac:dyDescent="0.3">
      <c r="A6860" s="150">
        <v>41643</v>
      </c>
      <c r="B6860" s="30">
        <v>5.0638209999999999</v>
      </c>
    </row>
    <row r="6861" spans="1:2" x14ac:dyDescent="0.3">
      <c r="A6861" s="150">
        <v>41644</v>
      </c>
      <c r="B6861" s="30">
        <v>5.0650950000000003</v>
      </c>
    </row>
    <row r="6862" spans="1:2" x14ac:dyDescent="0.3">
      <c r="A6862" s="150">
        <v>41645</v>
      </c>
      <c r="B6862" s="30">
        <v>5.0663689999999999</v>
      </c>
    </row>
    <row r="6863" spans="1:2" x14ac:dyDescent="0.3">
      <c r="A6863" s="150">
        <v>41646</v>
      </c>
      <c r="B6863" s="30">
        <v>5.0676430000000003</v>
      </c>
    </row>
    <row r="6864" spans="1:2" x14ac:dyDescent="0.3">
      <c r="A6864" s="150">
        <v>41647</v>
      </c>
      <c r="B6864" s="30">
        <v>5.0689169999999999</v>
      </c>
    </row>
    <row r="6865" spans="1:2" x14ac:dyDescent="0.3">
      <c r="A6865" s="150">
        <v>41648</v>
      </c>
      <c r="B6865" s="30">
        <v>5.0701919999999996</v>
      </c>
    </row>
    <row r="6866" spans="1:2" x14ac:dyDescent="0.3">
      <c r="A6866" s="150">
        <v>41649</v>
      </c>
      <c r="B6866" s="30">
        <v>5.0714670000000002</v>
      </c>
    </row>
    <row r="6867" spans="1:2" x14ac:dyDescent="0.3">
      <c r="A6867" s="150">
        <v>41650</v>
      </c>
      <c r="B6867" s="30">
        <v>5.0725369999999996</v>
      </c>
    </row>
    <row r="6868" spans="1:2" x14ac:dyDescent="0.3">
      <c r="A6868" s="150">
        <v>41651</v>
      </c>
      <c r="B6868" s="30">
        <v>5.0736080000000001</v>
      </c>
    </row>
    <row r="6869" spans="1:2" x14ac:dyDescent="0.3">
      <c r="A6869" s="150">
        <v>41652</v>
      </c>
      <c r="B6869" s="30">
        <v>5.0746789999999997</v>
      </c>
    </row>
    <row r="6870" spans="1:2" x14ac:dyDescent="0.3">
      <c r="A6870" s="150">
        <v>41653</v>
      </c>
      <c r="B6870" s="30">
        <v>5.0757500000000002</v>
      </c>
    </row>
    <row r="6871" spans="1:2" x14ac:dyDescent="0.3">
      <c r="A6871" s="150">
        <v>41654</v>
      </c>
      <c r="B6871" s="30">
        <v>5.0768209999999998</v>
      </c>
    </row>
    <row r="6872" spans="1:2" x14ac:dyDescent="0.3">
      <c r="A6872" s="150">
        <v>41655</v>
      </c>
      <c r="B6872" s="30">
        <v>5.0778930000000004</v>
      </c>
    </row>
    <row r="6873" spans="1:2" x14ac:dyDescent="0.3">
      <c r="A6873" s="150">
        <v>41656</v>
      </c>
      <c r="B6873" s="30">
        <v>5.078964</v>
      </c>
    </row>
    <row r="6874" spans="1:2" x14ac:dyDescent="0.3">
      <c r="A6874" s="150">
        <v>41657</v>
      </c>
      <c r="B6874" s="30">
        <v>5.0800359999999998</v>
      </c>
    </row>
    <row r="6875" spans="1:2" x14ac:dyDescent="0.3">
      <c r="A6875" s="150">
        <v>41658</v>
      </c>
      <c r="B6875" s="30">
        <v>5.0811089999999997</v>
      </c>
    </row>
    <row r="6876" spans="1:2" x14ac:dyDescent="0.3">
      <c r="A6876" s="150">
        <v>41659</v>
      </c>
      <c r="B6876" s="30">
        <v>5.0821810000000003</v>
      </c>
    </row>
    <row r="6877" spans="1:2" x14ac:dyDescent="0.3">
      <c r="A6877" s="150">
        <v>41660</v>
      </c>
      <c r="B6877" s="30">
        <v>5.0832540000000002</v>
      </c>
    </row>
    <row r="6878" spans="1:2" x14ac:dyDescent="0.3">
      <c r="A6878" s="150">
        <v>41661</v>
      </c>
      <c r="B6878" s="30">
        <v>5.084327</v>
      </c>
    </row>
    <row r="6879" spans="1:2" x14ac:dyDescent="0.3">
      <c r="A6879" s="150">
        <v>41662</v>
      </c>
      <c r="B6879" s="30">
        <v>5.0853999999999999</v>
      </c>
    </row>
    <row r="6880" spans="1:2" x14ac:dyDescent="0.3">
      <c r="A6880" s="150">
        <v>41663</v>
      </c>
      <c r="B6880" s="30">
        <v>5.0864729999999998</v>
      </c>
    </row>
    <row r="6881" spans="1:2" x14ac:dyDescent="0.3">
      <c r="A6881" s="150">
        <v>41664</v>
      </c>
      <c r="B6881" s="30">
        <v>5.0875469999999998</v>
      </c>
    </row>
    <row r="6882" spans="1:2" x14ac:dyDescent="0.3">
      <c r="A6882" s="150">
        <v>41665</v>
      </c>
      <c r="B6882" s="30">
        <v>5.08969</v>
      </c>
    </row>
    <row r="6883" spans="1:2" x14ac:dyDescent="0.3">
      <c r="A6883" s="150">
        <v>41666</v>
      </c>
      <c r="B6883" s="30">
        <v>5.0918330000000003</v>
      </c>
    </row>
    <row r="6884" spans="1:2" x14ac:dyDescent="0.3">
      <c r="A6884" s="150">
        <v>41667</v>
      </c>
      <c r="B6884" s="30">
        <v>5.0939779999999999</v>
      </c>
    </row>
    <row r="6885" spans="1:2" x14ac:dyDescent="0.3">
      <c r="A6885" s="150">
        <v>41668</v>
      </c>
      <c r="B6885" s="30">
        <v>5.0961230000000004</v>
      </c>
    </row>
    <row r="6886" spans="1:2" x14ac:dyDescent="0.3">
      <c r="A6886" s="150">
        <v>41669</v>
      </c>
      <c r="B6886" s="30">
        <v>5.0982700000000003</v>
      </c>
    </row>
    <row r="6887" spans="1:2" x14ac:dyDescent="0.3">
      <c r="A6887" s="150">
        <v>41670</v>
      </c>
      <c r="B6887" s="30">
        <v>5.1004170000000002</v>
      </c>
    </row>
    <row r="6888" spans="1:2" x14ac:dyDescent="0.3">
      <c r="A6888" s="150">
        <v>41671</v>
      </c>
      <c r="B6888" s="30">
        <v>5.1025650000000002</v>
      </c>
    </row>
    <row r="6889" spans="1:2" x14ac:dyDescent="0.3">
      <c r="A6889" s="150">
        <v>41672</v>
      </c>
      <c r="B6889" s="30">
        <v>5.1047140000000004</v>
      </c>
    </row>
    <row r="6890" spans="1:2" x14ac:dyDescent="0.3">
      <c r="A6890" s="150">
        <v>41673</v>
      </c>
      <c r="B6890" s="30">
        <v>5.1068639999999998</v>
      </c>
    </row>
    <row r="6891" spans="1:2" x14ac:dyDescent="0.3">
      <c r="A6891" s="150">
        <v>41674</v>
      </c>
      <c r="B6891" s="30">
        <v>5.1090150000000003</v>
      </c>
    </row>
    <row r="6892" spans="1:2" x14ac:dyDescent="0.3">
      <c r="A6892" s="150">
        <v>41675</v>
      </c>
      <c r="B6892" s="30">
        <v>5.111167</v>
      </c>
    </row>
    <row r="6893" spans="1:2" x14ac:dyDescent="0.3">
      <c r="A6893" s="150">
        <v>41676</v>
      </c>
      <c r="B6893" s="30">
        <v>5.1133189999999997</v>
      </c>
    </row>
    <row r="6894" spans="1:2" x14ac:dyDescent="0.3">
      <c r="A6894" s="150">
        <v>41677</v>
      </c>
      <c r="B6894" s="30">
        <v>5.1154729999999997</v>
      </c>
    </row>
    <row r="6895" spans="1:2" x14ac:dyDescent="0.3">
      <c r="A6895" s="150">
        <v>41678</v>
      </c>
      <c r="B6895" s="30">
        <v>5.1176269999999997</v>
      </c>
    </row>
    <row r="6896" spans="1:2" x14ac:dyDescent="0.3">
      <c r="A6896" s="150">
        <v>41679</v>
      </c>
      <c r="B6896" s="30">
        <v>5.119783</v>
      </c>
    </row>
    <row r="6897" spans="1:2" x14ac:dyDescent="0.3">
      <c r="A6897" s="150">
        <v>41680</v>
      </c>
      <c r="B6897" s="30">
        <v>5.1219390000000002</v>
      </c>
    </row>
    <row r="6898" spans="1:2" x14ac:dyDescent="0.3">
      <c r="A6898" s="150">
        <v>41681</v>
      </c>
      <c r="B6898" s="30">
        <v>5.1223340000000004</v>
      </c>
    </row>
    <row r="6899" spans="1:2" x14ac:dyDescent="0.3">
      <c r="A6899" s="150">
        <v>41682</v>
      </c>
      <c r="B6899" s="30">
        <v>5.1227280000000004</v>
      </c>
    </row>
    <row r="6900" spans="1:2" x14ac:dyDescent="0.3">
      <c r="A6900" s="150">
        <v>41683</v>
      </c>
      <c r="B6900" s="30">
        <v>5.1231229999999996</v>
      </c>
    </row>
    <row r="6901" spans="1:2" x14ac:dyDescent="0.3">
      <c r="A6901" s="150">
        <v>41684</v>
      </c>
      <c r="B6901" s="30">
        <v>5.1235179999999998</v>
      </c>
    </row>
    <row r="6902" spans="1:2" x14ac:dyDescent="0.3">
      <c r="A6902" s="150">
        <v>41685</v>
      </c>
      <c r="B6902" s="30">
        <v>5.1239119999999998</v>
      </c>
    </row>
    <row r="6903" spans="1:2" x14ac:dyDescent="0.3">
      <c r="A6903" s="150">
        <v>41686</v>
      </c>
      <c r="B6903" s="30">
        <v>5.1243069999999999</v>
      </c>
    </row>
    <row r="6904" spans="1:2" x14ac:dyDescent="0.3">
      <c r="A6904" s="150">
        <v>41687</v>
      </c>
      <c r="B6904" s="30">
        <v>5.1247020000000001</v>
      </c>
    </row>
    <row r="6905" spans="1:2" x14ac:dyDescent="0.3">
      <c r="A6905" s="150">
        <v>41688</v>
      </c>
      <c r="B6905" s="30">
        <v>5.1250970000000002</v>
      </c>
    </row>
    <row r="6906" spans="1:2" x14ac:dyDescent="0.3">
      <c r="A6906" s="150">
        <v>41689</v>
      </c>
      <c r="B6906" s="30">
        <v>5.1254910000000002</v>
      </c>
    </row>
    <row r="6907" spans="1:2" x14ac:dyDescent="0.3">
      <c r="A6907" s="150">
        <v>41690</v>
      </c>
      <c r="B6907" s="30">
        <v>5.1258860000000004</v>
      </c>
    </row>
    <row r="6908" spans="1:2" x14ac:dyDescent="0.3">
      <c r="A6908" s="150">
        <v>41691</v>
      </c>
      <c r="B6908" s="30">
        <v>5.1262809999999996</v>
      </c>
    </row>
    <row r="6909" spans="1:2" x14ac:dyDescent="0.3">
      <c r="A6909" s="150">
        <v>41692</v>
      </c>
      <c r="B6909" s="30">
        <v>5.1266759999999998</v>
      </c>
    </row>
    <row r="6910" spans="1:2" x14ac:dyDescent="0.3">
      <c r="A6910" s="150">
        <v>41693</v>
      </c>
      <c r="B6910" s="30">
        <v>5.1270709999999999</v>
      </c>
    </row>
    <row r="6911" spans="1:2" x14ac:dyDescent="0.3">
      <c r="A6911" s="150">
        <v>41694</v>
      </c>
      <c r="B6911" s="30">
        <v>5.1274660000000001</v>
      </c>
    </row>
    <row r="6912" spans="1:2" x14ac:dyDescent="0.3">
      <c r="A6912" s="150">
        <v>41695</v>
      </c>
      <c r="B6912" s="30">
        <v>5.1278610000000002</v>
      </c>
    </row>
    <row r="6913" spans="1:2" x14ac:dyDescent="0.3">
      <c r="A6913" s="150">
        <v>41696</v>
      </c>
      <c r="B6913" s="30">
        <v>5.1283300000000001</v>
      </c>
    </row>
    <row r="6914" spans="1:2" x14ac:dyDescent="0.3">
      <c r="A6914" s="150">
        <v>41697</v>
      </c>
      <c r="B6914" s="30">
        <v>5.1288</v>
      </c>
    </row>
    <row r="6915" spans="1:2" x14ac:dyDescent="0.3">
      <c r="A6915" s="150">
        <v>41698</v>
      </c>
      <c r="B6915" s="30">
        <v>5.1292689999999999</v>
      </c>
    </row>
    <row r="6916" spans="1:2" x14ac:dyDescent="0.3">
      <c r="A6916" s="150">
        <v>41699</v>
      </c>
      <c r="B6916" s="30">
        <v>5.1297379999999997</v>
      </c>
    </row>
    <row r="6917" spans="1:2" x14ac:dyDescent="0.3">
      <c r="A6917" s="150">
        <v>41700</v>
      </c>
      <c r="B6917" s="30">
        <v>5.1302079999999997</v>
      </c>
    </row>
    <row r="6918" spans="1:2" x14ac:dyDescent="0.3">
      <c r="A6918" s="150">
        <v>41701</v>
      </c>
      <c r="B6918" s="30">
        <v>5.1306770000000004</v>
      </c>
    </row>
    <row r="6919" spans="1:2" x14ac:dyDescent="0.3">
      <c r="A6919" s="150">
        <v>41702</v>
      </c>
      <c r="B6919" s="30">
        <v>5.1311470000000003</v>
      </c>
    </row>
    <row r="6920" spans="1:2" x14ac:dyDescent="0.3">
      <c r="A6920" s="150">
        <v>41703</v>
      </c>
      <c r="B6920" s="30">
        <v>5.1316160000000002</v>
      </c>
    </row>
    <row r="6921" spans="1:2" x14ac:dyDescent="0.3">
      <c r="A6921" s="150">
        <v>41704</v>
      </c>
      <c r="B6921" s="30">
        <v>5.1320860000000001</v>
      </c>
    </row>
    <row r="6922" spans="1:2" x14ac:dyDescent="0.3">
      <c r="A6922" s="150">
        <v>41705</v>
      </c>
      <c r="B6922" s="30">
        <v>5.1325560000000001</v>
      </c>
    </row>
    <row r="6923" spans="1:2" x14ac:dyDescent="0.3">
      <c r="A6923" s="150">
        <v>41706</v>
      </c>
      <c r="B6923" s="30">
        <v>5.1330249999999999</v>
      </c>
    </row>
    <row r="6924" spans="1:2" x14ac:dyDescent="0.3">
      <c r="A6924" s="150">
        <v>41707</v>
      </c>
      <c r="B6924" s="30">
        <v>5.1334949999999999</v>
      </c>
    </row>
    <row r="6925" spans="1:2" x14ac:dyDescent="0.3">
      <c r="A6925" s="150">
        <v>41708</v>
      </c>
      <c r="B6925" s="30">
        <v>5.1339649999999999</v>
      </c>
    </row>
    <row r="6926" spans="1:2" x14ac:dyDescent="0.3">
      <c r="A6926" s="150">
        <v>41709</v>
      </c>
      <c r="B6926" s="30">
        <v>5.1344839999999996</v>
      </c>
    </row>
    <row r="6927" spans="1:2" x14ac:dyDescent="0.3">
      <c r="A6927" s="150">
        <v>41710</v>
      </c>
      <c r="B6927" s="30">
        <v>5.1350030000000002</v>
      </c>
    </row>
    <row r="6928" spans="1:2" x14ac:dyDescent="0.3">
      <c r="A6928" s="150">
        <v>41711</v>
      </c>
      <c r="B6928" s="30">
        <v>5.1355219999999999</v>
      </c>
    </row>
    <row r="6929" spans="1:2" x14ac:dyDescent="0.3">
      <c r="A6929" s="150">
        <v>41712</v>
      </c>
      <c r="B6929" s="30">
        <v>5.1360409999999996</v>
      </c>
    </row>
    <row r="6930" spans="1:2" x14ac:dyDescent="0.3">
      <c r="A6930" s="150">
        <v>41713</v>
      </c>
      <c r="B6930" s="30">
        <v>5.1365600000000002</v>
      </c>
    </row>
    <row r="6931" spans="1:2" x14ac:dyDescent="0.3">
      <c r="A6931" s="150">
        <v>41714</v>
      </c>
      <c r="B6931" s="30">
        <v>5.137079</v>
      </c>
    </row>
    <row r="6932" spans="1:2" x14ac:dyDescent="0.3">
      <c r="A6932" s="150">
        <v>41715</v>
      </c>
      <c r="B6932" s="30">
        <v>5.1375989999999998</v>
      </c>
    </row>
    <row r="6933" spans="1:2" x14ac:dyDescent="0.3">
      <c r="A6933" s="150">
        <v>41716</v>
      </c>
      <c r="B6933" s="30">
        <v>5.1381180000000004</v>
      </c>
    </row>
    <row r="6934" spans="1:2" x14ac:dyDescent="0.3">
      <c r="A6934" s="150">
        <v>41717</v>
      </c>
      <c r="B6934" s="30">
        <v>5.1386370000000001</v>
      </c>
    </row>
    <row r="6935" spans="1:2" x14ac:dyDescent="0.3">
      <c r="A6935" s="150">
        <v>41718</v>
      </c>
      <c r="B6935" s="30">
        <v>5.139157</v>
      </c>
    </row>
    <row r="6936" spans="1:2" x14ac:dyDescent="0.3">
      <c r="A6936" s="150">
        <v>41719</v>
      </c>
      <c r="B6936" s="30">
        <v>5.1396759999999997</v>
      </c>
    </row>
    <row r="6937" spans="1:2" x14ac:dyDescent="0.3">
      <c r="A6937" s="150">
        <v>41720</v>
      </c>
      <c r="B6937" s="30">
        <v>5.1401960000000004</v>
      </c>
    </row>
    <row r="6938" spans="1:2" x14ac:dyDescent="0.3">
      <c r="A6938" s="150">
        <v>41721</v>
      </c>
      <c r="B6938" s="30">
        <v>5.1407150000000001</v>
      </c>
    </row>
    <row r="6939" spans="1:2" x14ac:dyDescent="0.3">
      <c r="A6939" s="150">
        <v>41722</v>
      </c>
      <c r="B6939" s="30">
        <v>5.141235</v>
      </c>
    </row>
    <row r="6940" spans="1:2" x14ac:dyDescent="0.3">
      <c r="A6940" s="150">
        <v>41723</v>
      </c>
      <c r="B6940" s="30">
        <v>5.1417549999999999</v>
      </c>
    </row>
    <row r="6941" spans="1:2" x14ac:dyDescent="0.3">
      <c r="A6941" s="150">
        <v>41724</v>
      </c>
      <c r="B6941" s="30">
        <v>5.142309</v>
      </c>
    </row>
    <row r="6942" spans="1:2" x14ac:dyDescent="0.3">
      <c r="A6942" s="150">
        <v>41725</v>
      </c>
      <c r="B6942" s="30">
        <v>5.1428640000000003</v>
      </c>
    </row>
    <row r="6943" spans="1:2" x14ac:dyDescent="0.3">
      <c r="A6943" s="150">
        <v>41726</v>
      </c>
      <c r="B6943" s="30">
        <v>5.1434189999999997</v>
      </c>
    </row>
    <row r="6944" spans="1:2" x14ac:dyDescent="0.3">
      <c r="A6944" s="150">
        <v>41727</v>
      </c>
      <c r="B6944" s="30">
        <v>5.143974</v>
      </c>
    </row>
    <row r="6945" spans="1:2" x14ac:dyDescent="0.3">
      <c r="A6945" s="150">
        <v>41728</v>
      </c>
      <c r="B6945" s="30">
        <v>5.1445290000000004</v>
      </c>
    </row>
    <row r="6946" spans="1:2" x14ac:dyDescent="0.3">
      <c r="A6946" s="150">
        <v>41729</v>
      </c>
      <c r="B6946" s="30">
        <v>5.1450839999999998</v>
      </c>
    </row>
    <row r="6947" spans="1:2" x14ac:dyDescent="0.3">
      <c r="A6947" s="150">
        <v>41730</v>
      </c>
      <c r="B6947" s="30">
        <v>5.1456390000000001</v>
      </c>
    </row>
    <row r="6948" spans="1:2" x14ac:dyDescent="0.3">
      <c r="A6948" s="150">
        <v>41731</v>
      </c>
      <c r="B6948" s="30">
        <v>5.1461940000000004</v>
      </c>
    </row>
    <row r="6949" spans="1:2" x14ac:dyDescent="0.3">
      <c r="A6949" s="150">
        <v>41732</v>
      </c>
      <c r="B6949" s="30">
        <v>5.1467489999999998</v>
      </c>
    </row>
    <row r="6950" spans="1:2" x14ac:dyDescent="0.3">
      <c r="A6950" s="150">
        <v>41733</v>
      </c>
      <c r="B6950" s="30">
        <v>5.1473040000000001</v>
      </c>
    </row>
    <row r="6951" spans="1:2" x14ac:dyDescent="0.3">
      <c r="A6951" s="150">
        <v>41734</v>
      </c>
      <c r="B6951" s="30">
        <v>5.1478599999999997</v>
      </c>
    </row>
    <row r="6952" spans="1:2" x14ac:dyDescent="0.3">
      <c r="A6952" s="150">
        <v>41735</v>
      </c>
      <c r="B6952" s="30">
        <v>5.148415</v>
      </c>
    </row>
    <row r="6953" spans="1:2" x14ac:dyDescent="0.3">
      <c r="A6953" s="150">
        <v>41736</v>
      </c>
      <c r="B6953" s="30">
        <v>5.1489710000000004</v>
      </c>
    </row>
    <row r="6954" spans="1:2" x14ac:dyDescent="0.3">
      <c r="A6954" s="150">
        <v>41737</v>
      </c>
      <c r="B6954" s="30">
        <v>5.1495259999999998</v>
      </c>
    </row>
    <row r="6955" spans="1:2" x14ac:dyDescent="0.3">
      <c r="A6955" s="150">
        <v>41738</v>
      </c>
      <c r="B6955" s="30">
        <v>5.1500820000000003</v>
      </c>
    </row>
    <row r="6956" spans="1:2" x14ac:dyDescent="0.3">
      <c r="A6956" s="150">
        <v>41739</v>
      </c>
      <c r="B6956" s="30">
        <v>5.1506369999999997</v>
      </c>
    </row>
    <row r="6957" spans="1:2" x14ac:dyDescent="0.3">
      <c r="A6957" s="150">
        <v>41740</v>
      </c>
      <c r="B6957" s="30">
        <v>5.1508099999999999</v>
      </c>
    </row>
    <row r="6958" spans="1:2" x14ac:dyDescent="0.3">
      <c r="A6958" s="150">
        <v>41741</v>
      </c>
      <c r="B6958" s="30">
        <v>5.1509830000000001</v>
      </c>
    </row>
    <row r="6959" spans="1:2" x14ac:dyDescent="0.3">
      <c r="A6959" s="150">
        <v>41742</v>
      </c>
      <c r="B6959" s="30">
        <v>5.1511560000000003</v>
      </c>
    </row>
    <row r="6960" spans="1:2" x14ac:dyDescent="0.3">
      <c r="A6960" s="150">
        <v>41743</v>
      </c>
      <c r="B6960" s="30">
        <v>5.1513299999999997</v>
      </c>
    </row>
    <row r="6961" spans="1:2" x14ac:dyDescent="0.3">
      <c r="A6961" s="150">
        <v>41744</v>
      </c>
      <c r="B6961" s="30">
        <v>5.1515029999999999</v>
      </c>
    </row>
    <row r="6962" spans="1:2" x14ac:dyDescent="0.3">
      <c r="A6962" s="150">
        <v>41745</v>
      </c>
      <c r="B6962" s="30">
        <v>5.1516760000000001</v>
      </c>
    </row>
    <row r="6963" spans="1:2" x14ac:dyDescent="0.3">
      <c r="A6963" s="150">
        <v>41746</v>
      </c>
      <c r="B6963" s="30">
        <v>5.1518490000000003</v>
      </c>
    </row>
    <row r="6964" spans="1:2" x14ac:dyDescent="0.3">
      <c r="A6964" s="150">
        <v>41747</v>
      </c>
      <c r="B6964" s="30">
        <v>5.1520219999999997</v>
      </c>
    </row>
    <row r="6965" spans="1:2" x14ac:dyDescent="0.3">
      <c r="A6965" s="150">
        <v>41748</v>
      </c>
      <c r="B6965" s="30">
        <v>5.1521949999999999</v>
      </c>
    </row>
    <row r="6966" spans="1:2" x14ac:dyDescent="0.3">
      <c r="A6966" s="150">
        <v>41749</v>
      </c>
      <c r="B6966" s="30">
        <v>5.1523680000000001</v>
      </c>
    </row>
    <row r="6967" spans="1:2" x14ac:dyDescent="0.3">
      <c r="A6967" s="150">
        <v>41750</v>
      </c>
      <c r="B6967" s="30">
        <v>5.1525410000000003</v>
      </c>
    </row>
    <row r="6968" spans="1:2" x14ac:dyDescent="0.3">
      <c r="A6968" s="150">
        <v>41751</v>
      </c>
      <c r="B6968" s="30">
        <v>5.1527139999999996</v>
      </c>
    </row>
    <row r="6969" spans="1:2" x14ac:dyDescent="0.3">
      <c r="A6969" s="150">
        <v>41752</v>
      </c>
      <c r="B6969" s="30">
        <v>5.1528879999999999</v>
      </c>
    </row>
    <row r="6970" spans="1:2" x14ac:dyDescent="0.3">
      <c r="A6970" s="150">
        <v>41753</v>
      </c>
      <c r="B6970" s="30">
        <v>5.1530610000000001</v>
      </c>
    </row>
    <row r="6971" spans="1:2" x14ac:dyDescent="0.3">
      <c r="A6971" s="150">
        <v>41754</v>
      </c>
      <c r="B6971" s="30">
        <v>5.1532340000000003</v>
      </c>
    </row>
    <row r="6972" spans="1:2" x14ac:dyDescent="0.3">
      <c r="A6972" s="150">
        <v>41755</v>
      </c>
      <c r="B6972" s="30">
        <v>5.1525949999999998</v>
      </c>
    </row>
    <row r="6973" spans="1:2" x14ac:dyDescent="0.3">
      <c r="A6973" s="150">
        <v>41756</v>
      </c>
      <c r="B6973" s="30">
        <v>5.1519570000000003</v>
      </c>
    </row>
    <row r="6974" spans="1:2" x14ac:dyDescent="0.3">
      <c r="A6974" s="150">
        <v>41757</v>
      </c>
      <c r="B6974" s="30">
        <v>5.151319</v>
      </c>
    </row>
    <row r="6975" spans="1:2" x14ac:dyDescent="0.3">
      <c r="A6975" s="150">
        <v>41758</v>
      </c>
      <c r="B6975" s="30">
        <v>5.1506809999999996</v>
      </c>
    </row>
    <row r="6976" spans="1:2" x14ac:dyDescent="0.3">
      <c r="A6976" s="150">
        <v>41759</v>
      </c>
      <c r="B6976" s="30">
        <v>5.1500430000000001</v>
      </c>
    </row>
    <row r="6977" spans="1:2" x14ac:dyDescent="0.3">
      <c r="A6977" s="150">
        <v>41760</v>
      </c>
      <c r="B6977" s="30">
        <v>5.1494049999999998</v>
      </c>
    </row>
    <row r="6978" spans="1:2" x14ac:dyDescent="0.3">
      <c r="A6978" s="150">
        <v>41761</v>
      </c>
      <c r="B6978" s="30">
        <v>5.1487670000000003</v>
      </c>
    </row>
    <row r="6979" spans="1:2" x14ac:dyDescent="0.3">
      <c r="A6979" s="150">
        <v>41762</v>
      </c>
      <c r="B6979" s="30">
        <v>5.1481300000000001</v>
      </c>
    </row>
    <row r="6980" spans="1:2" x14ac:dyDescent="0.3">
      <c r="A6980" s="150">
        <v>41763</v>
      </c>
      <c r="B6980" s="30">
        <v>5.1474919999999997</v>
      </c>
    </row>
    <row r="6981" spans="1:2" x14ac:dyDescent="0.3">
      <c r="A6981" s="150">
        <v>41764</v>
      </c>
      <c r="B6981" s="30">
        <v>5.1468540000000003</v>
      </c>
    </row>
    <row r="6982" spans="1:2" x14ac:dyDescent="0.3">
      <c r="A6982" s="150">
        <v>41765</v>
      </c>
      <c r="B6982" s="30">
        <v>5.146217</v>
      </c>
    </row>
    <row r="6983" spans="1:2" x14ac:dyDescent="0.3">
      <c r="A6983" s="150">
        <v>41766</v>
      </c>
      <c r="B6983" s="30">
        <v>5.1455799999999998</v>
      </c>
    </row>
    <row r="6984" spans="1:2" x14ac:dyDescent="0.3">
      <c r="A6984" s="150">
        <v>41767</v>
      </c>
      <c r="B6984" s="30">
        <v>5.1449420000000003</v>
      </c>
    </row>
    <row r="6985" spans="1:2" x14ac:dyDescent="0.3">
      <c r="A6985" s="150">
        <v>41768</v>
      </c>
      <c r="B6985" s="30">
        <v>5.1443050000000001</v>
      </c>
    </row>
    <row r="6986" spans="1:2" x14ac:dyDescent="0.3">
      <c r="A6986" s="150">
        <v>41769</v>
      </c>
      <c r="B6986" s="30">
        <v>5.1436679999999999</v>
      </c>
    </row>
    <row r="6987" spans="1:2" x14ac:dyDescent="0.3">
      <c r="A6987" s="150">
        <v>41770</v>
      </c>
      <c r="B6987" s="30">
        <v>5.1434949999999997</v>
      </c>
    </row>
    <row r="6988" spans="1:2" x14ac:dyDescent="0.3">
      <c r="A6988" s="150">
        <v>41771</v>
      </c>
      <c r="B6988" s="30">
        <v>5.1433210000000003</v>
      </c>
    </row>
    <row r="6989" spans="1:2" x14ac:dyDescent="0.3">
      <c r="A6989" s="150">
        <v>41772</v>
      </c>
      <c r="B6989" s="30">
        <v>5.1431480000000001</v>
      </c>
    </row>
    <row r="6990" spans="1:2" x14ac:dyDescent="0.3">
      <c r="A6990" s="150">
        <v>41773</v>
      </c>
      <c r="B6990" s="30">
        <v>5.1429749999999999</v>
      </c>
    </row>
    <row r="6991" spans="1:2" x14ac:dyDescent="0.3">
      <c r="A6991" s="150">
        <v>41774</v>
      </c>
      <c r="B6991" s="30">
        <v>5.1428019999999997</v>
      </c>
    </row>
    <row r="6992" spans="1:2" x14ac:dyDescent="0.3">
      <c r="A6992" s="150">
        <v>41775</v>
      </c>
      <c r="B6992" s="30">
        <v>5.1426290000000003</v>
      </c>
    </row>
    <row r="6993" spans="1:2" x14ac:dyDescent="0.3">
      <c r="A6993" s="150">
        <v>41776</v>
      </c>
      <c r="B6993" s="30">
        <v>5.1424560000000001</v>
      </c>
    </row>
    <row r="6994" spans="1:2" x14ac:dyDescent="0.3">
      <c r="A6994" s="150">
        <v>41777</v>
      </c>
      <c r="B6994" s="30">
        <v>5.1422829999999999</v>
      </c>
    </row>
    <row r="6995" spans="1:2" x14ac:dyDescent="0.3">
      <c r="A6995" s="150">
        <v>41778</v>
      </c>
      <c r="B6995" s="30">
        <v>5.1421099999999997</v>
      </c>
    </row>
    <row r="6996" spans="1:2" x14ac:dyDescent="0.3">
      <c r="A6996" s="150">
        <v>41779</v>
      </c>
      <c r="B6996" s="30">
        <v>5.1419370000000004</v>
      </c>
    </row>
    <row r="6997" spans="1:2" x14ac:dyDescent="0.3">
      <c r="A6997" s="150">
        <v>41780</v>
      </c>
      <c r="B6997" s="30">
        <v>5.1417630000000001</v>
      </c>
    </row>
    <row r="6998" spans="1:2" x14ac:dyDescent="0.3">
      <c r="A6998" s="150">
        <v>41781</v>
      </c>
      <c r="B6998" s="30">
        <v>5.1415899999999999</v>
      </c>
    </row>
    <row r="6999" spans="1:2" x14ac:dyDescent="0.3">
      <c r="A6999" s="150">
        <v>41782</v>
      </c>
      <c r="B6999" s="30">
        <v>5.1414169999999997</v>
      </c>
    </row>
    <row r="7000" spans="1:2" x14ac:dyDescent="0.3">
      <c r="A7000" s="150">
        <v>41783</v>
      </c>
      <c r="B7000" s="30">
        <v>5.1412440000000004</v>
      </c>
    </row>
    <row r="7001" spans="1:2" x14ac:dyDescent="0.3">
      <c r="A7001" s="150">
        <v>41784</v>
      </c>
      <c r="B7001" s="30">
        <v>5.1410710000000002</v>
      </c>
    </row>
    <row r="7002" spans="1:2" x14ac:dyDescent="0.3">
      <c r="A7002" s="150">
        <v>41785</v>
      </c>
      <c r="B7002" s="30">
        <v>5.1398849999999996</v>
      </c>
    </row>
    <row r="7003" spans="1:2" x14ac:dyDescent="0.3">
      <c r="A7003" s="150">
        <v>41786</v>
      </c>
      <c r="B7003" s="30">
        <v>5.1386989999999999</v>
      </c>
    </row>
    <row r="7004" spans="1:2" x14ac:dyDescent="0.3">
      <c r="A7004" s="150">
        <v>41787</v>
      </c>
      <c r="B7004" s="30">
        <v>5.1375130000000002</v>
      </c>
    </row>
    <row r="7005" spans="1:2" x14ac:dyDescent="0.3">
      <c r="A7005" s="150">
        <v>41788</v>
      </c>
      <c r="B7005" s="30">
        <v>5.1363269999999996</v>
      </c>
    </row>
    <row r="7006" spans="1:2" x14ac:dyDescent="0.3">
      <c r="A7006" s="150">
        <v>41789</v>
      </c>
      <c r="B7006" s="30">
        <v>5.1351420000000001</v>
      </c>
    </row>
    <row r="7007" spans="1:2" x14ac:dyDescent="0.3">
      <c r="A7007" s="150">
        <v>41790</v>
      </c>
      <c r="B7007" s="30">
        <v>5.1339569999999997</v>
      </c>
    </row>
    <row r="7008" spans="1:2" x14ac:dyDescent="0.3">
      <c r="A7008" s="150">
        <v>41791</v>
      </c>
      <c r="B7008" s="30">
        <v>5.1327720000000001</v>
      </c>
    </row>
    <row r="7009" spans="1:2" x14ac:dyDescent="0.3">
      <c r="A7009" s="150">
        <v>41792</v>
      </c>
      <c r="B7009" s="30">
        <v>5.1315879999999998</v>
      </c>
    </row>
    <row r="7010" spans="1:2" x14ac:dyDescent="0.3">
      <c r="A7010" s="150">
        <v>41793</v>
      </c>
      <c r="B7010" s="30">
        <v>5.1304030000000003</v>
      </c>
    </row>
    <row r="7011" spans="1:2" x14ac:dyDescent="0.3">
      <c r="A7011" s="150">
        <v>41794</v>
      </c>
      <c r="B7011" s="30">
        <v>5.129219</v>
      </c>
    </row>
    <row r="7012" spans="1:2" x14ac:dyDescent="0.3">
      <c r="A7012" s="150">
        <v>41795</v>
      </c>
      <c r="B7012" s="30">
        <v>5.1280359999999998</v>
      </c>
    </row>
    <row r="7013" spans="1:2" x14ac:dyDescent="0.3">
      <c r="A7013" s="150">
        <v>41796</v>
      </c>
      <c r="B7013" s="30">
        <v>5.1268520000000004</v>
      </c>
    </row>
    <row r="7014" spans="1:2" x14ac:dyDescent="0.3">
      <c r="A7014" s="150">
        <v>41797</v>
      </c>
      <c r="B7014" s="30">
        <v>5.1256690000000003</v>
      </c>
    </row>
    <row r="7015" spans="1:2" x14ac:dyDescent="0.3">
      <c r="A7015" s="150">
        <v>41798</v>
      </c>
      <c r="B7015" s="30">
        <v>5.1244860000000001</v>
      </c>
    </row>
    <row r="7016" spans="1:2" x14ac:dyDescent="0.3">
      <c r="A7016" s="150">
        <v>41799</v>
      </c>
      <c r="B7016" s="30">
        <v>5.1233040000000001</v>
      </c>
    </row>
    <row r="7017" spans="1:2" x14ac:dyDescent="0.3">
      <c r="A7017" s="150">
        <v>41800</v>
      </c>
      <c r="B7017" s="30">
        <v>5.1221209999999999</v>
      </c>
    </row>
    <row r="7018" spans="1:2" x14ac:dyDescent="0.3">
      <c r="A7018" s="150">
        <v>41801</v>
      </c>
      <c r="B7018" s="30">
        <v>5.1226279999999997</v>
      </c>
    </row>
    <row r="7019" spans="1:2" x14ac:dyDescent="0.3">
      <c r="A7019" s="150">
        <v>41802</v>
      </c>
      <c r="B7019" s="30">
        <v>5.1231350000000004</v>
      </c>
    </row>
    <row r="7020" spans="1:2" x14ac:dyDescent="0.3">
      <c r="A7020" s="150">
        <v>41803</v>
      </c>
      <c r="B7020" s="30">
        <v>5.1236420000000003</v>
      </c>
    </row>
    <row r="7021" spans="1:2" x14ac:dyDescent="0.3">
      <c r="A7021" s="150">
        <v>41804</v>
      </c>
      <c r="B7021" s="30">
        <v>5.1241490000000001</v>
      </c>
    </row>
    <row r="7022" spans="1:2" x14ac:dyDescent="0.3">
      <c r="A7022" s="150">
        <v>41805</v>
      </c>
      <c r="B7022" s="30">
        <v>5.1246559999999999</v>
      </c>
    </row>
    <row r="7023" spans="1:2" x14ac:dyDescent="0.3">
      <c r="A7023" s="150">
        <v>41806</v>
      </c>
      <c r="B7023" s="30">
        <v>5.1251629999999997</v>
      </c>
    </row>
    <row r="7024" spans="1:2" x14ac:dyDescent="0.3">
      <c r="A7024" s="150">
        <v>41807</v>
      </c>
      <c r="B7024" s="30">
        <v>5.1256700000000004</v>
      </c>
    </row>
    <row r="7025" spans="1:2" x14ac:dyDescent="0.3">
      <c r="A7025" s="150">
        <v>41808</v>
      </c>
      <c r="B7025" s="30">
        <v>5.1261770000000002</v>
      </c>
    </row>
    <row r="7026" spans="1:2" x14ac:dyDescent="0.3">
      <c r="A7026" s="150">
        <v>41809</v>
      </c>
      <c r="B7026" s="30">
        <v>5.126684</v>
      </c>
    </row>
    <row r="7027" spans="1:2" x14ac:dyDescent="0.3">
      <c r="A7027" s="150">
        <v>41810</v>
      </c>
      <c r="B7027" s="30">
        <v>5.127192</v>
      </c>
    </row>
    <row r="7028" spans="1:2" x14ac:dyDescent="0.3">
      <c r="A7028" s="150">
        <v>41811</v>
      </c>
      <c r="B7028" s="30">
        <v>5.1276989999999998</v>
      </c>
    </row>
    <row r="7029" spans="1:2" x14ac:dyDescent="0.3">
      <c r="A7029" s="150">
        <v>41812</v>
      </c>
      <c r="B7029" s="30">
        <v>5.1282059999999996</v>
      </c>
    </row>
    <row r="7030" spans="1:2" x14ac:dyDescent="0.3">
      <c r="A7030" s="150">
        <v>41813</v>
      </c>
      <c r="B7030" s="30">
        <v>5.1287140000000004</v>
      </c>
    </row>
    <row r="7031" spans="1:2" x14ac:dyDescent="0.3">
      <c r="A7031" s="150">
        <v>41814</v>
      </c>
      <c r="B7031" s="30">
        <v>5.1292210000000003</v>
      </c>
    </row>
    <row r="7032" spans="1:2" x14ac:dyDescent="0.3">
      <c r="A7032" s="150">
        <v>41815</v>
      </c>
      <c r="B7032" s="30">
        <v>5.1297290000000002</v>
      </c>
    </row>
    <row r="7033" spans="1:2" x14ac:dyDescent="0.3">
      <c r="A7033" s="150">
        <v>41816</v>
      </c>
      <c r="B7033" s="30">
        <v>5.1300049999999997</v>
      </c>
    </row>
    <row r="7034" spans="1:2" x14ac:dyDescent="0.3">
      <c r="A7034" s="150">
        <v>41817</v>
      </c>
      <c r="B7034" s="30">
        <v>5.1302810000000001</v>
      </c>
    </row>
    <row r="7035" spans="1:2" x14ac:dyDescent="0.3">
      <c r="A7035" s="150">
        <v>41818</v>
      </c>
      <c r="B7035" s="30">
        <v>5.1305569999999996</v>
      </c>
    </row>
    <row r="7036" spans="1:2" x14ac:dyDescent="0.3">
      <c r="A7036" s="150">
        <v>41819</v>
      </c>
      <c r="B7036" s="30">
        <v>5.1308340000000001</v>
      </c>
    </row>
    <row r="7037" spans="1:2" x14ac:dyDescent="0.3">
      <c r="A7037" s="150">
        <v>41820</v>
      </c>
      <c r="B7037" s="30">
        <v>5.1311099999999996</v>
      </c>
    </row>
    <row r="7038" spans="1:2" x14ac:dyDescent="0.3">
      <c r="A7038" s="150">
        <v>41821</v>
      </c>
      <c r="B7038" s="30">
        <v>5.131386</v>
      </c>
    </row>
    <row r="7039" spans="1:2" x14ac:dyDescent="0.3">
      <c r="A7039" s="150">
        <v>41822</v>
      </c>
      <c r="B7039" s="30">
        <v>5.1316629999999996</v>
      </c>
    </row>
    <row r="7040" spans="1:2" x14ac:dyDescent="0.3">
      <c r="A7040" s="150">
        <v>41823</v>
      </c>
      <c r="B7040" s="30">
        <v>5.131939</v>
      </c>
    </row>
    <row r="7041" spans="1:2" x14ac:dyDescent="0.3">
      <c r="A7041" s="150">
        <v>41824</v>
      </c>
      <c r="B7041" s="30">
        <v>5.1322150000000004</v>
      </c>
    </row>
    <row r="7042" spans="1:2" x14ac:dyDescent="0.3">
      <c r="A7042" s="150">
        <v>41825</v>
      </c>
      <c r="B7042" s="30">
        <v>5.1324920000000001</v>
      </c>
    </row>
    <row r="7043" spans="1:2" x14ac:dyDescent="0.3">
      <c r="A7043" s="150">
        <v>41826</v>
      </c>
      <c r="B7043" s="30">
        <v>5.1327680000000004</v>
      </c>
    </row>
    <row r="7044" spans="1:2" x14ac:dyDescent="0.3">
      <c r="A7044" s="150">
        <v>41827</v>
      </c>
      <c r="B7044" s="30">
        <v>5.1330450000000001</v>
      </c>
    </row>
    <row r="7045" spans="1:2" x14ac:dyDescent="0.3">
      <c r="A7045" s="150">
        <v>41828</v>
      </c>
      <c r="B7045" s="30">
        <v>5.1333209999999996</v>
      </c>
    </row>
    <row r="7046" spans="1:2" x14ac:dyDescent="0.3">
      <c r="A7046" s="150">
        <v>41829</v>
      </c>
      <c r="B7046" s="30">
        <v>5.133597</v>
      </c>
    </row>
    <row r="7047" spans="1:2" x14ac:dyDescent="0.3">
      <c r="A7047" s="150">
        <v>41830</v>
      </c>
      <c r="B7047" s="30">
        <v>5.1338739999999996</v>
      </c>
    </row>
    <row r="7048" spans="1:2" x14ac:dyDescent="0.3">
      <c r="A7048" s="150">
        <v>41831</v>
      </c>
      <c r="B7048" s="30">
        <v>5.1339949999999996</v>
      </c>
    </row>
    <row r="7049" spans="1:2" x14ac:dyDescent="0.3">
      <c r="A7049" s="150">
        <v>41832</v>
      </c>
      <c r="B7049" s="30">
        <v>5.1341169999999998</v>
      </c>
    </row>
    <row r="7050" spans="1:2" x14ac:dyDescent="0.3">
      <c r="A7050" s="150">
        <v>41833</v>
      </c>
      <c r="B7050" s="30">
        <v>5.1342379999999999</v>
      </c>
    </row>
    <row r="7051" spans="1:2" x14ac:dyDescent="0.3">
      <c r="A7051" s="150">
        <v>41834</v>
      </c>
      <c r="B7051" s="30">
        <v>5.13436</v>
      </c>
    </row>
    <row r="7052" spans="1:2" x14ac:dyDescent="0.3">
      <c r="A7052" s="150">
        <v>41835</v>
      </c>
      <c r="B7052" s="30">
        <v>5.1344810000000001</v>
      </c>
    </row>
    <row r="7053" spans="1:2" x14ac:dyDescent="0.3">
      <c r="A7053" s="150">
        <v>41836</v>
      </c>
      <c r="B7053" s="30">
        <v>5.1346030000000003</v>
      </c>
    </row>
    <row r="7054" spans="1:2" x14ac:dyDescent="0.3">
      <c r="A7054" s="150">
        <v>41837</v>
      </c>
      <c r="B7054" s="30">
        <v>5.1347240000000003</v>
      </c>
    </row>
    <row r="7055" spans="1:2" x14ac:dyDescent="0.3">
      <c r="A7055" s="150">
        <v>41838</v>
      </c>
      <c r="B7055" s="30">
        <v>5.1348459999999996</v>
      </c>
    </row>
    <row r="7056" spans="1:2" x14ac:dyDescent="0.3">
      <c r="A7056" s="150">
        <v>41839</v>
      </c>
      <c r="B7056" s="30">
        <v>5.1349669999999996</v>
      </c>
    </row>
    <row r="7057" spans="1:2" x14ac:dyDescent="0.3">
      <c r="A7057" s="150">
        <v>41840</v>
      </c>
      <c r="B7057" s="30">
        <v>5.1350889999999998</v>
      </c>
    </row>
    <row r="7058" spans="1:2" x14ac:dyDescent="0.3">
      <c r="A7058" s="150">
        <v>41841</v>
      </c>
      <c r="B7058" s="30">
        <v>5.1352099999999998</v>
      </c>
    </row>
    <row r="7059" spans="1:2" x14ac:dyDescent="0.3">
      <c r="A7059" s="150">
        <v>41842</v>
      </c>
      <c r="B7059" s="30">
        <v>5.135332</v>
      </c>
    </row>
    <row r="7060" spans="1:2" x14ac:dyDescent="0.3">
      <c r="A7060" s="150">
        <v>41843</v>
      </c>
      <c r="B7060" s="30">
        <v>5.135453</v>
      </c>
    </row>
    <row r="7061" spans="1:2" x14ac:dyDescent="0.3">
      <c r="A7061" s="150">
        <v>41844</v>
      </c>
      <c r="B7061" s="30">
        <v>5.1355750000000002</v>
      </c>
    </row>
    <row r="7062" spans="1:2" x14ac:dyDescent="0.3">
      <c r="A7062" s="150">
        <v>41845</v>
      </c>
      <c r="B7062" s="30">
        <v>5.1356960000000003</v>
      </c>
    </row>
    <row r="7063" spans="1:2" x14ac:dyDescent="0.3">
      <c r="A7063" s="150">
        <v>41846</v>
      </c>
      <c r="B7063" s="30">
        <v>5.1363300000000001</v>
      </c>
    </row>
    <row r="7064" spans="1:2" x14ac:dyDescent="0.3">
      <c r="A7064" s="150">
        <v>41847</v>
      </c>
      <c r="B7064" s="30">
        <v>5.136965</v>
      </c>
    </row>
    <row r="7065" spans="1:2" x14ac:dyDescent="0.3">
      <c r="A7065" s="150">
        <v>41848</v>
      </c>
      <c r="B7065" s="30">
        <v>5.1375989999999998</v>
      </c>
    </row>
    <row r="7066" spans="1:2" x14ac:dyDescent="0.3">
      <c r="A7066" s="150">
        <v>41849</v>
      </c>
      <c r="B7066" s="30">
        <v>5.1382339999999997</v>
      </c>
    </row>
    <row r="7067" spans="1:2" x14ac:dyDescent="0.3">
      <c r="A7067" s="150">
        <v>41850</v>
      </c>
      <c r="B7067" s="30">
        <v>5.1388680000000004</v>
      </c>
    </row>
    <row r="7068" spans="1:2" x14ac:dyDescent="0.3">
      <c r="A7068" s="150">
        <v>41851</v>
      </c>
      <c r="B7068" s="30">
        <v>5.1395030000000004</v>
      </c>
    </row>
    <row r="7069" spans="1:2" x14ac:dyDescent="0.3">
      <c r="A7069" s="150">
        <v>41852</v>
      </c>
      <c r="B7069" s="30">
        <v>5.1401380000000003</v>
      </c>
    </row>
    <row r="7070" spans="1:2" x14ac:dyDescent="0.3">
      <c r="A7070" s="150">
        <v>41853</v>
      </c>
      <c r="B7070" s="30">
        <v>5.1407730000000003</v>
      </c>
    </row>
    <row r="7071" spans="1:2" x14ac:dyDescent="0.3">
      <c r="A7071" s="150">
        <v>41854</v>
      </c>
      <c r="B7071" s="30">
        <v>5.1414080000000002</v>
      </c>
    </row>
    <row r="7072" spans="1:2" x14ac:dyDescent="0.3">
      <c r="A7072" s="150">
        <v>41855</v>
      </c>
      <c r="B7072" s="30">
        <v>5.1420430000000001</v>
      </c>
    </row>
    <row r="7073" spans="1:2" x14ac:dyDescent="0.3">
      <c r="A7073" s="150">
        <v>41856</v>
      </c>
      <c r="B7073" s="30">
        <v>5.1426780000000001</v>
      </c>
    </row>
    <row r="7074" spans="1:2" x14ac:dyDescent="0.3">
      <c r="A7074" s="150">
        <v>41857</v>
      </c>
      <c r="B7074" s="30">
        <v>5.143313</v>
      </c>
    </row>
    <row r="7075" spans="1:2" x14ac:dyDescent="0.3">
      <c r="A7075" s="150">
        <v>41858</v>
      </c>
      <c r="B7075" s="30">
        <v>5.143948</v>
      </c>
    </row>
    <row r="7076" spans="1:2" x14ac:dyDescent="0.3">
      <c r="A7076" s="150">
        <v>41859</v>
      </c>
      <c r="B7076" s="30">
        <v>5.1445829999999999</v>
      </c>
    </row>
    <row r="7077" spans="1:2" x14ac:dyDescent="0.3">
      <c r="A7077" s="150">
        <v>41860</v>
      </c>
      <c r="B7077" s="30">
        <v>5.145219</v>
      </c>
    </row>
    <row r="7078" spans="1:2" x14ac:dyDescent="0.3">
      <c r="A7078" s="150">
        <v>41861</v>
      </c>
      <c r="B7078" s="30">
        <v>5.1458539999999999</v>
      </c>
    </row>
    <row r="7079" spans="1:2" x14ac:dyDescent="0.3">
      <c r="A7079" s="150">
        <v>41862</v>
      </c>
      <c r="B7079" s="30">
        <v>5.146261</v>
      </c>
    </row>
    <row r="7080" spans="1:2" x14ac:dyDescent="0.3">
      <c r="A7080" s="150">
        <v>41863</v>
      </c>
      <c r="B7080" s="30">
        <v>5.146668</v>
      </c>
    </row>
    <row r="7081" spans="1:2" x14ac:dyDescent="0.3">
      <c r="A7081" s="150">
        <v>41864</v>
      </c>
      <c r="B7081" s="30">
        <v>5.1470739999999999</v>
      </c>
    </row>
    <row r="7082" spans="1:2" x14ac:dyDescent="0.3">
      <c r="A7082" s="150">
        <v>41865</v>
      </c>
      <c r="B7082" s="30">
        <v>5.147481</v>
      </c>
    </row>
    <row r="7083" spans="1:2" x14ac:dyDescent="0.3">
      <c r="A7083" s="150">
        <v>41866</v>
      </c>
      <c r="B7083" s="30">
        <v>5.147888</v>
      </c>
    </row>
    <row r="7084" spans="1:2" x14ac:dyDescent="0.3">
      <c r="A7084" s="150">
        <v>41867</v>
      </c>
      <c r="B7084" s="30">
        <v>5.1482950000000001</v>
      </c>
    </row>
    <row r="7085" spans="1:2" x14ac:dyDescent="0.3">
      <c r="A7085" s="150">
        <v>41868</v>
      </c>
      <c r="B7085" s="30">
        <v>5.1487020000000001</v>
      </c>
    </row>
    <row r="7086" spans="1:2" x14ac:dyDescent="0.3">
      <c r="A7086" s="150">
        <v>41869</v>
      </c>
      <c r="B7086" s="30">
        <v>5.1491090000000002</v>
      </c>
    </row>
    <row r="7087" spans="1:2" x14ac:dyDescent="0.3">
      <c r="A7087" s="150">
        <v>41870</v>
      </c>
      <c r="B7087" s="30">
        <v>5.1495160000000002</v>
      </c>
    </row>
    <row r="7088" spans="1:2" x14ac:dyDescent="0.3">
      <c r="A7088" s="150">
        <v>41871</v>
      </c>
      <c r="B7088" s="30">
        <v>5.1499230000000003</v>
      </c>
    </row>
    <row r="7089" spans="1:2" x14ac:dyDescent="0.3">
      <c r="A7089" s="150">
        <v>41872</v>
      </c>
      <c r="B7089" s="30">
        <v>5.1503300000000003</v>
      </c>
    </row>
    <row r="7090" spans="1:2" x14ac:dyDescent="0.3">
      <c r="A7090" s="150">
        <v>41873</v>
      </c>
      <c r="B7090" s="30">
        <v>5.1507370000000003</v>
      </c>
    </row>
    <row r="7091" spans="1:2" x14ac:dyDescent="0.3">
      <c r="A7091" s="150">
        <v>41874</v>
      </c>
      <c r="B7091" s="30">
        <v>5.1511440000000004</v>
      </c>
    </row>
    <row r="7092" spans="1:2" x14ac:dyDescent="0.3">
      <c r="A7092" s="150">
        <v>41875</v>
      </c>
      <c r="B7092" s="30">
        <v>5.1515510000000004</v>
      </c>
    </row>
    <row r="7093" spans="1:2" x14ac:dyDescent="0.3">
      <c r="A7093" s="150">
        <v>41876</v>
      </c>
      <c r="B7093" s="30">
        <v>5.1519579999999996</v>
      </c>
    </row>
    <row r="7094" spans="1:2" x14ac:dyDescent="0.3">
      <c r="A7094" s="150">
        <v>41877</v>
      </c>
      <c r="B7094" s="30">
        <v>5.1525670000000003</v>
      </c>
    </row>
    <row r="7095" spans="1:2" x14ac:dyDescent="0.3">
      <c r="A7095" s="150">
        <v>41878</v>
      </c>
      <c r="B7095" s="30">
        <v>5.1531760000000002</v>
      </c>
    </row>
    <row r="7096" spans="1:2" x14ac:dyDescent="0.3">
      <c r="A7096" s="150">
        <v>41879</v>
      </c>
      <c r="B7096" s="30">
        <v>5.1537850000000001</v>
      </c>
    </row>
    <row r="7097" spans="1:2" x14ac:dyDescent="0.3">
      <c r="A7097" s="150">
        <v>41880</v>
      </c>
      <c r="B7097" s="30">
        <v>5.1543939999999999</v>
      </c>
    </row>
    <row r="7098" spans="1:2" x14ac:dyDescent="0.3">
      <c r="A7098" s="150">
        <v>41881</v>
      </c>
      <c r="B7098" s="30">
        <v>5.1550029999999998</v>
      </c>
    </row>
    <row r="7099" spans="1:2" x14ac:dyDescent="0.3">
      <c r="A7099" s="150">
        <v>41882</v>
      </c>
      <c r="B7099" s="30">
        <v>5.1556119999999996</v>
      </c>
    </row>
    <row r="7100" spans="1:2" x14ac:dyDescent="0.3">
      <c r="A7100" s="150">
        <v>41883</v>
      </c>
      <c r="B7100" s="30">
        <v>5.1562210000000004</v>
      </c>
    </row>
    <row r="7101" spans="1:2" x14ac:dyDescent="0.3">
      <c r="A7101" s="150">
        <v>41884</v>
      </c>
      <c r="B7101" s="30">
        <v>5.1568300000000002</v>
      </c>
    </row>
    <row r="7102" spans="1:2" x14ac:dyDescent="0.3">
      <c r="A7102" s="150">
        <v>41885</v>
      </c>
      <c r="B7102" s="30">
        <v>5.1574390000000001</v>
      </c>
    </row>
    <row r="7103" spans="1:2" x14ac:dyDescent="0.3">
      <c r="A7103" s="150">
        <v>41886</v>
      </c>
      <c r="B7103" s="30">
        <v>5.1580490000000001</v>
      </c>
    </row>
    <row r="7104" spans="1:2" x14ac:dyDescent="0.3">
      <c r="A7104" s="150">
        <v>41887</v>
      </c>
      <c r="B7104" s="30">
        <v>5.158658</v>
      </c>
    </row>
    <row r="7105" spans="1:2" x14ac:dyDescent="0.3">
      <c r="A7105" s="150">
        <v>41888</v>
      </c>
      <c r="B7105" s="30">
        <v>5.159268</v>
      </c>
    </row>
    <row r="7106" spans="1:2" x14ac:dyDescent="0.3">
      <c r="A7106" s="150">
        <v>41889</v>
      </c>
      <c r="B7106" s="30">
        <v>5.1598769999999998</v>
      </c>
    </row>
    <row r="7107" spans="1:2" x14ac:dyDescent="0.3">
      <c r="A7107" s="150">
        <v>41890</v>
      </c>
      <c r="B7107" s="30">
        <v>5.1604869999999998</v>
      </c>
    </row>
    <row r="7108" spans="1:2" x14ac:dyDescent="0.3">
      <c r="A7108" s="150">
        <v>41891</v>
      </c>
      <c r="B7108" s="30">
        <v>5.1610969999999998</v>
      </c>
    </row>
    <row r="7109" spans="1:2" x14ac:dyDescent="0.3">
      <c r="A7109" s="150">
        <v>41892</v>
      </c>
      <c r="B7109" s="30">
        <v>5.1617069999999998</v>
      </c>
    </row>
    <row r="7110" spans="1:2" x14ac:dyDescent="0.3">
      <c r="A7110" s="150">
        <v>41893</v>
      </c>
      <c r="B7110" s="30">
        <v>5.1624619999999997</v>
      </c>
    </row>
    <row r="7111" spans="1:2" x14ac:dyDescent="0.3">
      <c r="A7111" s="150">
        <v>41894</v>
      </c>
      <c r="B7111" s="30">
        <v>5.1632170000000004</v>
      </c>
    </row>
    <row r="7112" spans="1:2" x14ac:dyDescent="0.3">
      <c r="A7112" s="150">
        <v>41895</v>
      </c>
      <c r="B7112" s="30">
        <v>5.1639730000000004</v>
      </c>
    </row>
    <row r="7113" spans="1:2" x14ac:dyDescent="0.3">
      <c r="A7113" s="150">
        <v>41896</v>
      </c>
      <c r="B7113" s="30">
        <v>5.1647290000000003</v>
      </c>
    </row>
    <row r="7114" spans="1:2" x14ac:dyDescent="0.3">
      <c r="A7114" s="150">
        <v>41897</v>
      </c>
      <c r="B7114" s="30">
        <v>5.1654850000000003</v>
      </c>
    </row>
    <row r="7115" spans="1:2" x14ac:dyDescent="0.3">
      <c r="A7115" s="150">
        <v>41898</v>
      </c>
      <c r="B7115" s="30">
        <v>5.1662410000000003</v>
      </c>
    </row>
    <row r="7116" spans="1:2" x14ac:dyDescent="0.3">
      <c r="A7116" s="150">
        <v>41899</v>
      </c>
      <c r="B7116" s="30">
        <v>5.1669970000000003</v>
      </c>
    </row>
    <row r="7117" spans="1:2" x14ac:dyDescent="0.3">
      <c r="A7117" s="150">
        <v>41900</v>
      </c>
      <c r="B7117" s="30">
        <v>5.1677530000000003</v>
      </c>
    </row>
    <row r="7118" spans="1:2" x14ac:dyDescent="0.3">
      <c r="A7118" s="150">
        <v>41901</v>
      </c>
      <c r="B7118" s="30">
        <v>5.1685090000000002</v>
      </c>
    </row>
    <row r="7119" spans="1:2" x14ac:dyDescent="0.3">
      <c r="A7119" s="150">
        <v>41902</v>
      </c>
      <c r="B7119" s="30">
        <v>5.1692660000000004</v>
      </c>
    </row>
    <row r="7120" spans="1:2" x14ac:dyDescent="0.3">
      <c r="A7120" s="150">
        <v>41903</v>
      </c>
      <c r="B7120" s="30">
        <v>5.1700220000000003</v>
      </c>
    </row>
    <row r="7121" spans="1:2" x14ac:dyDescent="0.3">
      <c r="A7121" s="150">
        <v>41904</v>
      </c>
      <c r="B7121" s="30">
        <v>5.1707789999999996</v>
      </c>
    </row>
    <row r="7122" spans="1:2" x14ac:dyDescent="0.3">
      <c r="A7122" s="150">
        <v>41905</v>
      </c>
      <c r="B7122" s="30">
        <v>5.1715350000000004</v>
      </c>
    </row>
    <row r="7123" spans="1:2" x14ac:dyDescent="0.3">
      <c r="A7123" s="150">
        <v>41906</v>
      </c>
      <c r="B7123" s="30">
        <v>5.1722919999999997</v>
      </c>
    </row>
    <row r="7124" spans="1:2" x14ac:dyDescent="0.3">
      <c r="A7124" s="150">
        <v>41907</v>
      </c>
      <c r="B7124" s="30">
        <v>5.1730489999999998</v>
      </c>
    </row>
    <row r="7125" spans="1:2" x14ac:dyDescent="0.3">
      <c r="A7125" s="150">
        <v>41908</v>
      </c>
      <c r="B7125" s="30">
        <v>5.1741650000000003</v>
      </c>
    </row>
    <row r="7126" spans="1:2" x14ac:dyDescent="0.3">
      <c r="A7126" s="150">
        <v>41909</v>
      </c>
      <c r="B7126" s="30">
        <v>5.175281</v>
      </c>
    </row>
    <row r="7127" spans="1:2" x14ac:dyDescent="0.3">
      <c r="A7127" s="150">
        <v>41910</v>
      </c>
      <c r="B7127" s="30">
        <v>5.1763979999999998</v>
      </c>
    </row>
    <row r="7128" spans="1:2" x14ac:dyDescent="0.3">
      <c r="A7128" s="150">
        <v>41911</v>
      </c>
      <c r="B7128" s="30">
        <v>5.1775140000000004</v>
      </c>
    </row>
    <row r="7129" spans="1:2" x14ac:dyDescent="0.3">
      <c r="A7129" s="150">
        <v>41912</v>
      </c>
      <c r="B7129" s="30">
        <v>5.1786310000000002</v>
      </c>
    </row>
    <row r="7130" spans="1:2" x14ac:dyDescent="0.3">
      <c r="A7130" s="150">
        <v>41913</v>
      </c>
      <c r="B7130" s="30">
        <v>5.179748</v>
      </c>
    </row>
    <row r="7131" spans="1:2" x14ac:dyDescent="0.3">
      <c r="A7131" s="150">
        <v>41914</v>
      </c>
      <c r="B7131" s="30">
        <v>5.1808649999999998</v>
      </c>
    </row>
    <row r="7132" spans="1:2" x14ac:dyDescent="0.3">
      <c r="A7132" s="150">
        <v>41915</v>
      </c>
      <c r="B7132" s="30">
        <v>5.1819829999999998</v>
      </c>
    </row>
    <row r="7133" spans="1:2" x14ac:dyDescent="0.3">
      <c r="A7133" s="150">
        <v>41916</v>
      </c>
      <c r="B7133" s="30">
        <v>5.1831009999999997</v>
      </c>
    </row>
    <row r="7134" spans="1:2" x14ac:dyDescent="0.3">
      <c r="A7134" s="150">
        <v>41917</v>
      </c>
      <c r="B7134" s="30">
        <v>5.1842189999999997</v>
      </c>
    </row>
    <row r="7135" spans="1:2" x14ac:dyDescent="0.3">
      <c r="A7135" s="150">
        <v>41918</v>
      </c>
      <c r="B7135" s="30">
        <v>5.1853369999999996</v>
      </c>
    </row>
    <row r="7136" spans="1:2" x14ac:dyDescent="0.3">
      <c r="A7136" s="150">
        <v>41919</v>
      </c>
      <c r="B7136" s="30">
        <v>5.1864559999999997</v>
      </c>
    </row>
    <row r="7137" spans="1:2" x14ac:dyDescent="0.3">
      <c r="A7137" s="150">
        <v>41920</v>
      </c>
      <c r="B7137" s="30">
        <v>5.1875739999999997</v>
      </c>
    </row>
    <row r="7138" spans="1:2" x14ac:dyDescent="0.3">
      <c r="A7138" s="150">
        <v>41921</v>
      </c>
      <c r="B7138" s="30">
        <v>5.1886929999999998</v>
      </c>
    </row>
    <row r="7139" spans="1:2" x14ac:dyDescent="0.3">
      <c r="A7139" s="150">
        <v>41922</v>
      </c>
      <c r="B7139" s="30">
        <v>5.189813</v>
      </c>
    </row>
    <row r="7140" spans="1:2" x14ac:dyDescent="0.3">
      <c r="A7140" s="150">
        <v>41923</v>
      </c>
      <c r="B7140" s="30">
        <v>5.1898669999999996</v>
      </c>
    </row>
    <row r="7141" spans="1:2" x14ac:dyDescent="0.3">
      <c r="A7141" s="150">
        <v>41924</v>
      </c>
      <c r="B7141" s="30">
        <v>5.1899220000000001</v>
      </c>
    </row>
    <row r="7142" spans="1:2" x14ac:dyDescent="0.3">
      <c r="A7142" s="150">
        <v>41925</v>
      </c>
      <c r="B7142" s="30">
        <v>5.1899769999999998</v>
      </c>
    </row>
    <row r="7143" spans="1:2" x14ac:dyDescent="0.3">
      <c r="A7143" s="150">
        <v>41926</v>
      </c>
      <c r="B7143" s="30">
        <v>5.1900310000000003</v>
      </c>
    </row>
    <row r="7144" spans="1:2" x14ac:dyDescent="0.3">
      <c r="A7144" s="150">
        <v>41927</v>
      </c>
      <c r="B7144" s="30">
        <v>5.190086</v>
      </c>
    </row>
    <row r="7145" spans="1:2" x14ac:dyDescent="0.3">
      <c r="A7145" s="150">
        <v>41928</v>
      </c>
      <c r="B7145" s="30">
        <v>5.1901409999999997</v>
      </c>
    </row>
    <row r="7146" spans="1:2" x14ac:dyDescent="0.3">
      <c r="A7146" s="150">
        <v>41929</v>
      </c>
      <c r="B7146" s="30">
        <v>5.1901950000000001</v>
      </c>
    </row>
    <row r="7147" spans="1:2" x14ac:dyDescent="0.3">
      <c r="A7147" s="150">
        <v>41930</v>
      </c>
      <c r="B7147" s="30">
        <v>5.1902499999999998</v>
      </c>
    </row>
    <row r="7148" spans="1:2" x14ac:dyDescent="0.3">
      <c r="A7148" s="150">
        <v>41931</v>
      </c>
      <c r="B7148" s="30">
        <v>5.1903050000000004</v>
      </c>
    </row>
    <row r="7149" spans="1:2" x14ac:dyDescent="0.3">
      <c r="A7149" s="150">
        <v>41932</v>
      </c>
      <c r="B7149" s="30">
        <v>5.1903589999999999</v>
      </c>
    </row>
    <row r="7150" spans="1:2" x14ac:dyDescent="0.3">
      <c r="A7150" s="150">
        <v>41933</v>
      </c>
      <c r="B7150" s="30">
        <v>5.1904139999999996</v>
      </c>
    </row>
    <row r="7151" spans="1:2" x14ac:dyDescent="0.3">
      <c r="A7151" s="150">
        <v>41934</v>
      </c>
      <c r="B7151" s="30">
        <v>5.1904680000000001</v>
      </c>
    </row>
    <row r="7152" spans="1:2" x14ac:dyDescent="0.3">
      <c r="A7152" s="150">
        <v>41935</v>
      </c>
      <c r="B7152" s="30">
        <v>5.1905229999999998</v>
      </c>
    </row>
    <row r="7153" spans="1:2" x14ac:dyDescent="0.3">
      <c r="A7153" s="150">
        <v>41936</v>
      </c>
      <c r="B7153" s="30">
        <v>5.1905780000000004</v>
      </c>
    </row>
    <row r="7154" spans="1:2" x14ac:dyDescent="0.3">
      <c r="A7154" s="150">
        <v>41937</v>
      </c>
      <c r="B7154" s="30">
        <v>5.1906319999999999</v>
      </c>
    </row>
    <row r="7155" spans="1:2" x14ac:dyDescent="0.3">
      <c r="A7155" s="150">
        <v>41938</v>
      </c>
      <c r="B7155" s="30">
        <v>5.1922430000000004</v>
      </c>
    </row>
    <row r="7156" spans="1:2" x14ac:dyDescent="0.3">
      <c r="A7156" s="150">
        <v>41939</v>
      </c>
      <c r="B7156" s="30">
        <v>5.193854</v>
      </c>
    </row>
    <row r="7157" spans="1:2" x14ac:dyDescent="0.3">
      <c r="A7157" s="150">
        <v>41940</v>
      </c>
      <c r="B7157" s="30">
        <v>5.1954659999999997</v>
      </c>
    </row>
    <row r="7158" spans="1:2" x14ac:dyDescent="0.3">
      <c r="A7158" s="150">
        <v>41941</v>
      </c>
      <c r="B7158" s="30">
        <v>5.1970780000000003</v>
      </c>
    </row>
    <row r="7159" spans="1:2" x14ac:dyDescent="0.3">
      <c r="A7159" s="150">
        <v>41942</v>
      </c>
      <c r="B7159" s="30">
        <v>5.19869</v>
      </c>
    </row>
    <row r="7160" spans="1:2" x14ac:dyDescent="0.3">
      <c r="A7160" s="150">
        <v>41943</v>
      </c>
      <c r="B7160" s="30">
        <v>5.2003029999999999</v>
      </c>
    </row>
    <row r="7161" spans="1:2" x14ac:dyDescent="0.3">
      <c r="A7161" s="150">
        <v>41944</v>
      </c>
      <c r="B7161" s="30">
        <v>5.2019169999999999</v>
      </c>
    </row>
    <row r="7162" spans="1:2" x14ac:dyDescent="0.3">
      <c r="A7162" s="150">
        <v>41945</v>
      </c>
      <c r="B7162" s="30">
        <v>5.2035309999999999</v>
      </c>
    </row>
    <row r="7163" spans="1:2" x14ac:dyDescent="0.3">
      <c r="A7163" s="150">
        <v>41946</v>
      </c>
      <c r="B7163" s="30">
        <v>5.2051449999999999</v>
      </c>
    </row>
    <row r="7164" spans="1:2" x14ac:dyDescent="0.3">
      <c r="A7164" s="150">
        <v>41947</v>
      </c>
      <c r="B7164" s="30">
        <v>5.2067600000000001</v>
      </c>
    </row>
    <row r="7165" spans="1:2" x14ac:dyDescent="0.3">
      <c r="A7165" s="150">
        <v>41948</v>
      </c>
      <c r="B7165" s="30">
        <v>5.2083760000000003</v>
      </c>
    </row>
    <row r="7166" spans="1:2" x14ac:dyDescent="0.3">
      <c r="A7166" s="150">
        <v>41949</v>
      </c>
      <c r="B7166" s="30">
        <v>5.2099919999999997</v>
      </c>
    </row>
    <row r="7167" spans="1:2" x14ac:dyDescent="0.3">
      <c r="A7167" s="150">
        <v>41950</v>
      </c>
      <c r="B7167" s="30">
        <v>5.211608</v>
      </c>
    </row>
    <row r="7168" spans="1:2" x14ac:dyDescent="0.3">
      <c r="A7168" s="150">
        <v>41951</v>
      </c>
      <c r="B7168" s="30">
        <v>5.2132250000000004</v>
      </c>
    </row>
    <row r="7169" spans="1:2" x14ac:dyDescent="0.3">
      <c r="A7169" s="150">
        <v>41952</v>
      </c>
      <c r="B7169" s="30">
        <v>5.2148430000000001</v>
      </c>
    </row>
    <row r="7170" spans="1:2" x14ac:dyDescent="0.3">
      <c r="A7170" s="150">
        <v>41953</v>
      </c>
      <c r="B7170" s="30">
        <v>5.2164609999999998</v>
      </c>
    </row>
    <row r="7171" spans="1:2" x14ac:dyDescent="0.3">
      <c r="A7171" s="150">
        <v>41954</v>
      </c>
      <c r="B7171" s="30">
        <v>5.2167890000000003</v>
      </c>
    </row>
    <row r="7172" spans="1:2" x14ac:dyDescent="0.3">
      <c r="A7172" s="150">
        <v>41955</v>
      </c>
      <c r="B7172" s="30">
        <v>5.217117</v>
      </c>
    </row>
    <row r="7173" spans="1:2" x14ac:dyDescent="0.3">
      <c r="A7173" s="150">
        <v>41956</v>
      </c>
      <c r="B7173" s="30">
        <v>5.2174440000000004</v>
      </c>
    </row>
    <row r="7174" spans="1:2" x14ac:dyDescent="0.3">
      <c r="A7174" s="150">
        <v>41957</v>
      </c>
      <c r="B7174" s="30">
        <v>5.2177720000000001</v>
      </c>
    </row>
    <row r="7175" spans="1:2" x14ac:dyDescent="0.3">
      <c r="A7175" s="150">
        <v>41958</v>
      </c>
      <c r="B7175" s="30">
        <v>5.2180999999999997</v>
      </c>
    </row>
    <row r="7176" spans="1:2" x14ac:dyDescent="0.3">
      <c r="A7176" s="150">
        <v>41959</v>
      </c>
      <c r="B7176" s="30">
        <v>5.2184280000000003</v>
      </c>
    </row>
    <row r="7177" spans="1:2" x14ac:dyDescent="0.3">
      <c r="A7177" s="150">
        <v>41960</v>
      </c>
      <c r="B7177" s="30">
        <v>5.218756</v>
      </c>
    </row>
    <row r="7178" spans="1:2" x14ac:dyDescent="0.3">
      <c r="A7178" s="150">
        <v>41961</v>
      </c>
      <c r="B7178" s="30">
        <v>5.2190839999999996</v>
      </c>
    </row>
    <row r="7179" spans="1:2" x14ac:dyDescent="0.3">
      <c r="A7179" s="150">
        <v>41962</v>
      </c>
      <c r="B7179" s="30">
        <v>5.2194120000000002</v>
      </c>
    </row>
    <row r="7180" spans="1:2" x14ac:dyDescent="0.3">
      <c r="A7180" s="150">
        <v>41963</v>
      </c>
      <c r="B7180" s="30">
        <v>5.2197399999999998</v>
      </c>
    </row>
    <row r="7181" spans="1:2" x14ac:dyDescent="0.3">
      <c r="A7181" s="150">
        <v>41964</v>
      </c>
      <c r="B7181" s="30">
        <v>5.2200680000000004</v>
      </c>
    </row>
    <row r="7182" spans="1:2" x14ac:dyDescent="0.3">
      <c r="A7182" s="150">
        <v>41965</v>
      </c>
      <c r="B7182" s="30">
        <v>5.220396</v>
      </c>
    </row>
    <row r="7183" spans="1:2" x14ac:dyDescent="0.3">
      <c r="A7183" s="150">
        <v>41966</v>
      </c>
      <c r="B7183" s="30">
        <v>5.2207239999999997</v>
      </c>
    </row>
    <row r="7184" spans="1:2" x14ac:dyDescent="0.3">
      <c r="A7184" s="150">
        <v>41967</v>
      </c>
      <c r="B7184" s="30">
        <v>5.2210520000000002</v>
      </c>
    </row>
    <row r="7185" spans="1:2" x14ac:dyDescent="0.3">
      <c r="A7185" s="150">
        <v>41968</v>
      </c>
      <c r="B7185" s="30">
        <v>5.221381</v>
      </c>
    </row>
    <row r="7186" spans="1:2" x14ac:dyDescent="0.3">
      <c r="A7186" s="150">
        <v>41969</v>
      </c>
      <c r="B7186" s="30">
        <v>5.2239380000000004</v>
      </c>
    </row>
    <row r="7187" spans="1:2" x14ac:dyDescent="0.3">
      <c r="A7187" s="150">
        <v>41970</v>
      </c>
      <c r="B7187" s="30">
        <v>5.226496</v>
      </c>
    </row>
    <row r="7188" spans="1:2" x14ac:dyDescent="0.3">
      <c r="A7188" s="150">
        <v>41971</v>
      </c>
      <c r="B7188" s="30">
        <v>5.2290559999999999</v>
      </c>
    </row>
    <row r="7189" spans="1:2" x14ac:dyDescent="0.3">
      <c r="A7189" s="150">
        <v>41972</v>
      </c>
      <c r="B7189" s="30">
        <v>5.231617</v>
      </c>
    </row>
    <row r="7190" spans="1:2" x14ac:dyDescent="0.3">
      <c r="A7190" s="150">
        <v>41973</v>
      </c>
      <c r="B7190" s="30">
        <v>5.2341800000000003</v>
      </c>
    </row>
    <row r="7191" spans="1:2" x14ac:dyDescent="0.3">
      <c r="A7191" s="150">
        <v>41974</v>
      </c>
      <c r="B7191" s="30">
        <v>5.2367429999999997</v>
      </c>
    </row>
    <row r="7192" spans="1:2" x14ac:dyDescent="0.3">
      <c r="A7192" s="150">
        <v>41975</v>
      </c>
      <c r="B7192" s="30">
        <v>5.2393080000000003</v>
      </c>
    </row>
    <row r="7193" spans="1:2" x14ac:dyDescent="0.3">
      <c r="A7193" s="150">
        <v>41976</v>
      </c>
      <c r="B7193" s="30">
        <v>5.2418740000000001</v>
      </c>
    </row>
    <row r="7194" spans="1:2" x14ac:dyDescent="0.3">
      <c r="A7194" s="150">
        <v>41977</v>
      </c>
      <c r="B7194" s="30">
        <v>5.2444420000000003</v>
      </c>
    </row>
    <row r="7195" spans="1:2" x14ac:dyDescent="0.3">
      <c r="A7195" s="150">
        <v>41978</v>
      </c>
      <c r="B7195" s="30">
        <v>5.2470100000000004</v>
      </c>
    </row>
    <row r="7196" spans="1:2" x14ac:dyDescent="0.3">
      <c r="A7196" s="150">
        <v>41979</v>
      </c>
      <c r="B7196" s="30">
        <v>5.2495799999999999</v>
      </c>
    </row>
    <row r="7197" spans="1:2" x14ac:dyDescent="0.3">
      <c r="A7197" s="150">
        <v>41980</v>
      </c>
      <c r="B7197" s="30">
        <v>5.2521509999999996</v>
      </c>
    </row>
    <row r="7198" spans="1:2" x14ac:dyDescent="0.3">
      <c r="A7198" s="150">
        <v>41981</v>
      </c>
      <c r="B7198" s="30">
        <v>5.2547240000000004</v>
      </c>
    </row>
    <row r="7199" spans="1:2" x14ac:dyDescent="0.3">
      <c r="A7199" s="150">
        <v>41982</v>
      </c>
      <c r="B7199" s="30">
        <v>5.2572979999999996</v>
      </c>
    </row>
    <row r="7200" spans="1:2" x14ac:dyDescent="0.3">
      <c r="A7200" s="150">
        <v>41983</v>
      </c>
      <c r="B7200" s="30">
        <v>5.2598729999999998</v>
      </c>
    </row>
    <row r="7201" spans="1:2" x14ac:dyDescent="0.3">
      <c r="A7201" s="150">
        <v>41984</v>
      </c>
      <c r="B7201" s="30">
        <v>5.260027</v>
      </c>
    </row>
    <row r="7202" spans="1:2" x14ac:dyDescent="0.3">
      <c r="A7202" s="150">
        <v>41985</v>
      </c>
      <c r="B7202" s="30">
        <v>5.2601820000000004</v>
      </c>
    </row>
    <row r="7203" spans="1:2" x14ac:dyDescent="0.3">
      <c r="A7203" s="150">
        <v>41986</v>
      </c>
      <c r="B7203" s="30">
        <v>5.2603369999999998</v>
      </c>
    </row>
    <row r="7204" spans="1:2" x14ac:dyDescent="0.3">
      <c r="A7204" s="150">
        <v>41987</v>
      </c>
      <c r="B7204" s="30">
        <v>5.2604920000000002</v>
      </c>
    </row>
    <row r="7205" spans="1:2" x14ac:dyDescent="0.3">
      <c r="A7205" s="150">
        <v>41988</v>
      </c>
      <c r="B7205" s="30">
        <v>5.2606469999999996</v>
      </c>
    </row>
    <row r="7206" spans="1:2" x14ac:dyDescent="0.3">
      <c r="A7206" s="150">
        <v>41989</v>
      </c>
      <c r="B7206" s="30">
        <v>5.260802</v>
      </c>
    </row>
    <row r="7207" spans="1:2" x14ac:dyDescent="0.3">
      <c r="A7207" s="150">
        <v>41990</v>
      </c>
      <c r="B7207" s="30">
        <v>5.2609570000000003</v>
      </c>
    </row>
    <row r="7208" spans="1:2" x14ac:dyDescent="0.3">
      <c r="A7208" s="150">
        <v>41991</v>
      </c>
      <c r="B7208" s="30">
        <v>5.2611109999999996</v>
      </c>
    </row>
    <row r="7209" spans="1:2" x14ac:dyDescent="0.3">
      <c r="A7209" s="150">
        <v>41992</v>
      </c>
      <c r="B7209" s="30">
        <v>5.261266</v>
      </c>
    </row>
    <row r="7210" spans="1:2" x14ac:dyDescent="0.3">
      <c r="A7210" s="150">
        <v>41993</v>
      </c>
      <c r="B7210" s="30">
        <v>5.2614210000000003</v>
      </c>
    </row>
    <row r="7211" spans="1:2" x14ac:dyDescent="0.3">
      <c r="A7211" s="150">
        <v>41994</v>
      </c>
      <c r="B7211" s="30">
        <v>5.2615759999999998</v>
      </c>
    </row>
    <row r="7212" spans="1:2" x14ac:dyDescent="0.3">
      <c r="A7212" s="150">
        <v>41995</v>
      </c>
      <c r="B7212" s="30">
        <v>5.2617310000000002</v>
      </c>
    </row>
    <row r="7213" spans="1:2" x14ac:dyDescent="0.3">
      <c r="A7213" s="150">
        <v>41996</v>
      </c>
      <c r="B7213" s="30">
        <v>5.2618859999999996</v>
      </c>
    </row>
    <row r="7214" spans="1:2" x14ac:dyDescent="0.3">
      <c r="A7214" s="150">
        <v>41997</v>
      </c>
      <c r="B7214" s="30">
        <v>5.262041</v>
      </c>
    </row>
    <row r="7215" spans="1:2" x14ac:dyDescent="0.3">
      <c r="A7215" s="150">
        <v>41998</v>
      </c>
      <c r="B7215" s="30">
        <v>5.2621960000000003</v>
      </c>
    </row>
    <row r="7216" spans="1:2" x14ac:dyDescent="0.3">
      <c r="A7216" s="150">
        <v>41999</v>
      </c>
      <c r="B7216" s="30">
        <v>5.2635569999999996</v>
      </c>
    </row>
    <row r="7217" spans="1:2" x14ac:dyDescent="0.3">
      <c r="A7217" s="150">
        <v>42000</v>
      </c>
      <c r="B7217" s="30">
        <v>5.2649179999999998</v>
      </c>
    </row>
    <row r="7218" spans="1:2" x14ac:dyDescent="0.3">
      <c r="A7218" s="150">
        <v>42001</v>
      </c>
      <c r="B7218" s="30">
        <v>5.2662800000000001</v>
      </c>
    </row>
    <row r="7219" spans="1:2" x14ac:dyDescent="0.3">
      <c r="A7219" s="150">
        <v>42002</v>
      </c>
      <c r="B7219" s="30">
        <v>5.2676420000000004</v>
      </c>
    </row>
    <row r="7220" spans="1:2" x14ac:dyDescent="0.3">
      <c r="A7220" s="150">
        <v>42003</v>
      </c>
      <c r="B7220" s="30">
        <v>5.2690049999999999</v>
      </c>
    </row>
    <row r="7221" spans="1:2" x14ac:dyDescent="0.3">
      <c r="A7221" s="150">
        <v>42004</v>
      </c>
      <c r="B7221" s="30">
        <v>5.2703680000000004</v>
      </c>
    </row>
    <row r="7222" spans="1:2" x14ac:dyDescent="0.3">
      <c r="A7222" s="150">
        <v>42005</v>
      </c>
      <c r="B7222" s="30">
        <v>5.2717309999999999</v>
      </c>
    </row>
    <row r="7223" spans="1:2" x14ac:dyDescent="0.3">
      <c r="A7223" s="150">
        <v>42006</v>
      </c>
      <c r="B7223" s="30">
        <v>5.2730940000000004</v>
      </c>
    </row>
    <row r="7224" spans="1:2" x14ac:dyDescent="0.3">
      <c r="A7224" s="150">
        <v>42007</v>
      </c>
      <c r="B7224" s="30">
        <v>5.2744580000000001</v>
      </c>
    </row>
    <row r="7225" spans="1:2" x14ac:dyDescent="0.3">
      <c r="A7225" s="150">
        <v>42008</v>
      </c>
      <c r="B7225" s="30">
        <v>5.2758219999999998</v>
      </c>
    </row>
    <row r="7226" spans="1:2" x14ac:dyDescent="0.3">
      <c r="A7226" s="150">
        <v>42009</v>
      </c>
      <c r="B7226" s="30">
        <v>5.2771869999999996</v>
      </c>
    </row>
    <row r="7227" spans="1:2" x14ac:dyDescent="0.3">
      <c r="A7227" s="150">
        <v>42010</v>
      </c>
      <c r="B7227" s="30">
        <v>5.2785520000000004</v>
      </c>
    </row>
    <row r="7228" spans="1:2" x14ac:dyDescent="0.3">
      <c r="A7228" s="150">
        <v>42011</v>
      </c>
      <c r="B7228" s="30">
        <v>5.2799170000000002</v>
      </c>
    </row>
    <row r="7229" spans="1:2" x14ac:dyDescent="0.3">
      <c r="A7229" s="150">
        <v>42012</v>
      </c>
      <c r="B7229" s="30">
        <v>5.2812830000000002</v>
      </c>
    </row>
    <row r="7230" spans="1:2" x14ac:dyDescent="0.3">
      <c r="A7230" s="150">
        <v>42013</v>
      </c>
      <c r="B7230" s="30">
        <v>5.2826490000000002</v>
      </c>
    </row>
    <row r="7231" spans="1:2" x14ac:dyDescent="0.3">
      <c r="A7231" s="150">
        <v>42014</v>
      </c>
      <c r="B7231" s="30">
        <v>5.2840150000000001</v>
      </c>
    </row>
    <row r="7232" spans="1:2" x14ac:dyDescent="0.3">
      <c r="A7232" s="150">
        <v>42015</v>
      </c>
      <c r="B7232" s="30">
        <v>5.284389</v>
      </c>
    </row>
    <row r="7233" spans="1:2" x14ac:dyDescent="0.3">
      <c r="A7233" s="150">
        <v>42016</v>
      </c>
      <c r="B7233" s="30">
        <v>5.2847619999999997</v>
      </c>
    </row>
    <row r="7234" spans="1:2" x14ac:dyDescent="0.3">
      <c r="A7234" s="150">
        <v>42017</v>
      </c>
      <c r="B7234" s="30">
        <v>5.2851359999999996</v>
      </c>
    </row>
    <row r="7235" spans="1:2" x14ac:dyDescent="0.3">
      <c r="A7235" s="150">
        <v>42018</v>
      </c>
      <c r="B7235" s="30">
        <v>5.2855090000000002</v>
      </c>
    </row>
    <row r="7236" spans="1:2" x14ac:dyDescent="0.3">
      <c r="A7236" s="150">
        <v>42019</v>
      </c>
      <c r="B7236" s="30">
        <v>5.285882</v>
      </c>
    </row>
    <row r="7237" spans="1:2" x14ac:dyDescent="0.3">
      <c r="A7237" s="150">
        <v>42020</v>
      </c>
      <c r="B7237" s="30">
        <v>5.2862559999999998</v>
      </c>
    </row>
    <row r="7238" spans="1:2" x14ac:dyDescent="0.3">
      <c r="A7238" s="150">
        <v>42021</v>
      </c>
      <c r="B7238" s="30">
        <v>5.2866289999999996</v>
      </c>
    </row>
    <row r="7239" spans="1:2" x14ac:dyDescent="0.3">
      <c r="A7239" s="150">
        <v>42022</v>
      </c>
      <c r="B7239" s="30">
        <v>5.2870030000000003</v>
      </c>
    </row>
    <row r="7240" spans="1:2" x14ac:dyDescent="0.3">
      <c r="A7240" s="150">
        <v>42023</v>
      </c>
      <c r="B7240" s="30">
        <v>5.2873760000000001</v>
      </c>
    </row>
    <row r="7241" spans="1:2" x14ac:dyDescent="0.3">
      <c r="A7241" s="150">
        <v>42024</v>
      </c>
      <c r="B7241" s="30">
        <v>5.28775</v>
      </c>
    </row>
    <row r="7242" spans="1:2" x14ac:dyDescent="0.3">
      <c r="A7242" s="150">
        <v>42025</v>
      </c>
      <c r="B7242" s="30">
        <v>5.2881239999999998</v>
      </c>
    </row>
    <row r="7243" spans="1:2" x14ac:dyDescent="0.3">
      <c r="A7243" s="150">
        <v>42026</v>
      </c>
      <c r="B7243" s="30">
        <v>5.2884969999999996</v>
      </c>
    </row>
    <row r="7244" spans="1:2" x14ac:dyDescent="0.3">
      <c r="A7244" s="150">
        <v>42027</v>
      </c>
      <c r="B7244" s="30">
        <v>5.2888710000000003</v>
      </c>
    </row>
    <row r="7245" spans="1:2" x14ac:dyDescent="0.3">
      <c r="A7245" s="150">
        <v>42028</v>
      </c>
      <c r="B7245" s="30">
        <v>5.2892450000000002</v>
      </c>
    </row>
    <row r="7246" spans="1:2" x14ac:dyDescent="0.3">
      <c r="A7246" s="150">
        <v>42029</v>
      </c>
      <c r="B7246" s="30">
        <v>5.2896179999999999</v>
      </c>
    </row>
    <row r="7247" spans="1:2" x14ac:dyDescent="0.3">
      <c r="A7247" s="150">
        <v>42030</v>
      </c>
      <c r="B7247" s="30">
        <v>5.2889999999999997</v>
      </c>
    </row>
    <row r="7248" spans="1:2" x14ac:dyDescent="0.3">
      <c r="A7248" s="150">
        <v>42031</v>
      </c>
      <c r="B7248" s="30">
        <v>5.2883820000000004</v>
      </c>
    </row>
    <row r="7249" spans="1:2" x14ac:dyDescent="0.3">
      <c r="A7249" s="150">
        <v>42032</v>
      </c>
      <c r="B7249" s="30">
        <v>5.2877640000000001</v>
      </c>
    </row>
    <row r="7250" spans="1:2" x14ac:dyDescent="0.3">
      <c r="A7250" s="150">
        <v>42033</v>
      </c>
      <c r="B7250" s="30">
        <v>5.2871449999999998</v>
      </c>
    </row>
    <row r="7251" spans="1:2" x14ac:dyDescent="0.3">
      <c r="A7251" s="150">
        <v>42034</v>
      </c>
      <c r="B7251" s="30">
        <v>5.2865270000000004</v>
      </c>
    </row>
    <row r="7252" spans="1:2" x14ac:dyDescent="0.3">
      <c r="A7252" s="150">
        <v>42035</v>
      </c>
      <c r="B7252" s="30">
        <v>5.2859090000000002</v>
      </c>
    </row>
    <row r="7253" spans="1:2" x14ac:dyDescent="0.3">
      <c r="A7253" s="150">
        <v>42036</v>
      </c>
      <c r="B7253" s="30">
        <v>5.285291</v>
      </c>
    </row>
    <row r="7254" spans="1:2" x14ac:dyDescent="0.3">
      <c r="A7254" s="150">
        <v>42037</v>
      </c>
      <c r="B7254" s="30">
        <v>5.2846739999999999</v>
      </c>
    </row>
    <row r="7255" spans="1:2" x14ac:dyDescent="0.3">
      <c r="A7255" s="150">
        <v>42038</v>
      </c>
      <c r="B7255" s="30">
        <v>5.2840559999999996</v>
      </c>
    </row>
    <row r="7256" spans="1:2" x14ac:dyDescent="0.3">
      <c r="A7256" s="150">
        <v>42039</v>
      </c>
      <c r="B7256" s="30">
        <v>5.2834380000000003</v>
      </c>
    </row>
    <row r="7257" spans="1:2" x14ac:dyDescent="0.3">
      <c r="A7257" s="150">
        <v>42040</v>
      </c>
      <c r="B7257" s="30">
        <v>5.2828210000000002</v>
      </c>
    </row>
    <row r="7258" spans="1:2" x14ac:dyDescent="0.3">
      <c r="A7258" s="150">
        <v>42041</v>
      </c>
      <c r="B7258" s="30">
        <v>5.282203</v>
      </c>
    </row>
    <row r="7259" spans="1:2" x14ac:dyDescent="0.3">
      <c r="A7259" s="150">
        <v>42042</v>
      </c>
      <c r="B7259" s="30">
        <v>5.2815849999999998</v>
      </c>
    </row>
    <row r="7260" spans="1:2" x14ac:dyDescent="0.3">
      <c r="A7260" s="150">
        <v>42043</v>
      </c>
      <c r="B7260" s="30">
        <v>5.2809679999999997</v>
      </c>
    </row>
    <row r="7261" spans="1:2" x14ac:dyDescent="0.3">
      <c r="A7261" s="150">
        <v>42044</v>
      </c>
      <c r="B7261" s="30">
        <v>5.2803509999999996</v>
      </c>
    </row>
    <row r="7262" spans="1:2" x14ac:dyDescent="0.3">
      <c r="A7262" s="150">
        <v>42045</v>
      </c>
      <c r="B7262" s="30">
        <v>5.2797330000000002</v>
      </c>
    </row>
    <row r="7263" spans="1:2" x14ac:dyDescent="0.3">
      <c r="A7263" s="150">
        <v>42046</v>
      </c>
      <c r="B7263" s="30">
        <v>5.2800339999999997</v>
      </c>
    </row>
    <row r="7264" spans="1:2" x14ac:dyDescent="0.3">
      <c r="A7264" s="150">
        <v>42047</v>
      </c>
      <c r="B7264" s="30">
        <v>5.280335</v>
      </c>
    </row>
    <row r="7265" spans="1:2" x14ac:dyDescent="0.3">
      <c r="A7265" s="150">
        <v>42048</v>
      </c>
      <c r="B7265" s="30">
        <v>5.2806350000000002</v>
      </c>
    </row>
    <row r="7266" spans="1:2" x14ac:dyDescent="0.3">
      <c r="A7266" s="150">
        <v>42049</v>
      </c>
      <c r="B7266" s="30">
        <v>5.2809359999999996</v>
      </c>
    </row>
    <row r="7267" spans="1:2" x14ac:dyDescent="0.3">
      <c r="A7267" s="150">
        <v>42050</v>
      </c>
      <c r="B7267" s="30">
        <v>5.2812359999999998</v>
      </c>
    </row>
    <row r="7268" spans="1:2" x14ac:dyDescent="0.3">
      <c r="A7268" s="150">
        <v>42051</v>
      </c>
      <c r="B7268" s="30">
        <v>5.2815370000000001</v>
      </c>
    </row>
    <row r="7269" spans="1:2" x14ac:dyDescent="0.3">
      <c r="A7269" s="150">
        <v>42052</v>
      </c>
      <c r="B7269" s="30">
        <v>5.2818379999999996</v>
      </c>
    </row>
    <row r="7270" spans="1:2" x14ac:dyDescent="0.3">
      <c r="A7270" s="150">
        <v>42053</v>
      </c>
      <c r="B7270" s="30">
        <v>5.2821379999999998</v>
      </c>
    </row>
    <row r="7271" spans="1:2" x14ac:dyDescent="0.3">
      <c r="A7271" s="150">
        <v>42054</v>
      </c>
      <c r="B7271" s="30">
        <v>5.2824390000000001</v>
      </c>
    </row>
    <row r="7272" spans="1:2" x14ac:dyDescent="0.3">
      <c r="A7272" s="150">
        <v>42055</v>
      </c>
      <c r="B7272" s="30">
        <v>5.2827400000000004</v>
      </c>
    </row>
    <row r="7273" spans="1:2" x14ac:dyDescent="0.3">
      <c r="A7273" s="150">
        <v>42056</v>
      </c>
      <c r="B7273" s="30">
        <v>5.2830399999999997</v>
      </c>
    </row>
    <row r="7274" spans="1:2" x14ac:dyDescent="0.3">
      <c r="A7274" s="150">
        <v>42057</v>
      </c>
      <c r="B7274" s="30">
        <v>5.2833410000000001</v>
      </c>
    </row>
    <row r="7275" spans="1:2" x14ac:dyDescent="0.3">
      <c r="A7275" s="150">
        <v>42058</v>
      </c>
      <c r="B7275" s="30">
        <v>5.2836420000000004</v>
      </c>
    </row>
    <row r="7276" spans="1:2" x14ac:dyDescent="0.3">
      <c r="A7276" s="150">
        <v>42059</v>
      </c>
      <c r="B7276" s="30">
        <v>5.2839419999999997</v>
      </c>
    </row>
    <row r="7277" spans="1:2" x14ac:dyDescent="0.3">
      <c r="A7277" s="150">
        <v>42060</v>
      </c>
      <c r="B7277" s="30">
        <v>5.284243</v>
      </c>
    </row>
    <row r="7278" spans="1:2" x14ac:dyDescent="0.3">
      <c r="A7278" s="150">
        <v>42061</v>
      </c>
      <c r="B7278" s="30">
        <v>5.2846700000000002</v>
      </c>
    </row>
    <row r="7279" spans="1:2" x14ac:dyDescent="0.3">
      <c r="A7279" s="150">
        <v>42062</v>
      </c>
      <c r="B7279" s="30">
        <v>5.2850979999999996</v>
      </c>
    </row>
    <row r="7280" spans="1:2" x14ac:dyDescent="0.3">
      <c r="A7280" s="150">
        <v>42063</v>
      </c>
      <c r="B7280" s="30">
        <v>5.2855249999999998</v>
      </c>
    </row>
    <row r="7281" spans="1:2" x14ac:dyDescent="0.3">
      <c r="A7281" s="150">
        <v>42064</v>
      </c>
      <c r="B7281" s="30">
        <v>5.2859530000000001</v>
      </c>
    </row>
    <row r="7282" spans="1:2" x14ac:dyDescent="0.3">
      <c r="A7282" s="150">
        <v>42065</v>
      </c>
      <c r="B7282" s="30">
        <v>5.2863800000000003</v>
      </c>
    </row>
    <row r="7283" spans="1:2" x14ac:dyDescent="0.3">
      <c r="A7283" s="150">
        <v>42066</v>
      </c>
      <c r="B7283" s="30">
        <v>5.2868069999999996</v>
      </c>
    </row>
    <row r="7284" spans="1:2" x14ac:dyDescent="0.3">
      <c r="A7284" s="150">
        <v>42067</v>
      </c>
      <c r="B7284" s="30">
        <v>5.2872349999999999</v>
      </c>
    </row>
    <row r="7285" spans="1:2" x14ac:dyDescent="0.3">
      <c r="A7285" s="150">
        <v>42068</v>
      </c>
      <c r="B7285" s="30">
        <v>5.2876620000000001</v>
      </c>
    </row>
    <row r="7286" spans="1:2" x14ac:dyDescent="0.3">
      <c r="A7286" s="150">
        <v>42069</v>
      </c>
      <c r="B7286" s="30">
        <v>5.2880900000000004</v>
      </c>
    </row>
    <row r="7287" spans="1:2" x14ac:dyDescent="0.3">
      <c r="A7287" s="150">
        <v>42070</v>
      </c>
      <c r="B7287" s="30">
        <v>5.2885179999999998</v>
      </c>
    </row>
    <row r="7288" spans="1:2" x14ac:dyDescent="0.3">
      <c r="A7288" s="150">
        <v>42071</v>
      </c>
      <c r="B7288" s="30">
        <v>5.288945</v>
      </c>
    </row>
    <row r="7289" spans="1:2" x14ac:dyDescent="0.3">
      <c r="A7289" s="150">
        <v>42072</v>
      </c>
      <c r="B7289" s="30">
        <v>5.2893730000000003</v>
      </c>
    </row>
    <row r="7290" spans="1:2" x14ac:dyDescent="0.3">
      <c r="A7290" s="150">
        <v>42073</v>
      </c>
      <c r="B7290" s="30">
        <v>5.2898009999999998</v>
      </c>
    </row>
    <row r="7291" spans="1:2" x14ac:dyDescent="0.3">
      <c r="A7291" s="150">
        <v>42074</v>
      </c>
      <c r="B7291" s="30">
        <v>5.290095</v>
      </c>
    </row>
    <row r="7292" spans="1:2" x14ac:dyDescent="0.3">
      <c r="A7292" s="150">
        <v>42075</v>
      </c>
      <c r="B7292" s="30">
        <v>5.2903900000000004</v>
      </c>
    </row>
    <row r="7293" spans="1:2" x14ac:dyDescent="0.3">
      <c r="A7293" s="150">
        <v>42076</v>
      </c>
      <c r="B7293" s="30">
        <v>5.2906839999999997</v>
      </c>
    </row>
    <row r="7294" spans="1:2" x14ac:dyDescent="0.3">
      <c r="A7294" s="150">
        <v>42077</v>
      </c>
      <c r="B7294" s="30">
        <v>5.2909790000000001</v>
      </c>
    </row>
    <row r="7295" spans="1:2" x14ac:dyDescent="0.3">
      <c r="A7295" s="150">
        <v>42078</v>
      </c>
      <c r="B7295" s="30">
        <v>5.2912730000000003</v>
      </c>
    </row>
    <row r="7296" spans="1:2" x14ac:dyDescent="0.3">
      <c r="A7296" s="150">
        <v>42079</v>
      </c>
      <c r="B7296" s="30">
        <v>5.2915679999999998</v>
      </c>
    </row>
    <row r="7297" spans="1:2" x14ac:dyDescent="0.3">
      <c r="A7297" s="150">
        <v>42080</v>
      </c>
      <c r="B7297" s="30">
        <v>5.2918620000000001</v>
      </c>
    </row>
    <row r="7298" spans="1:2" x14ac:dyDescent="0.3">
      <c r="A7298" s="150">
        <v>42081</v>
      </c>
      <c r="B7298" s="30">
        <v>5.2921569999999996</v>
      </c>
    </row>
    <row r="7299" spans="1:2" x14ac:dyDescent="0.3">
      <c r="A7299" s="150">
        <v>42082</v>
      </c>
      <c r="B7299" s="30">
        <v>5.2924509999999998</v>
      </c>
    </row>
    <row r="7300" spans="1:2" x14ac:dyDescent="0.3">
      <c r="A7300" s="150">
        <v>42083</v>
      </c>
      <c r="B7300" s="30">
        <v>5.2927460000000002</v>
      </c>
    </row>
    <row r="7301" spans="1:2" x14ac:dyDescent="0.3">
      <c r="A7301" s="150">
        <v>42084</v>
      </c>
      <c r="B7301" s="30">
        <v>5.2930409999999997</v>
      </c>
    </row>
    <row r="7302" spans="1:2" x14ac:dyDescent="0.3">
      <c r="A7302" s="150">
        <v>42085</v>
      </c>
      <c r="B7302" s="30">
        <v>5.2933349999999999</v>
      </c>
    </row>
    <row r="7303" spans="1:2" x14ac:dyDescent="0.3">
      <c r="A7303" s="150">
        <v>42086</v>
      </c>
      <c r="B7303" s="30">
        <v>5.2936300000000003</v>
      </c>
    </row>
    <row r="7304" spans="1:2" x14ac:dyDescent="0.3">
      <c r="A7304" s="150">
        <v>42087</v>
      </c>
      <c r="B7304" s="30">
        <v>5.2939249999999998</v>
      </c>
    </row>
    <row r="7305" spans="1:2" x14ac:dyDescent="0.3">
      <c r="A7305" s="150">
        <v>42088</v>
      </c>
      <c r="B7305" s="30">
        <v>5.294219</v>
      </c>
    </row>
    <row r="7306" spans="1:2" x14ac:dyDescent="0.3">
      <c r="A7306" s="150">
        <v>42089</v>
      </c>
      <c r="B7306" s="30">
        <v>5.2948139999999997</v>
      </c>
    </row>
    <row r="7307" spans="1:2" x14ac:dyDescent="0.3">
      <c r="A7307" s="150">
        <v>42090</v>
      </c>
      <c r="B7307" s="30">
        <v>5.2954080000000001</v>
      </c>
    </row>
    <row r="7308" spans="1:2" x14ac:dyDescent="0.3">
      <c r="A7308" s="150">
        <v>42091</v>
      </c>
      <c r="B7308" s="30">
        <v>5.2960029999999998</v>
      </c>
    </row>
    <row r="7309" spans="1:2" x14ac:dyDescent="0.3">
      <c r="A7309" s="150">
        <v>42092</v>
      </c>
      <c r="B7309" s="30">
        <v>5.2965980000000004</v>
      </c>
    </row>
    <row r="7310" spans="1:2" x14ac:dyDescent="0.3">
      <c r="A7310" s="150">
        <v>42093</v>
      </c>
      <c r="B7310" s="30">
        <v>5.297193</v>
      </c>
    </row>
    <row r="7311" spans="1:2" x14ac:dyDescent="0.3">
      <c r="A7311" s="150">
        <v>42094</v>
      </c>
      <c r="B7311" s="30">
        <v>5.2977869999999996</v>
      </c>
    </row>
    <row r="7312" spans="1:2" x14ac:dyDescent="0.3">
      <c r="A7312" s="150">
        <v>42095</v>
      </c>
      <c r="B7312" s="30">
        <v>5.2983820000000001</v>
      </c>
    </row>
    <row r="7313" spans="1:2" x14ac:dyDescent="0.3">
      <c r="A7313" s="150">
        <v>42096</v>
      </c>
      <c r="B7313" s="30">
        <v>5.2989769999999998</v>
      </c>
    </row>
    <row r="7314" spans="1:2" x14ac:dyDescent="0.3">
      <c r="A7314" s="150">
        <v>42097</v>
      </c>
      <c r="B7314" s="30">
        <v>5.2995720000000004</v>
      </c>
    </row>
    <row r="7315" spans="1:2" x14ac:dyDescent="0.3">
      <c r="A7315" s="150">
        <v>42098</v>
      </c>
      <c r="B7315" s="30">
        <v>5.3001680000000002</v>
      </c>
    </row>
    <row r="7316" spans="1:2" x14ac:dyDescent="0.3">
      <c r="A7316" s="150">
        <v>42099</v>
      </c>
      <c r="B7316" s="30">
        <v>5.3007629999999999</v>
      </c>
    </row>
    <row r="7317" spans="1:2" x14ac:dyDescent="0.3">
      <c r="A7317" s="150">
        <v>42100</v>
      </c>
      <c r="B7317" s="30">
        <v>5.3013579999999996</v>
      </c>
    </row>
    <row r="7318" spans="1:2" x14ac:dyDescent="0.3">
      <c r="A7318" s="150">
        <v>42101</v>
      </c>
      <c r="B7318" s="30">
        <v>5.3019530000000001</v>
      </c>
    </row>
    <row r="7319" spans="1:2" x14ac:dyDescent="0.3">
      <c r="A7319" s="150">
        <v>42102</v>
      </c>
      <c r="B7319" s="30">
        <v>5.302549</v>
      </c>
    </row>
    <row r="7320" spans="1:2" x14ac:dyDescent="0.3">
      <c r="A7320" s="150">
        <v>42103</v>
      </c>
      <c r="B7320" s="30">
        <v>5.3031439999999996</v>
      </c>
    </row>
    <row r="7321" spans="1:2" x14ac:dyDescent="0.3">
      <c r="A7321" s="150">
        <v>42104</v>
      </c>
      <c r="B7321" s="30">
        <v>5.3037400000000003</v>
      </c>
    </row>
    <row r="7322" spans="1:2" x14ac:dyDescent="0.3">
      <c r="A7322" s="150">
        <v>42105</v>
      </c>
      <c r="B7322" s="30">
        <v>5.3050459999999999</v>
      </c>
    </row>
    <row r="7323" spans="1:2" x14ac:dyDescent="0.3">
      <c r="A7323" s="150">
        <v>42106</v>
      </c>
      <c r="B7323" s="30">
        <v>5.3063529999999997</v>
      </c>
    </row>
    <row r="7324" spans="1:2" x14ac:dyDescent="0.3">
      <c r="A7324" s="150">
        <v>42107</v>
      </c>
      <c r="B7324" s="30">
        <v>5.3076610000000004</v>
      </c>
    </row>
    <row r="7325" spans="1:2" x14ac:dyDescent="0.3">
      <c r="A7325" s="150">
        <v>42108</v>
      </c>
      <c r="B7325" s="30">
        <v>5.3089680000000001</v>
      </c>
    </row>
    <row r="7326" spans="1:2" x14ac:dyDescent="0.3">
      <c r="A7326" s="150">
        <v>42109</v>
      </c>
      <c r="B7326" s="30">
        <v>5.310276</v>
      </c>
    </row>
    <row r="7327" spans="1:2" x14ac:dyDescent="0.3">
      <c r="A7327" s="150">
        <v>42110</v>
      </c>
      <c r="B7327" s="30">
        <v>5.3115839999999999</v>
      </c>
    </row>
    <row r="7328" spans="1:2" x14ac:dyDescent="0.3">
      <c r="A7328" s="150">
        <v>42111</v>
      </c>
      <c r="B7328" s="30">
        <v>5.3128929999999999</v>
      </c>
    </row>
    <row r="7329" spans="1:2" x14ac:dyDescent="0.3">
      <c r="A7329" s="150">
        <v>42112</v>
      </c>
      <c r="B7329" s="30">
        <v>5.3142019999999999</v>
      </c>
    </row>
    <row r="7330" spans="1:2" x14ac:dyDescent="0.3">
      <c r="A7330" s="150">
        <v>42113</v>
      </c>
      <c r="B7330" s="30">
        <v>5.3155109999999999</v>
      </c>
    </row>
    <row r="7331" spans="1:2" x14ac:dyDescent="0.3">
      <c r="A7331" s="150">
        <v>42114</v>
      </c>
      <c r="B7331" s="30">
        <v>5.3168199999999999</v>
      </c>
    </row>
    <row r="7332" spans="1:2" x14ac:dyDescent="0.3">
      <c r="A7332" s="150">
        <v>42115</v>
      </c>
      <c r="B7332" s="30">
        <v>5.31813</v>
      </c>
    </row>
    <row r="7333" spans="1:2" x14ac:dyDescent="0.3">
      <c r="A7333" s="150">
        <v>42116</v>
      </c>
      <c r="B7333" s="30">
        <v>5.3194400000000002</v>
      </c>
    </row>
    <row r="7334" spans="1:2" x14ac:dyDescent="0.3">
      <c r="A7334" s="150">
        <v>42117</v>
      </c>
      <c r="B7334" s="30">
        <v>5.3207509999999996</v>
      </c>
    </row>
    <row r="7335" spans="1:2" x14ac:dyDescent="0.3">
      <c r="A7335" s="150">
        <v>42118</v>
      </c>
      <c r="B7335" s="30">
        <v>5.3220619999999998</v>
      </c>
    </row>
    <row r="7336" spans="1:2" x14ac:dyDescent="0.3">
      <c r="A7336" s="150">
        <v>42119</v>
      </c>
      <c r="B7336" s="30">
        <v>5.3233730000000001</v>
      </c>
    </row>
    <row r="7337" spans="1:2" x14ac:dyDescent="0.3">
      <c r="A7337" s="150">
        <v>42120</v>
      </c>
      <c r="B7337" s="30">
        <v>5.3217689999999997</v>
      </c>
    </row>
    <row r="7338" spans="1:2" x14ac:dyDescent="0.3">
      <c r="A7338" s="150">
        <v>42121</v>
      </c>
      <c r="B7338" s="30">
        <v>5.3201660000000004</v>
      </c>
    </row>
    <row r="7339" spans="1:2" x14ac:dyDescent="0.3">
      <c r="A7339" s="150">
        <v>42122</v>
      </c>
      <c r="B7339" s="30">
        <v>5.3185630000000002</v>
      </c>
    </row>
    <row r="7340" spans="1:2" x14ac:dyDescent="0.3">
      <c r="A7340" s="150">
        <v>42123</v>
      </c>
      <c r="B7340" s="30">
        <v>5.316961</v>
      </c>
    </row>
    <row r="7341" spans="1:2" x14ac:dyDescent="0.3">
      <c r="A7341" s="150">
        <v>42124</v>
      </c>
      <c r="B7341" s="30">
        <v>5.3153589999999999</v>
      </c>
    </row>
    <row r="7342" spans="1:2" x14ac:dyDescent="0.3">
      <c r="A7342" s="150">
        <v>42125</v>
      </c>
      <c r="B7342" s="30">
        <v>5.3137569999999998</v>
      </c>
    </row>
    <row r="7343" spans="1:2" x14ac:dyDescent="0.3">
      <c r="A7343" s="150">
        <v>42126</v>
      </c>
      <c r="B7343" s="30">
        <v>5.3121559999999999</v>
      </c>
    </row>
    <row r="7344" spans="1:2" x14ac:dyDescent="0.3">
      <c r="A7344" s="150">
        <v>42127</v>
      </c>
      <c r="B7344" s="30">
        <v>5.3105560000000001</v>
      </c>
    </row>
    <row r="7345" spans="1:2" x14ac:dyDescent="0.3">
      <c r="A7345" s="150">
        <v>42128</v>
      </c>
      <c r="B7345" s="30">
        <v>5.3089560000000002</v>
      </c>
    </row>
    <row r="7346" spans="1:2" x14ac:dyDescent="0.3">
      <c r="A7346" s="150">
        <v>42129</v>
      </c>
      <c r="B7346" s="30">
        <v>5.3073569999999997</v>
      </c>
    </row>
    <row r="7347" spans="1:2" x14ac:dyDescent="0.3">
      <c r="A7347" s="150">
        <v>42130</v>
      </c>
      <c r="B7347" s="30">
        <v>5.305758</v>
      </c>
    </row>
    <row r="7348" spans="1:2" x14ac:dyDescent="0.3">
      <c r="A7348" s="150">
        <v>42131</v>
      </c>
      <c r="B7348" s="30">
        <v>5.3041590000000003</v>
      </c>
    </row>
    <row r="7349" spans="1:2" x14ac:dyDescent="0.3">
      <c r="A7349" s="150">
        <v>42132</v>
      </c>
      <c r="B7349" s="30">
        <v>5.3025609999999999</v>
      </c>
    </row>
    <row r="7350" spans="1:2" x14ac:dyDescent="0.3">
      <c r="A7350" s="150">
        <v>42133</v>
      </c>
      <c r="B7350" s="30">
        <v>5.3009639999999996</v>
      </c>
    </row>
    <row r="7351" spans="1:2" x14ac:dyDescent="0.3">
      <c r="A7351" s="150">
        <v>42134</v>
      </c>
      <c r="B7351" s="30">
        <v>5.2993670000000002</v>
      </c>
    </row>
    <row r="7352" spans="1:2" x14ac:dyDescent="0.3">
      <c r="A7352" s="150">
        <v>42135</v>
      </c>
      <c r="B7352" s="30">
        <v>5.2994300000000001</v>
      </c>
    </row>
    <row r="7353" spans="1:2" x14ac:dyDescent="0.3">
      <c r="A7353" s="150">
        <v>42136</v>
      </c>
      <c r="B7353" s="30">
        <v>5.2994940000000001</v>
      </c>
    </row>
    <row r="7354" spans="1:2" x14ac:dyDescent="0.3">
      <c r="A7354" s="150">
        <v>42137</v>
      </c>
      <c r="B7354" s="30">
        <v>5.2995580000000002</v>
      </c>
    </row>
    <row r="7355" spans="1:2" x14ac:dyDescent="0.3">
      <c r="A7355" s="150">
        <v>42138</v>
      </c>
      <c r="B7355" s="30">
        <v>5.2996220000000003</v>
      </c>
    </row>
    <row r="7356" spans="1:2" x14ac:dyDescent="0.3">
      <c r="A7356" s="150">
        <v>42139</v>
      </c>
      <c r="B7356" s="30">
        <v>5.2996860000000003</v>
      </c>
    </row>
    <row r="7357" spans="1:2" x14ac:dyDescent="0.3">
      <c r="A7357" s="150">
        <v>42140</v>
      </c>
      <c r="B7357" s="30">
        <v>5.2997490000000003</v>
      </c>
    </row>
    <row r="7358" spans="1:2" x14ac:dyDescent="0.3">
      <c r="A7358" s="150">
        <v>42141</v>
      </c>
      <c r="B7358" s="30">
        <v>5.2998130000000003</v>
      </c>
    </row>
    <row r="7359" spans="1:2" x14ac:dyDescent="0.3">
      <c r="A7359" s="150">
        <v>42142</v>
      </c>
      <c r="B7359" s="30">
        <v>5.2998770000000004</v>
      </c>
    </row>
    <row r="7360" spans="1:2" x14ac:dyDescent="0.3">
      <c r="A7360" s="150">
        <v>42143</v>
      </c>
      <c r="B7360" s="30">
        <v>5.2999409999999996</v>
      </c>
    </row>
    <row r="7361" spans="1:2" x14ac:dyDescent="0.3">
      <c r="A7361" s="150">
        <v>42144</v>
      </c>
      <c r="B7361" s="30">
        <v>5.3000040000000004</v>
      </c>
    </row>
    <row r="7362" spans="1:2" x14ac:dyDescent="0.3">
      <c r="A7362" s="150">
        <v>42145</v>
      </c>
      <c r="B7362" s="30">
        <v>5.3000679999999996</v>
      </c>
    </row>
    <row r="7363" spans="1:2" x14ac:dyDescent="0.3">
      <c r="A7363" s="150">
        <v>42146</v>
      </c>
      <c r="B7363" s="30">
        <v>5.3001319999999996</v>
      </c>
    </row>
    <row r="7364" spans="1:2" x14ac:dyDescent="0.3">
      <c r="A7364" s="150">
        <v>42147</v>
      </c>
      <c r="B7364" s="30">
        <v>5.3001959999999997</v>
      </c>
    </row>
    <row r="7365" spans="1:2" x14ac:dyDescent="0.3">
      <c r="A7365" s="150">
        <v>42148</v>
      </c>
      <c r="B7365" s="30">
        <v>5.3002589999999996</v>
      </c>
    </row>
    <row r="7366" spans="1:2" x14ac:dyDescent="0.3">
      <c r="A7366" s="150">
        <v>42149</v>
      </c>
      <c r="B7366" s="30">
        <v>5.3003229999999997</v>
      </c>
    </row>
    <row r="7367" spans="1:2" x14ac:dyDescent="0.3">
      <c r="A7367" s="150">
        <v>42150</v>
      </c>
      <c r="B7367" s="30">
        <v>5.2985620000000004</v>
      </c>
    </row>
    <row r="7368" spans="1:2" x14ac:dyDescent="0.3">
      <c r="A7368" s="150">
        <v>42151</v>
      </c>
      <c r="B7368" s="30">
        <v>5.2968019999999996</v>
      </c>
    </row>
    <row r="7369" spans="1:2" x14ac:dyDescent="0.3">
      <c r="A7369" s="150">
        <v>42152</v>
      </c>
      <c r="B7369" s="30">
        <v>5.2950419999999996</v>
      </c>
    </row>
    <row r="7370" spans="1:2" x14ac:dyDescent="0.3">
      <c r="A7370" s="150">
        <v>42153</v>
      </c>
      <c r="B7370" s="30">
        <v>5.2932829999999997</v>
      </c>
    </row>
    <row r="7371" spans="1:2" x14ac:dyDescent="0.3">
      <c r="A7371" s="150">
        <v>42154</v>
      </c>
      <c r="B7371" s="30">
        <v>5.2915239999999999</v>
      </c>
    </row>
    <row r="7372" spans="1:2" x14ac:dyDescent="0.3">
      <c r="A7372" s="150">
        <v>42155</v>
      </c>
      <c r="B7372" s="30">
        <v>5.2897660000000002</v>
      </c>
    </row>
    <row r="7373" spans="1:2" x14ac:dyDescent="0.3">
      <c r="A7373" s="150">
        <v>42156</v>
      </c>
      <c r="B7373" s="30">
        <v>5.2880089999999997</v>
      </c>
    </row>
    <row r="7374" spans="1:2" x14ac:dyDescent="0.3">
      <c r="A7374" s="150">
        <v>42157</v>
      </c>
      <c r="B7374" s="30">
        <v>5.2862520000000002</v>
      </c>
    </row>
    <row r="7375" spans="1:2" x14ac:dyDescent="0.3">
      <c r="A7375" s="150">
        <v>42158</v>
      </c>
      <c r="B7375" s="30">
        <v>5.2844949999999997</v>
      </c>
    </row>
    <row r="7376" spans="1:2" x14ac:dyDescent="0.3">
      <c r="A7376" s="150">
        <v>42159</v>
      </c>
      <c r="B7376" s="30">
        <v>5.2827400000000004</v>
      </c>
    </row>
    <row r="7377" spans="1:2" x14ac:dyDescent="0.3">
      <c r="A7377" s="150">
        <v>42160</v>
      </c>
      <c r="B7377" s="30">
        <v>5.2809840000000001</v>
      </c>
    </row>
    <row r="7378" spans="1:2" x14ac:dyDescent="0.3">
      <c r="A7378" s="150">
        <v>42161</v>
      </c>
      <c r="B7378" s="30">
        <v>5.2792300000000001</v>
      </c>
    </row>
    <row r="7379" spans="1:2" x14ac:dyDescent="0.3">
      <c r="A7379" s="150">
        <v>42162</v>
      </c>
      <c r="B7379" s="30">
        <v>5.2774760000000001</v>
      </c>
    </row>
    <row r="7380" spans="1:2" x14ac:dyDescent="0.3">
      <c r="A7380" s="150">
        <v>42163</v>
      </c>
      <c r="B7380" s="30">
        <v>5.275722</v>
      </c>
    </row>
    <row r="7381" spans="1:2" x14ac:dyDescent="0.3">
      <c r="A7381" s="150">
        <v>42164</v>
      </c>
      <c r="B7381" s="30">
        <v>5.2739700000000003</v>
      </c>
    </row>
    <row r="7382" spans="1:2" x14ac:dyDescent="0.3">
      <c r="A7382" s="150">
        <v>42165</v>
      </c>
      <c r="B7382" s="30">
        <v>5.2722170000000004</v>
      </c>
    </row>
    <row r="7383" spans="1:2" x14ac:dyDescent="0.3">
      <c r="A7383" s="150">
        <v>42166</v>
      </c>
      <c r="B7383" s="30">
        <v>5.2723659999999999</v>
      </c>
    </row>
    <row r="7384" spans="1:2" x14ac:dyDescent="0.3">
      <c r="A7384" s="150">
        <v>42167</v>
      </c>
      <c r="B7384" s="30">
        <v>5.2725150000000003</v>
      </c>
    </row>
    <row r="7385" spans="1:2" x14ac:dyDescent="0.3">
      <c r="A7385" s="150">
        <v>42168</v>
      </c>
      <c r="B7385" s="30">
        <v>5.2726639999999998</v>
      </c>
    </row>
    <row r="7386" spans="1:2" x14ac:dyDescent="0.3">
      <c r="A7386" s="150">
        <v>42169</v>
      </c>
      <c r="B7386" s="30">
        <v>5.2728120000000001</v>
      </c>
    </row>
    <row r="7387" spans="1:2" x14ac:dyDescent="0.3">
      <c r="A7387" s="150">
        <v>42170</v>
      </c>
      <c r="B7387" s="30">
        <v>5.2729609999999996</v>
      </c>
    </row>
    <row r="7388" spans="1:2" x14ac:dyDescent="0.3">
      <c r="A7388" s="150">
        <v>42171</v>
      </c>
      <c r="B7388" s="30">
        <v>5.27311</v>
      </c>
    </row>
    <row r="7389" spans="1:2" x14ac:dyDescent="0.3">
      <c r="A7389" s="150">
        <v>42172</v>
      </c>
      <c r="B7389" s="30">
        <v>5.2732590000000004</v>
      </c>
    </row>
    <row r="7390" spans="1:2" x14ac:dyDescent="0.3">
      <c r="A7390" s="150">
        <v>42173</v>
      </c>
      <c r="B7390" s="30">
        <v>5.2734079999999999</v>
      </c>
    </row>
    <row r="7391" spans="1:2" x14ac:dyDescent="0.3">
      <c r="A7391" s="150">
        <v>42174</v>
      </c>
      <c r="B7391" s="30">
        <v>5.2735560000000001</v>
      </c>
    </row>
    <row r="7392" spans="1:2" x14ac:dyDescent="0.3">
      <c r="A7392" s="150">
        <v>42175</v>
      </c>
      <c r="B7392" s="30">
        <v>5.2737049999999996</v>
      </c>
    </row>
    <row r="7393" spans="1:2" x14ac:dyDescent="0.3">
      <c r="A7393" s="150">
        <v>42176</v>
      </c>
      <c r="B7393" s="30">
        <v>5.273854</v>
      </c>
    </row>
    <row r="7394" spans="1:2" x14ac:dyDescent="0.3">
      <c r="A7394" s="150">
        <v>42177</v>
      </c>
      <c r="B7394" s="30">
        <v>5.2740030000000004</v>
      </c>
    </row>
    <row r="7395" spans="1:2" x14ac:dyDescent="0.3">
      <c r="A7395" s="150">
        <v>42178</v>
      </c>
      <c r="B7395" s="30">
        <v>5.274152</v>
      </c>
    </row>
    <row r="7396" spans="1:2" x14ac:dyDescent="0.3">
      <c r="A7396" s="150">
        <v>42179</v>
      </c>
      <c r="B7396" s="30">
        <v>5.2743010000000004</v>
      </c>
    </row>
    <row r="7397" spans="1:2" x14ac:dyDescent="0.3">
      <c r="A7397" s="150">
        <v>42180</v>
      </c>
      <c r="B7397" s="30">
        <v>5.2744489999999997</v>
      </c>
    </row>
    <row r="7398" spans="1:2" x14ac:dyDescent="0.3">
      <c r="A7398" s="150">
        <v>42181</v>
      </c>
      <c r="B7398" s="30">
        <v>5.2749139999999999</v>
      </c>
    </row>
    <row r="7399" spans="1:2" x14ac:dyDescent="0.3">
      <c r="A7399" s="150">
        <v>42182</v>
      </c>
      <c r="B7399" s="30">
        <v>5.2753779999999999</v>
      </c>
    </row>
    <row r="7400" spans="1:2" x14ac:dyDescent="0.3">
      <c r="A7400" s="150">
        <v>42183</v>
      </c>
      <c r="B7400" s="30">
        <v>5.2758430000000001</v>
      </c>
    </row>
    <row r="7401" spans="1:2" x14ac:dyDescent="0.3">
      <c r="A7401" s="150">
        <v>42184</v>
      </c>
      <c r="B7401" s="30">
        <v>5.2763070000000001</v>
      </c>
    </row>
    <row r="7402" spans="1:2" x14ac:dyDescent="0.3">
      <c r="A7402" s="150">
        <v>42185</v>
      </c>
      <c r="B7402" s="30">
        <v>5.2767720000000002</v>
      </c>
    </row>
    <row r="7403" spans="1:2" x14ac:dyDescent="0.3">
      <c r="A7403" s="150">
        <v>42186</v>
      </c>
      <c r="B7403" s="30">
        <v>5.2772360000000003</v>
      </c>
    </row>
    <row r="7404" spans="1:2" x14ac:dyDescent="0.3">
      <c r="A7404" s="150">
        <v>42187</v>
      </c>
      <c r="B7404" s="30">
        <v>5.2777010000000004</v>
      </c>
    </row>
    <row r="7405" spans="1:2" x14ac:dyDescent="0.3">
      <c r="A7405" s="150">
        <v>42188</v>
      </c>
      <c r="B7405" s="30">
        <v>5.2781650000000004</v>
      </c>
    </row>
    <row r="7406" spans="1:2" x14ac:dyDescent="0.3">
      <c r="A7406" s="150">
        <v>42189</v>
      </c>
      <c r="B7406" s="30">
        <v>5.2786299999999997</v>
      </c>
    </row>
    <row r="7407" spans="1:2" x14ac:dyDescent="0.3">
      <c r="A7407" s="150">
        <v>42190</v>
      </c>
      <c r="B7407" s="30">
        <v>5.2790949999999999</v>
      </c>
    </row>
    <row r="7408" spans="1:2" x14ac:dyDescent="0.3">
      <c r="A7408" s="150">
        <v>42191</v>
      </c>
      <c r="B7408" s="30">
        <v>5.2795589999999999</v>
      </c>
    </row>
    <row r="7409" spans="1:2" x14ac:dyDescent="0.3">
      <c r="A7409" s="150">
        <v>42192</v>
      </c>
      <c r="B7409" s="30">
        <v>5.2800240000000001</v>
      </c>
    </row>
    <row r="7410" spans="1:2" x14ac:dyDescent="0.3">
      <c r="A7410" s="150">
        <v>42193</v>
      </c>
      <c r="B7410" s="30">
        <v>5.2804890000000002</v>
      </c>
    </row>
    <row r="7411" spans="1:2" x14ac:dyDescent="0.3">
      <c r="A7411" s="150">
        <v>42194</v>
      </c>
      <c r="B7411" s="30">
        <v>5.2809540000000004</v>
      </c>
    </row>
    <row r="7412" spans="1:2" x14ac:dyDescent="0.3">
      <c r="A7412" s="150">
        <v>42195</v>
      </c>
      <c r="B7412" s="30">
        <v>5.2814189999999996</v>
      </c>
    </row>
    <row r="7413" spans="1:2" x14ac:dyDescent="0.3">
      <c r="A7413" s="150">
        <v>42196</v>
      </c>
      <c r="B7413" s="30">
        <v>5.2815190000000003</v>
      </c>
    </row>
    <row r="7414" spans="1:2" x14ac:dyDescent="0.3">
      <c r="A7414" s="150">
        <v>42197</v>
      </c>
      <c r="B7414" s="30">
        <v>5.2816190000000001</v>
      </c>
    </row>
    <row r="7415" spans="1:2" x14ac:dyDescent="0.3">
      <c r="A7415" s="150">
        <v>42198</v>
      </c>
      <c r="B7415" s="30">
        <v>5.28172</v>
      </c>
    </row>
    <row r="7416" spans="1:2" x14ac:dyDescent="0.3">
      <c r="A7416" s="150">
        <v>42199</v>
      </c>
      <c r="B7416" s="30">
        <v>5.2818199999999997</v>
      </c>
    </row>
    <row r="7417" spans="1:2" x14ac:dyDescent="0.3">
      <c r="A7417" s="150">
        <v>42200</v>
      </c>
      <c r="B7417" s="30">
        <v>5.2819200000000004</v>
      </c>
    </row>
    <row r="7418" spans="1:2" x14ac:dyDescent="0.3">
      <c r="A7418" s="150">
        <v>42201</v>
      </c>
      <c r="B7418" s="30">
        <v>5.2820200000000002</v>
      </c>
    </row>
    <row r="7419" spans="1:2" x14ac:dyDescent="0.3">
      <c r="A7419" s="150">
        <v>42202</v>
      </c>
      <c r="B7419" s="30">
        <v>5.2821199999999999</v>
      </c>
    </row>
    <row r="7420" spans="1:2" x14ac:dyDescent="0.3">
      <c r="A7420" s="150">
        <v>42203</v>
      </c>
      <c r="B7420" s="30">
        <v>5.2822209999999998</v>
      </c>
    </row>
    <row r="7421" spans="1:2" x14ac:dyDescent="0.3">
      <c r="A7421" s="150">
        <v>42204</v>
      </c>
      <c r="B7421" s="30">
        <v>5.2823209999999996</v>
      </c>
    </row>
    <row r="7422" spans="1:2" x14ac:dyDescent="0.3">
      <c r="A7422" s="150">
        <v>42205</v>
      </c>
      <c r="B7422" s="30">
        <v>5.2824210000000003</v>
      </c>
    </row>
    <row r="7423" spans="1:2" x14ac:dyDescent="0.3">
      <c r="A7423" s="150">
        <v>42206</v>
      </c>
      <c r="B7423" s="30">
        <v>5.282521</v>
      </c>
    </row>
    <row r="7424" spans="1:2" x14ac:dyDescent="0.3">
      <c r="A7424" s="150">
        <v>42207</v>
      </c>
      <c r="B7424" s="30">
        <v>5.2826209999999998</v>
      </c>
    </row>
    <row r="7425" spans="1:2" x14ac:dyDescent="0.3">
      <c r="A7425" s="150">
        <v>42208</v>
      </c>
      <c r="B7425" s="30">
        <v>5.2827219999999997</v>
      </c>
    </row>
    <row r="7426" spans="1:2" x14ac:dyDescent="0.3">
      <c r="A7426" s="150">
        <v>42209</v>
      </c>
      <c r="B7426" s="30">
        <v>5.2828220000000004</v>
      </c>
    </row>
    <row r="7427" spans="1:2" x14ac:dyDescent="0.3">
      <c r="A7427" s="150">
        <v>42210</v>
      </c>
      <c r="B7427" s="30">
        <v>5.2829220000000001</v>
      </c>
    </row>
    <row r="7428" spans="1:2" x14ac:dyDescent="0.3">
      <c r="A7428" s="150">
        <v>42211</v>
      </c>
      <c r="B7428" s="30">
        <v>5.2832319999999999</v>
      </c>
    </row>
    <row r="7429" spans="1:2" x14ac:dyDescent="0.3">
      <c r="A7429" s="150">
        <v>42212</v>
      </c>
      <c r="B7429" s="30">
        <v>5.2835429999999999</v>
      </c>
    </row>
    <row r="7430" spans="1:2" x14ac:dyDescent="0.3">
      <c r="A7430" s="150">
        <v>42213</v>
      </c>
      <c r="B7430" s="30">
        <v>5.2838529999999997</v>
      </c>
    </row>
    <row r="7431" spans="1:2" x14ac:dyDescent="0.3">
      <c r="A7431" s="150">
        <v>42214</v>
      </c>
      <c r="B7431" s="30">
        <v>5.2841630000000004</v>
      </c>
    </row>
    <row r="7432" spans="1:2" x14ac:dyDescent="0.3">
      <c r="A7432" s="150">
        <v>42215</v>
      </c>
      <c r="B7432" s="30">
        <v>5.2844730000000002</v>
      </c>
    </row>
    <row r="7433" spans="1:2" x14ac:dyDescent="0.3">
      <c r="A7433" s="150">
        <v>42216</v>
      </c>
      <c r="B7433" s="30">
        <v>5.2847840000000001</v>
      </c>
    </row>
    <row r="7434" spans="1:2" x14ac:dyDescent="0.3">
      <c r="A7434" s="150">
        <v>42217</v>
      </c>
      <c r="B7434" s="30">
        <v>5.285094</v>
      </c>
    </row>
    <row r="7435" spans="1:2" x14ac:dyDescent="0.3">
      <c r="A7435" s="150">
        <v>42218</v>
      </c>
      <c r="B7435" s="30">
        <v>5.2854039999999998</v>
      </c>
    </row>
    <row r="7436" spans="1:2" x14ac:dyDescent="0.3">
      <c r="A7436" s="150">
        <v>42219</v>
      </c>
      <c r="B7436" s="30">
        <v>5.2857149999999997</v>
      </c>
    </row>
    <row r="7437" spans="1:2" x14ac:dyDescent="0.3">
      <c r="A7437" s="150">
        <v>42220</v>
      </c>
      <c r="B7437" s="30">
        <v>5.2860250000000004</v>
      </c>
    </row>
    <row r="7438" spans="1:2" x14ac:dyDescent="0.3">
      <c r="A7438" s="150">
        <v>42221</v>
      </c>
      <c r="B7438" s="30">
        <v>5.2863350000000002</v>
      </c>
    </row>
    <row r="7439" spans="1:2" x14ac:dyDescent="0.3">
      <c r="A7439" s="150">
        <v>42222</v>
      </c>
      <c r="B7439" s="30">
        <v>5.2866460000000002</v>
      </c>
    </row>
    <row r="7440" spans="1:2" x14ac:dyDescent="0.3">
      <c r="A7440" s="150">
        <v>42223</v>
      </c>
      <c r="B7440" s="30">
        <v>5.286956</v>
      </c>
    </row>
    <row r="7441" spans="1:2" x14ac:dyDescent="0.3">
      <c r="A7441" s="150">
        <v>42224</v>
      </c>
      <c r="B7441" s="30">
        <v>5.2872659999999998</v>
      </c>
    </row>
    <row r="7442" spans="1:2" x14ac:dyDescent="0.3">
      <c r="A7442" s="150">
        <v>42225</v>
      </c>
      <c r="B7442" s="30">
        <v>5.2875769999999997</v>
      </c>
    </row>
    <row r="7443" spans="1:2" x14ac:dyDescent="0.3">
      <c r="A7443" s="150">
        <v>42226</v>
      </c>
      <c r="B7443" s="30">
        <v>5.2878869999999996</v>
      </c>
    </row>
    <row r="7444" spans="1:2" x14ac:dyDescent="0.3">
      <c r="A7444" s="150">
        <v>42227</v>
      </c>
      <c r="B7444" s="30">
        <v>5.2881640000000001</v>
      </c>
    </row>
    <row r="7445" spans="1:2" x14ac:dyDescent="0.3">
      <c r="A7445" s="150">
        <v>42228</v>
      </c>
      <c r="B7445" s="30">
        <v>5.2884399999999996</v>
      </c>
    </row>
    <row r="7446" spans="1:2" x14ac:dyDescent="0.3">
      <c r="A7446" s="150">
        <v>42229</v>
      </c>
      <c r="B7446" s="30">
        <v>5.288716</v>
      </c>
    </row>
    <row r="7447" spans="1:2" x14ac:dyDescent="0.3">
      <c r="A7447" s="150">
        <v>42230</v>
      </c>
      <c r="B7447" s="30">
        <v>5.2889920000000004</v>
      </c>
    </row>
    <row r="7448" spans="1:2" x14ac:dyDescent="0.3">
      <c r="A7448" s="150">
        <v>42231</v>
      </c>
      <c r="B7448" s="30">
        <v>5.289269</v>
      </c>
    </row>
    <row r="7449" spans="1:2" x14ac:dyDescent="0.3">
      <c r="A7449" s="150">
        <v>42232</v>
      </c>
      <c r="B7449" s="30">
        <v>5.2895450000000004</v>
      </c>
    </row>
    <row r="7450" spans="1:2" x14ac:dyDescent="0.3">
      <c r="A7450" s="150">
        <v>42233</v>
      </c>
      <c r="B7450" s="30">
        <v>5.2898209999999999</v>
      </c>
    </row>
    <row r="7451" spans="1:2" x14ac:dyDescent="0.3">
      <c r="A7451" s="150">
        <v>42234</v>
      </c>
      <c r="B7451" s="30">
        <v>5.2900980000000004</v>
      </c>
    </row>
    <row r="7452" spans="1:2" x14ac:dyDescent="0.3">
      <c r="A7452" s="150">
        <v>42235</v>
      </c>
      <c r="B7452" s="30">
        <v>5.2903739999999999</v>
      </c>
    </row>
    <row r="7453" spans="1:2" x14ac:dyDescent="0.3">
      <c r="A7453" s="150">
        <v>42236</v>
      </c>
      <c r="B7453" s="30">
        <v>5.2906510000000004</v>
      </c>
    </row>
    <row r="7454" spans="1:2" x14ac:dyDescent="0.3">
      <c r="A7454" s="150">
        <v>42237</v>
      </c>
      <c r="B7454" s="30">
        <v>5.2909269999999999</v>
      </c>
    </row>
    <row r="7455" spans="1:2" x14ac:dyDescent="0.3">
      <c r="A7455" s="150">
        <v>42238</v>
      </c>
      <c r="B7455" s="30">
        <v>5.2912030000000003</v>
      </c>
    </row>
    <row r="7456" spans="1:2" x14ac:dyDescent="0.3">
      <c r="A7456" s="150">
        <v>42239</v>
      </c>
      <c r="B7456" s="30">
        <v>5.29148</v>
      </c>
    </row>
    <row r="7457" spans="1:2" x14ac:dyDescent="0.3">
      <c r="A7457" s="150">
        <v>42240</v>
      </c>
      <c r="B7457" s="30">
        <v>5.2917560000000003</v>
      </c>
    </row>
    <row r="7458" spans="1:2" x14ac:dyDescent="0.3">
      <c r="A7458" s="150">
        <v>42241</v>
      </c>
      <c r="B7458" s="30">
        <v>5.292033</v>
      </c>
    </row>
    <row r="7459" spans="1:2" x14ac:dyDescent="0.3">
      <c r="A7459" s="150">
        <v>42242</v>
      </c>
      <c r="B7459" s="30">
        <v>5.292414</v>
      </c>
    </row>
    <row r="7460" spans="1:2" x14ac:dyDescent="0.3">
      <c r="A7460" s="150">
        <v>42243</v>
      </c>
      <c r="B7460" s="30">
        <v>5.2927949999999999</v>
      </c>
    </row>
    <row r="7461" spans="1:2" x14ac:dyDescent="0.3">
      <c r="A7461" s="150">
        <v>42244</v>
      </c>
      <c r="B7461" s="30">
        <v>5.293177</v>
      </c>
    </row>
    <row r="7462" spans="1:2" x14ac:dyDescent="0.3">
      <c r="A7462" s="150">
        <v>42245</v>
      </c>
      <c r="B7462" s="30">
        <v>5.293558</v>
      </c>
    </row>
    <row r="7463" spans="1:2" x14ac:dyDescent="0.3">
      <c r="A7463" s="150">
        <v>42246</v>
      </c>
      <c r="B7463" s="30">
        <v>5.293939</v>
      </c>
    </row>
    <row r="7464" spans="1:2" x14ac:dyDescent="0.3">
      <c r="A7464" s="150">
        <v>42247</v>
      </c>
      <c r="B7464" s="30">
        <v>5.2943210000000001</v>
      </c>
    </row>
    <row r="7465" spans="1:2" x14ac:dyDescent="0.3">
      <c r="A7465" s="150">
        <v>42248</v>
      </c>
      <c r="B7465" s="30">
        <v>5.294702</v>
      </c>
    </row>
    <row r="7466" spans="1:2" x14ac:dyDescent="0.3">
      <c r="A7466" s="150">
        <v>42249</v>
      </c>
      <c r="B7466" s="30">
        <v>5.2950840000000001</v>
      </c>
    </row>
    <row r="7467" spans="1:2" x14ac:dyDescent="0.3">
      <c r="A7467" s="150">
        <v>42250</v>
      </c>
      <c r="B7467" s="30">
        <v>5.2954650000000001</v>
      </c>
    </row>
    <row r="7468" spans="1:2" x14ac:dyDescent="0.3">
      <c r="A7468" s="150">
        <v>42251</v>
      </c>
      <c r="B7468" s="30">
        <v>5.2958470000000002</v>
      </c>
    </row>
    <row r="7469" spans="1:2" x14ac:dyDescent="0.3">
      <c r="A7469" s="150">
        <v>42252</v>
      </c>
      <c r="B7469" s="30">
        <v>5.2962280000000002</v>
      </c>
    </row>
    <row r="7470" spans="1:2" x14ac:dyDescent="0.3">
      <c r="A7470" s="150">
        <v>42253</v>
      </c>
      <c r="B7470" s="30">
        <v>5.2966100000000003</v>
      </c>
    </row>
    <row r="7471" spans="1:2" x14ac:dyDescent="0.3">
      <c r="A7471" s="150">
        <v>42254</v>
      </c>
      <c r="B7471" s="30">
        <v>5.2969920000000004</v>
      </c>
    </row>
    <row r="7472" spans="1:2" x14ac:dyDescent="0.3">
      <c r="A7472" s="150">
        <v>42255</v>
      </c>
      <c r="B7472" s="30">
        <v>5.2973730000000003</v>
      </c>
    </row>
    <row r="7473" spans="1:2" x14ac:dyDescent="0.3">
      <c r="A7473" s="150">
        <v>42256</v>
      </c>
      <c r="B7473" s="30">
        <v>5.2977550000000004</v>
      </c>
    </row>
    <row r="7474" spans="1:2" x14ac:dyDescent="0.3">
      <c r="A7474" s="150">
        <v>42257</v>
      </c>
      <c r="B7474" s="30">
        <v>5.2981369999999997</v>
      </c>
    </row>
    <row r="7475" spans="1:2" x14ac:dyDescent="0.3">
      <c r="A7475" s="150">
        <v>42258</v>
      </c>
      <c r="B7475" s="30">
        <v>5.2985309999999997</v>
      </c>
    </row>
    <row r="7476" spans="1:2" x14ac:dyDescent="0.3">
      <c r="A7476" s="150">
        <v>42259</v>
      </c>
      <c r="B7476" s="30">
        <v>5.2989259999999998</v>
      </c>
    </row>
    <row r="7477" spans="1:2" x14ac:dyDescent="0.3">
      <c r="A7477" s="150">
        <v>42260</v>
      </c>
      <c r="B7477" s="30">
        <v>5.2993209999999999</v>
      </c>
    </row>
    <row r="7478" spans="1:2" x14ac:dyDescent="0.3">
      <c r="A7478" s="150">
        <v>42261</v>
      </c>
      <c r="B7478" s="30">
        <v>5.299715</v>
      </c>
    </row>
    <row r="7479" spans="1:2" x14ac:dyDescent="0.3">
      <c r="A7479" s="150">
        <v>42262</v>
      </c>
      <c r="B7479" s="30">
        <v>5.3001100000000001</v>
      </c>
    </row>
    <row r="7480" spans="1:2" x14ac:dyDescent="0.3">
      <c r="A7480" s="150">
        <v>42263</v>
      </c>
      <c r="B7480" s="30">
        <v>5.3005050000000002</v>
      </c>
    </row>
    <row r="7481" spans="1:2" x14ac:dyDescent="0.3">
      <c r="A7481" s="150">
        <v>42264</v>
      </c>
      <c r="B7481" s="30">
        <v>5.3008990000000002</v>
      </c>
    </row>
    <row r="7482" spans="1:2" x14ac:dyDescent="0.3">
      <c r="A7482" s="150">
        <v>42265</v>
      </c>
      <c r="B7482" s="30">
        <v>5.3012940000000004</v>
      </c>
    </row>
    <row r="7483" spans="1:2" x14ac:dyDescent="0.3">
      <c r="A7483" s="150">
        <v>42266</v>
      </c>
      <c r="B7483" s="30">
        <v>5.3016889999999997</v>
      </c>
    </row>
    <row r="7484" spans="1:2" x14ac:dyDescent="0.3">
      <c r="A7484" s="150">
        <v>42267</v>
      </c>
      <c r="B7484" s="30">
        <v>5.3020839999999998</v>
      </c>
    </row>
    <row r="7485" spans="1:2" x14ac:dyDescent="0.3">
      <c r="A7485" s="150">
        <v>42268</v>
      </c>
      <c r="B7485" s="30">
        <v>5.3024789999999999</v>
      </c>
    </row>
    <row r="7486" spans="1:2" x14ac:dyDescent="0.3">
      <c r="A7486" s="150">
        <v>42269</v>
      </c>
      <c r="B7486" s="30">
        <v>5.3028740000000001</v>
      </c>
    </row>
    <row r="7487" spans="1:2" x14ac:dyDescent="0.3">
      <c r="A7487" s="150">
        <v>42270</v>
      </c>
      <c r="B7487" s="30">
        <v>5.3032690000000002</v>
      </c>
    </row>
    <row r="7488" spans="1:2" x14ac:dyDescent="0.3">
      <c r="A7488" s="150">
        <v>42271</v>
      </c>
      <c r="B7488" s="30">
        <v>5.3036640000000004</v>
      </c>
    </row>
    <row r="7489" spans="1:2" x14ac:dyDescent="0.3">
      <c r="A7489" s="150">
        <v>42272</v>
      </c>
      <c r="B7489" s="30">
        <v>5.3040589999999996</v>
      </c>
    </row>
    <row r="7490" spans="1:2" x14ac:dyDescent="0.3">
      <c r="A7490" s="150">
        <v>42273</v>
      </c>
      <c r="B7490" s="30">
        <v>5.3051899999999996</v>
      </c>
    </row>
    <row r="7491" spans="1:2" x14ac:dyDescent="0.3">
      <c r="A7491" s="150">
        <v>42274</v>
      </c>
      <c r="B7491" s="30">
        <v>5.3063209999999996</v>
      </c>
    </row>
    <row r="7492" spans="1:2" x14ac:dyDescent="0.3">
      <c r="A7492" s="150">
        <v>42275</v>
      </c>
      <c r="B7492" s="30">
        <v>5.3074519999999996</v>
      </c>
    </row>
    <row r="7493" spans="1:2" x14ac:dyDescent="0.3">
      <c r="A7493" s="150">
        <v>42276</v>
      </c>
      <c r="B7493" s="30">
        <v>5.3085839999999997</v>
      </c>
    </row>
    <row r="7494" spans="1:2" x14ac:dyDescent="0.3">
      <c r="A7494" s="150">
        <v>42277</v>
      </c>
      <c r="B7494" s="30">
        <v>5.3097159999999999</v>
      </c>
    </row>
    <row r="7495" spans="1:2" x14ac:dyDescent="0.3">
      <c r="A7495" s="150">
        <v>42278</v>
      </c>
      <c r="B7495" s="30">
        <v>5.3108490000000002</v>
      </c>
    </row>
    <row r="7496" spans="1:2" x14ac:dyDescent="0.3">
      <c r="A7496" s="150">
        <v>42279</v>
      </c>
      <c r="B7496" s="30">
        <v>5.3119810000000003</v>
      </c>
    </row>
    <row r="7497" spans="1:2" x14ac:dyDescent="0.3">
      <c r="A7497" s="150">
        <v>42280</v>
      </c>
      <c r="B7497" s="30">
        <v>5.3131139999999997</v>
      </c>
    </row>
    <row r="7498" spans="1:2" x14ac:dyDescent="0.3">
      <c r="A7498" s="150">
        <v>42281</v>
      </c>
      <c r="B7498" s="30">
        <v>5.3142469999999999</v>
      </c>
    </row>
    <row r="7499" spans="1:2" x14ac:dyDescent="0.3">
      <c r="A7499" s="150">
        <v>42282</v>
      </c>
      <c r="B7499" s="30">
        <v>5.3153800000000002</v>
      </c>
    </row>
    <row r="7500" spans="1:2" x14ac:dyDescent="0.3">
      <c r="A7500" s="150">
        <v>42283</v>
      </c>
      <c r="B7500" s="30">
        <v>5.3165129999999996</v>
      </c>
    </row>
    <row r="7501" spans="1:2" x14ac:dyDescent="0.3">
      <c r="A7501" s="150">
        <v>42284</v>
      </c>
      <c r="B7501" s="30">
        <v>5.317647</v>
      </c>
    </row>
    <row r="7502" spans="1:2" x14ac:dyDescent="0.3">
      <c r="A7502" s="150">
        <v>42285</v>
      </c>
      <c r="B7502" s="30">
        <v>5.3187810000000004</v>
      </c>
    </row>
    <row r="7503" spans="1:2" x14ac:dyDescent="0.3">
      <c r="A7503" s="150">
        <v>42286</v>
      </c>
      <c r="B7503" s="30">
        <v>5.3199149999999999</v>
      </c>
    </row>
    <row r="7504" spans="1:2" x14ac:dyDescent="0.3">
      <c r="A7504" s="150">
        <v>42287</v>
      </c>
      <c r="B7504" s="30">
        <v>5.3210499999999996</v>
      </c>
    </row>
    <row r="7505" spans="1:2" x14ac:dyDescent="0.3">
      <c r="A7505" s="150">
        <v>42288</v>
      </c>
      <c r="B7505" s="30">
        <v>5.3210379999999997</v>
      </c>
    </row>
    <row r="7506" spans="1:2" x14ac:dyDescent="0.3">
      <c r="A7506" s="150">
        <v>42289</v>
      </c>
      <c r="B7506" s="30">
        <v>5.3210249999999997</v>
      </c>
    </row>
    <row r="7507" spans="1:2" x14ac:dyDescent="0.3">
      <c r="A7507" s="150">
        <v>42290</v>
      </c>
      <c r="B7507" s="30">
        <v>5.3210129999999998</v>
      </c>
    </row>
    <row r="7508" spans="1:2" x14ac:dyDescent="0.3">
      <c r="A7508" s="150">
        <v>42291</v>
      </c>
      <c r="B7508" s="30">
        <v>5.3210009999999999</v>
      </c>
    </row>
    <row r="7509" spans="1:2" x14ac:dyDescent="0.3">
      <c r="A7509" s="150">
        <v>42292</v>
      </c>
      <c r="B7509" s="30">
        <v>5.320989</v>
      </c>
    </row>
    <row r="7510" spans="1:2" x14ac:dyDescent="0.3">
      <c r="A7510" s="150">
        <v>42293</v>
      </c>
      <c r="B7510" s="30">
        <v>5.3209770000000001</v>
      </c>
    </row>
    <row r="7511" spans="1:2" x14ac:dyDescent="0.3">
      <c r="A7511" s="150">
        <v>42294</v>
      </c>
      <c r="B7511" s="30">
        <v>5.3209650000000002</v>
      </c>
    </row>
    <row r="7512" spans="1:2" x14ac:dyDescent="0.3">
      <c r="A7512" s="150">
        <v>42295</v>
      </c>
      <c r="B7512" s="30">
        <v>5.3209530000000003</v>
      </c>
    </row>
    <row r="7513" spans="1:2" x14ac:dyDescent="0.3">
      <c r="A7513" s="150">
        <v>42296</v>
      </c>
      <c r="B7513" s="30">
        <v>5.3209400000000002</v>
      </c>
    </row>
    <row r="7514" spans="1:2" x14ac:dyDescent="0.3">
      <c r="A7514" s="150">
        <v>42297</v>
      </c>
      <c r="B7514" s="30">
        <v>5.3209280000000003</v>
      </c>
    </row>
    <row r="7515" spans="1:2" x14ac:dyDescent="0.3">
      <c r="A7515" s="150">
        <v>42298</v>
      </c>
      <c r="B7515" s="30">
        <v>5.3209160000000004</v>
      </c>
    </row>
    <row r="7516" spans="1:2" x14ac:dyDescent="0.3">
      <c r="A7516" s="150">
        <v>42299</v>
      </c>
      <c r="B7516" s="30">
        <v>5.3209039999999996</v>
      </c>
    </row>
    <row r="7517" spans="1:2" x14ac:dyDescent="0.3">
      <c r="A7517" s="150">
        <v>42300</v>
      </c>
      <c r="B7517" s="30">
        <v>5.3208919999999997</v>
      </c>
    </row>
    <row r="7518" spans="1:2" x14ac:dyDescent="0.3">
      <c r="A7518" s="150">
        <v>42301</v>
      </c>
      <c r="B7518" s="30">
        <v>5.3208799999999998</v>
      </c>
    </row>
    <row r="7519" spans="1:2" x14ac:dyDescent="0.3">
      <c r="A7519" s="150">
        <v>42302</v>
      </c>
      <c r="B7519" s="30">
        <v>5.3208679999999999</v>
      </c>
    </row>
    <row r="7520" spans="1:2" x14ac:dyDescent="0.3">
      <c r="A7520" s="150">
        <v>42303</v>
      </c>
      <c r="B7520" s="30">
        <v>5.3224020000000003</v>
      </c>
    </row>
    <row r="7521" spans="1:2" x14ac:dyDescent="0.3">
      <c r="A7521" s="150">
        <v>42304</v>
      </c>
      <c r="B7521" s="30">
        <v>5.3239359999999998</v>
      </c>
    </row>
    <row r="7522" spans="1:2" x14ac:dyDescent="0.3">
      <c r="A7522" s="150">
        <v>42305</v>
      </c>
      <c r="B7522" s="30">
        <v>5.3254710000000003</v>
      </c>
    </row>
    <row r="7523" spans="1:2" x14ac:dyDescent="0.3">
      <c r="A7523" s="150">
        <v>42306</v>
      </c>
      <c r="B7523" s="30">
        <v>5.3270059999999999</v>
      </c>
    </row>
    <row r="7524" spans="1:2" x14ac:dyDescent="0.3">
      <c r="A7524" s="150">
        <v>42307</v>
      </c>
      <c r="B7524" s="30">
        <v>5.3285419999999997</v>
      </c>
    </row>
    <row r="7525" spans="1:2" x14ac:dyDescent="0.3">
      <c r="A7525" s="150">
        <v>42308</v>
      </c>
      <c r="B7525" s="30">
        <v>5.3300789999999996</v>
      </c>
    </row>
    <row r="7526" spans="1:2" x14ac:dyDescent="0.3">
      <c r="A7526" s="150">
        <v>42309</v>
      </c>
      <c r="B7526" s="30">
        <v>5.3316150000000002</v>
      </c>
    </row>
    <row r="7527" spans="1:2" x14ac:dyDescent="0.3">
      <c r="A7527" s="150">
        <v>42310</v>
      </c>
      <c r="B7527" s="30">
        <v>5.3331530000000003</v>
      </c>
    </row>
    <row r="7528" spans="1:2" x14ac:dyDescent="0.3">
      <c r="A7528" s="150">
        <v>42311</v>
      </c>
      <c r="B7528" s="30">
        <v>5.3346900000000002</v>
      </c>
    </row>
    <row r="7529" spans="1:2" x14ac:dyDescent="0.3">
      <c r="A7529" s="150">
        <v>42312</v>
      </c>
      <c r="B7529" s="30">
        <v>5.3362280000000002</v>
      </c>
    </row>
    <row r="7530" spans="1:2" x14ac:dyDescent="0.3">
      <c r="A7530" s="150">
        <v>42313</v>
      </c>
      <c r="B7530" s="30">
        <v>5.3377670000000004</v>
      </c>
    </row>
    <row r="7531" spans="1:2" x14ac:dyDescent="0.3">
      <c r="A7531" s="150">
        <v>42314</v>
      </c>
      <c r="B7531" s="30">
        <v>5.3393059999999997</v>
      </c>
    </row>
    <row r="7532" spans="1:2" x14ac:dyDescent="0.3">
      <c r="A7532" s="150">
        <v>42315</v>
      </c>
      <c r="B7532" s="30">
        <v>5.3408449999999998</v>
      </c>
    </row>
    <row r="7533" spans="1:2" x14ac:dyDescent="0.3">
      <c r="A7533" s="150">
        <v>42316</v>
      </c>
      <c r="B7533" s="30">
        <v>5.3423850000000002</v>
      </c>
    </row>
    <row r="7534" spans="1:2" x14ac:dyDescent="0.3">
      <c r="A7534" s="150">
        <v>42317</v>
      </c>
      <c r="B7534" s="30">
        <v>5.3439249999999996</v>
      </c>
    </row>
    <row r="7535" spans="1:2" x14ac:dyDescent="0.3">
      <c r="A7535" s="150">
        <v>42318</v>
      </c>
      <c r="B7535" s="30">
        <v>5.3454660000000001</v>
      </c>
    </row>
    <row r="7536" spans="1:2" x14ac:dyDescent="0.3">
      <c r="A7536" s="150">
        <v>42319</v>
      </c>
      <c r="B7536" s="30">
        <v>5.3458509999999997</v>
      </c>
    </row>
    <row r="7537" spans="1:2" x14ac:dyDescent="0.3">
      <c r="A7537" s="150">
        <v>42320</v>
      </c>
      <c r="B7537" s="30">
        <v>5.3462370000000004</v>
      </c>
    </row>
    <row r="7538" spans="1:2" x14ac:dyDescent="0.3">
      <c r="A7538" s="150">
        <v>42321</v>
      </c>
      <c r="B7538" s="30">
        <v>5.346622</v>
      </c>
    </row>
    <row r="7539" spans="1:2" x14ac:dyDescent="0.3">
      <c r="A7539" s="150">
        <v>42322</v>
      </c>
      <c r="B7539" s="30">
        <v>5.3470079999999998</v>
      </c>
    </row>
    <row r="7540" spans="1:2" x14ac:dyDescent="0.3">
      <c r="A7540" s="150">
        <v>42323</v>
      </c>
      <c r="B7540" s="30">
        <v>5.3473940000000004</v>
      </c>
    </row>
    <row r="7541" spans="1:2" x14ac:dyDescent="0.3">
      <c r="A7541" s="150">
        <v>42324</v>
      </c>
      <c r="B7541" s="30">
        <v>5.3477790000000001</v>
      </c>
    </row>
    <row r="7542" spans="1:2" x14ac:dyDescent="0.3">
      <c r="A7542" s="150">
        <v>42325</v>
      </c>
      <c r="B7542" s="30">
        <v>5.3481649999999998</v>
      </c>
    </row>
    <row r="7543" spans="1:2" x14ac:dyDescent="0.3">
      <c r="A7543" s="150">
        <v>42326</v>
      </c>
      <c r="B7543" s="30">
        <v>5.3485509999999996</v>
      </c>
    </row>
    <row r="7544" spans="1:2" x14ac:dyDescent="0.3">
      <c r="A7544" s="150">
        <v>42327</v>
      </c>
      <c r="B7544" s="30">
        <v>5.3489360000000001</v>
      </c>
    </row>
    <row r="7545" spans="1:2" x14ac:dyDescent="0.3">
      <c r="A7545" s="150">
        <v>42328</v>
      </c>
      <c r="B7545" s="30">
        <v>5.3493219999999999</v>
      </c>
    </row>
    <row r="7546" spans="1:2" x14ac:dyDescent="0.3">
      <c r="A7546" s="150">
        <v>42329</v>
      </c>
      <c r="B7546" s="30">
        <v>5.3497079999999997</v>
      </c>
    </row>
    <row r="7547" spans="1:2" x14ac:dyDescent="0.3">
      <c r="A7547" s="150">
        <v>42330</v>
      </c>
      <c r="B7547" s="30">
        <v>5.3500940000000003</v>
      </c>
    </row>
    <row r="7548" spans="1:2" x14ac:dyDescent="0.3">
      <c r="A7548" s="150">
        <v>42331</v>
      </c>
      <c r="B7548" s="30">
        <v>5.350479</v>
      </c>
    </row>
    <row r="7549" spans="1:2" x14ac:dyDescent="0.3">
      <c r="A7549" s="150">
        <v>42332</v>
      </c>
      <c r="B7549" s="30">
        <v>5.3508649999999998</v>
      </c>
    </row>
    <row r="7550" spans="1:2" x14ac:dyDescent="0.3">
      <c r="A7550" s="150">
        <v>42333</v>
      </c>
      <c r="B7550" s="30">
        <v>5.3512510000000004</v>
      </c>
    </row>
    <row r="7551" spans="1:2" x14ac:dyDescent="0.3">
      <c r="A7551" s="150">
        <v>42334</v>
      </c>
      <c r="B7551" s="30">
        <v>5.3531050000000002</v>
      </c>
    </row>
    <row r="7552" spans="1:2" x14ac:dyDescent="0.3">
      <c r="A7552" s="150">
        <v>42335</v>
      </c>
      <c r="B7552" s="30">
        <v>5.3549600000000002</v>
      </c>
    </row>
    <row r="7553" spans="1:2" x14ac:dyDescent="0.3">
      <c r="A7553" s="150">
        <v>42336</v>
      </c>
      <c r="B7553" s="30">
        <v>5.3568150000000001</v>
      </c>
    </row>
    <row r="7554" spans="1:2" x14ac:dyDescent="0.3">
      <c r="A7554" s="150">
        <v>42337</v>
      </c>
      <c r="B7554" s="30">
        <v>5.3586710000000002</v>
      </c>
    </row>
    <row r="7555" spans="1:2" x14ac:dyDescent="0.3">
      <c r="A7555" s="150">
        <v>42338</v>
      </c>
      <c r="B7555" s="30">
        <v>5.3605280000000004</v>
      </c>
    </row>
    <row r="7556" spans="1:2" x14ac:dyDescent="0.3">
      <c r="A7556" s="150">
        <v>42339</v>
      </c>
      <c r="B7556" s="30">
        <v>5.3623849999999997</v>
      </c>
    </row>
    <row r="7557" spans="1:2" x14ac:dyDescent="0.3">
      <c r="A7557" s="150">
        <v>42340</v>
      </c>
      <c r="B7557" s="30">
        <v>5.3642430000000001</v>
      </c>
    </row>
    <row r="7558" spans="1:2" x14ac:dyDescent="0.3">
      <c r="A7558" s="150">
        <v>42341</v>
      </c>
      <c r="B7558" s="30">
        <v>5.3661009999999996</v>
      </c>
    </row>
    <row r="7559" spans="1:2" x14ac:dyDescent="0.3">
      <c r="A7559" s="150">
        <v>42342</v>
      </c>
      <c r="B7559" s="30">
        <v>5.3679610000000002</v>
      </c>
    </row>
    <row r="7560" spans="1:2" x14ac:dyDescent="0.3">
      <c r="A7560" s="150">
        <v>42343</v>
      </c>
      <c r="B7560" s="30">
        <v>5.3698199999999998</v>
      </c>
    </row>
    <row r="7561" spans="1:2" x14ac:dyDescent="0.3">
      <c r="A7561" s="150">
        <v>42344</v>
      </c>
      <c r="B7561" s="30">
        <v>5.3716809999999997</v>
      </c>
    </row>
    <row r="7562" spans="1:2" x14ac:dyDescent="0.3">
      <c r="A7562" s="150">
        <v>42345</v>
      </c>
      <c r="B7562" s="30">
        <v>5.3735419999999996</v>
      </c>
    </row>
    <row r="7563" spans="1:2" x14ac:dyDescent="0.3">
      <c r="A7563" s="150">
        <v>42346</v>
      </c>
      <c r="B7563" s="30">
        <v>5.3754039999999996</v>
      </c>
    </row>
    <row r="7564" spans="1:2" x14ac:dyDescent="0.3">
      <c r="A7564" s="150">
        <v>42347</v>
      </c>
      <c r="B7564" s="30">
        <v>5.3772659999999997</v>
      </c>
    </row>
    <row r="7565" spans="1:2" x14ac:dyDescent="0.3">
      <c r="A7565" s="150">
        <v>42348</v>
      </c>
      <c r="B7565" s="30">
        <v>5.3791289999999998</v>
      </c>
    </row>
    <row r="7566" spans="1:2" x14ac:dyDescent="0.3">
      <c r="A7566" s="150">
        <v>42349</v>
      </c>
      <c r="B7566" s="30">
        <v>5.3789199999999999</v>
      </c>
    </row>
    <row r="7567" spans="1:2" x14ac:dyDescent="0.3">
      <c r="A7567" s="150">
        <v>42350</v>
      </c>
      <c r="B7567" s="30">
        <v>5.3787099999999999</v>
      </c>
    </row>
    <row r="7568" spans="1:2" x14ac:dyDescent="0.3">
      <c r="A7568" s="150">
        <v>42351</v>
      </c>
      <c r="B7568" s="30">
        <v>5.378501</v>
      </c>
    </row>
    <row r="7569" spans="1:2" x14ac:dyDescent="0.3">
      <c r="A7569" s="150">
        <v>42352</v>
      </c>
      <c r="B7569" s="30">
        <v>5.3782909999999999</v>
      </c>
    </row>
    <row r="7570" spans="1:2" x14ac:dyDescent="0.3">
      <c r="A7570" s="150">
        <v>42353</v>
      </c>
      <c r="B7570" s="30">
        <v>5.3780809999999999</v>
      </c>
    </row>
    <row r="7571" spans="1:2" x14ac:dyDescent="0.3">
      <c r="A7571" s="150">
        <v>42354</v>
      </c>
      <c r="B7571" s="30">
        <v>5.377872</v>
      </c>
    </row>
    <row r="7572" spans="1:2" x14ac:dyDescent="0.3">
      <c r="A7572" s="150">
        <v>42355</v>
      </c>
      <c r="B7572" s="30">
        <v>5.3776619999999999</v>
      </c>
    </row>
    <row r="7573" spans="1:2" x14ac:dyDescent="0.3">
      <c r="A7573" s="150">
        <v>42356</v>
      </c>
      <c r="B7573" s="30">
        <v>5.377453</v>
      </c>
    </row>
    <row r="7574" spans="1:2" x14ac:dyDescent="0.3">
      <c r="A7574" s="150">
        <v>42357</v>
      </c>
      <c r="B7574" s="30">
        <v>5.377243</v>
      </c>
    </row>
    <row r="7575" spans="1:2" x14ac:dyDescent="0.3">
      <c r="A7575" s="150">
        <v>42358</v>
      </c>
      <c r="B7575" s="30">
        <v>5.3770340000000001</v>
      </c>
    </row>
    <row r="7576" spans="1:2" x14ac:dyDescent="0.3">
      <c r="A7576" s="150">
        <v>42359</v>
      </c>
      <c r="B7576" s="30">
        <v>5.376824</v>
      </c>
    </row>
    <row r="7577" spans="1:2" x14ac:dyDescent="0.3">
      <c r="A7577" s="150">
        <v>42360</v>
      </c>
      <c r="B7577" s="30">
        <v>5.3766150000000001</v>
      </c>
    </row>
    <row r="7578" spans="1:2" x14ac:dyDescent="0.3">
      <c r="A7578" s="150">
        <v>42361</v>
      </c>
      <c r="B7578" s="30">
        <v>5.3764050000000001</v>
      </c>
    </row>
    <row r="7579" spans="1:2" x14ac:dyDescent="0.3">
      <c r="A7579" s="150">
        <v>42362</v>
      </c>
      <c r="B7579" s="30">
        <v>5.3761960000000002</v>
      </c>
    </row>
    <row r="7580" spans="1:2" x14ac:dyDescent="0.3">
      <c r="A7580" s="150">
        <v>42363</v>
      </c>
      <c r="B7580" s="30">
        <v>5.3759860000000002</v>
      </c>
    </row>
    <row r="7581" spans="1:2" x14ac:dyDescent="0.3">
      <c r="A7581" s="150">
        <v>42364</v>
      </c>
      <c r="B7581" s="30">
        <v>5.3768510000000003</v>
      </c>
    </row>
    <row r="7582" spans="1:2" x14ac:dyDescent="0.3">
      <c r="A7582" s="150">
        <v>42365</v>
      </c>
      <c r="B7582" s="30">
        <v>5.3777150000000002</v>
      </c>
    </row>
    <row r="7583" spans="1:2" x14ac:dyDescent="0.3">
      <c r="A7583" s="150">
        <v>42366</v>
      </c>
      <c r="B7583" s="30">
        <v>5.3785800000000004</v>
      </c>
    </row>
    <row r="7584" spans="1:2" x14ac:dyDescent="0.3">
      <c r="A7584" s="150">
        <v>42367</v>
      </c>
      <c r="B7584" s="30">
        <v>5.3794449999999996</v>
      </c>
    </row>
    <row r="7585" spans="1:2" x14ac:dyDescent="0.3">
      <c r="A7585" s="150">
        <v>42368</v>
      </c>
      <c r="B7585" s="30">
        <v>5.3803099999999997</v>
      </c>
    </row>
    <row r="7586" spans="1:2" x14ac:dyDescent="0.3">
      <c r="A7586" s="150">
        <v>42369</v>
      </c>
      <c r="B7586" s="30">
        <v>5.3811749999999998</v>
      </c>
    </row>
    <row r="7587" spans="1:2" x14ac:dyDescent="0.3">
      <c r="A7587" s="150">
        <v>42370</v>
      </c>
      <c r="B7587" s="30">
        <v>5.3820399999999999</v>
      </c>
    </row>
    <row r="7588" spans="1:2" x14ac:dyDescent="0.3">
      <c r="A7588" s="150">
        <v>42371</v>
      </c>
      <c r="B7588" s="30">
        <v>5.3829060000000002</v>
      </c>
    </row>
    <row r="7589" spans="1:2" x14ac:dyDescent="0.3">
      <c r="A7589" s="150">
        <v>42372</v>
      </c>
      <c r="B7589" s="30">
        <v>5.3837710000000003</v>
      </c>
    </row>
    <row r="7590" spans="1:2" x14ac:dyDescent="0.3">
      <c r="A7590" s="150">
        <v>42373</v>
      </c>
      <c r="B7590" s="30">
        <v>5.3846369999999997</v>
      </c>
    </row>
    <row r="7591" spans="1:2" x14ac:dyDescent="0.3">
      <c r="A7591" s="150">
        <v>42374</v>
      </c>
      <c r="B7591" s="30">
        <v>5.3855029999999999</v>
      </c>
    </row>
    <row r="7592" spans="1:2" x14ac:dyDescent="0.3">
      <c r="A7592" s="150">
        <v>42375</v>
      </c>
      <c r="B7592" s="30">
        <v>5.3863690000000002</v>
      </c>
    </row>
    <row r="7593" spans="1:2" x14ac:dyDescent="0.3">
      <c r="A7593" s="150">
        <v>42376</v>
      </c>
      <c r="B7593" s="30">
        <v>5.3872350000000004</v>
      </c>
    </row>
    <row r="7594" spans="1:2" x14ac:dyDescent="0.3">
      <c r="A7594" s="150">
        <v>42377</v>
      </c>
      <c r="B7594" s="30">
        <v>5.3881009999999998</v>
      </c>
    </row>
    <row r="7595" spans="1:2" x14ac:dyDescent="0.3">
      <c r="A7595" s="150">
        <v>42378</v>
      </c>
      <c r="B7595" s="30">
        <v>5.3889680000000002</v>
      </c>
    </row>
    <row r="7596" spans="1:2" x14ac:dyDescent="0.3">
      <c r="A7596" s="150">
        <v>42379</v>
      </c>
      <c r="B7596" s="30">
        <v>5.3898339999999996</v>
      </c>
    </row>
    <row r="7597" spans="1:2" x14ac:dyDescent="0.3">
      <c r="A7597" s="150">
        <v>42380</v>
      </c>
      <c r="B7597" s="30">
        <v>5.3911110000000004</v>
      </c>
    </row>
    <row r="7598" spans="1:2" x14ac:dyDescent="0.3">
      <c r="A7598" s="150">
        <v>42381</v>
      </c>
      <c r="B7598" s="30">
        <v>5.3923870000000003</v>
      </c>
    </row>
    <row r="7599" spans="1:2" x14ac:dyDescent="0.3">
      <c r="A7599" s="150">
        <v>42382</v>
      </c>
      <c r="B7599" s="30">
        <v>5.3936640000000002</v>
      </c>
    </row>
    <row r="7600" spans="1:2" x14ac:dyDescent="0.3">
      <c r="A7600" s="150">
        <v>42383</v>
      </c>
      <c r="B7600" s="30">
        <v>5.3949420000000003</v>
      </c>
    </row>
    <row r="7601" spans="1:2" x14ac:dyDescent="0.3">
      <c r="A7601" s="150">
        <v>42384</v>
      </c>
      <c r="B7601" s="30">
        <v>5.3962190000000003</v>
      </c>
    </row>
    <row r="7602" spans="1:2" x14ac:dyDescent="0.3">
      <c r="A7602" s="150">
        <v>42385</v>
      </c>
      <c r="B7602" s="30">
        <v>5.3974970000000004</v>
      </c>
    </row>
    <row r="7603" spans="1:2" x14ac:dyDescent="0.3">
      <c r="A7603" s="150">
        <v>42386</v>
      </c>
      <c r="B7603" s="30">
        <v>5.3987749999999997</v>
      </c>
    </row>
    <row r="7604" spans="1:2" x14ac:dyDescent="0.3">
      <c r="A7604" s="150">
        <v>42387</v>
      </c>
      <c r="B7604" s="30">
        <v>5.4000539999999999</v>
      </c>
    </row>
    <row r="7605" spans="1:2" x14ac:dyDescent="0.3">
      <c r="A7605" s="150">
        <v>42388</v>
      </c>
      <c r="B7605" s="30">
        <v>5.4013330000000002</v>
      </c>
    </row>
    <row r="7606" spans="1:2" x14ac:dyDescent="0.3">
      <c r="A7606" s="150">
        <v>42389</v>
      </c>
      <c r="B7606" s="30">
        <v>5.4026120000000004</v>
      </c>
    </row>
    <row r="7607" spans="1:2" x14ac:dyDescent="0.3">
      <c r="A7607" s="150">
        <v>42390</v>
      </c>
      <c r="B7607" s="30">
        <v>5.4038909999999998</v>
      </c>
    </row>
    <row r="7608" spans="1:2" x14ac:dyDescent="0.3">
      <c r="A7608" s="150">
        <v>42391</v>
      </c>
      <c r="B7608" s="30">
        <v>5.4051710000000002</v>
      </c>
    </row>
    <row r="7609" spans="1:2" x14ac:dyDescent="0.3">
      <c r="A7609" s="150">
        <v>42392</v>
      </c>
      <c r="B7609" s="30">
        <v>5.4064509999999997</v>
      </c>
    </row>
    <row r="7610" spans="1:2" x14ac:dyDescent="0.3">
      <c r="A7610" s="150">
        <v>42393</v>
      </c>
      <c r="B7610" s="30">
        <v>5.4077310000000001</v>
      </c>
    </row>
    <row r="7611" spans="1:2" x14ac:dyDescent="0.3">
      <c r="A7611" s="150">
        <v>42394</v>
      </c>
      <c r="B7611" s="30">
        <v>5.4090119999999997</v>
      </c>
    </row>
    <row r="7612" spans="1:2" x14ac:dyDescent="0.3">
      <c r="A7612" s="150">
        <v>42395</v>
      </c>
      <c r="B7612" s="30">
        <v>5.409103</v>
      </c>
    </row>
    <row r="7613" spans="1:2" x14ac:dyDescent="0.3">
      <c r="A7613" s="150">
        <v>42396</v>
      </c>
      <c r="B7613" s="30">
        <v>5.4091940000000003</v>
      </c>
    </row>
    <row r="7614" spans="1:2" x14ac:dyDescent="0.3">
      <c r="A7614" s="150">
        <v>42397</v>
      </c>
      <c r="B7614" s="30">
        <v>5.4092849999999997</v>
      </c>
    </row>
    <row r="7615" spans="1:2" x14ac:dyDescent="0.3">
      <c r="A7615" s="150">
        <v>42398</v>
      </c>
      <c r="B7615" s="30">
        <v>5.409376</v>
      </c>
    </row>
    <row r="7616" spans="1:2" x14ac:dyDescent="0.3">
      <c r="A7616" s="150">
        <v>42399</v>
      </c>
      <c r="B7616" s="30">
        <v>5.4094670000000002</v>
      </c>
    </row>
    <row r="7617" spans="1:2" x14ac:dyDescent="0.3">
      <c r="A7617" s="150">
        <v>42400</v>
      </c>
      <c r="B7617" s="30">
        <v>5.4095579999999996</v>
      </c>
    </row>
    <row r="7618" spans="1:2" x14ac:dyDescent="0.3">
      <c r="A7618" s="150">
        <v>42401</v>
      </c>
      <c r="B7618" s="30">
        <v>5.4096500000000001</v>
      </c>
    </row>
    <row r="7619" spans="1:2" x14ac:dyDescent="0.3">
      <c r="A7619" s="150">
        <v>42402</v>
      </c>
      <c r="B7619" s="30">
        <v>5.4097410000000004</v>
      </c>
    </row>
    <row r="7620" spans="1:2" x14ac:dyDescent="0.3">
      <c r="A7620" s="150">
        <v>42403</v>
      </c>
      <c r="B7620" s="30">
        <v>5.4098319999999998</v>
      </c>
    </row>
    <row r="7621" spans="1:2" x14ac:dyDescent="0.3">
      <c r="A7621" s="150">
        <v>42404</v>
      </c>
      <c r="B7621" s="30">
        <v>5.409923</v>
      </c>
    </row>
    <row r="7622" spans="1:2" x14ac:dyDescent="0.3">
      <c r="A7622" s="150">
        <v>42405</v>
      </c>
      <c r="B7622" s="30">
        <v>5.4100140000000003</v>
      </c>
    </row>
    <row r="7623" spans="1:2" x14ac:dyDescent="0.3">
      <c r="A7623" s="150">
        <v>42406</v>
      </c>
      <c r="B7623" s="30">
        <v>5.4101049999999997</v>
      </c>
    </row>
    <row r="7624" spans="1:2" x14ac:dyDescent="0.3">
      <c r="A7624" s="150">
        <v>42407</v>
      </c>
      <c r="B7624" s="30">
        <v>5.410196</v>
      </c>
    </row>
    <row r="7625" spans="1:2" x14ac:dyDescent="0.3">
      <c r="A7625" s="150">
        <v>42408</v>
      </c>
      <c r="B7625" s="30">
        <v>5.4102870000000003</v>
      </c>
    </row>
    <row r="7626" spans="1:2" x14ac:dyDescent="0.3">
      <c r="A7626" s="150">
        <v>42409</v>
      </c>
      <c r="B7626" s="30">
        <v>5.4103779999999997</v>
      </c>
    </row>
    <row r="7627" spans="1:2" x14ac:dyDescent="0.3">
      <c r="A7627" s="150">
        <v>42410</v>
      </c>
      <c r="B7627" s="30">
        <v>5.4104700000000001</v>
      </c>
    </row>
    <row r="7628" spans="1:2" x14ac:dyDescent="0.3">
      <c r="A7628" s="150">
        <v>42411</v>
      </c>
      <c r="B7628" s="30">
        <v>5.4117430000000004</v>
      </c>
    </row>
    <row r="7629" spans="1:2" x14ac:dyDescent="0.3">
      <c r="A7629" s="150">
        <v>42412</v>
      </c>
      <c r="B7629" s="30">
        <v>5.413017</v>
      </c>
    </row>
    <row r="7630" spans="1:2" x14ac:dyDescent="0.3">
      <c r="A7630" s="150">
        <v>42413</v>
      </c>
      <c r="B7630" s="30">
        <v>5.4142910000000004</v>
      </c>
    </row>
    <row r="7631" spans="1:2" x14ac:dyDescent="0.3">
      <c r="A7631" s="150">
        <v>42414</v>
      </c>
      <c r="B7631" s="30">
        <v>5.415565</v>
      </c>
    </row>
    <row r="7632" spans="1:2" x14ac:dyDescent="0.3">
      <c r="A7632" s="150">
        <v>42415</v>
      </c>
      <c r="B7632" s="30">
        <v>5.4168390000000004</v>
      </c>
    </row>
    <row r="7633" spans="1:2" x14ac:dyDescent="0.3">
      <c r="A7633" s="150">
        <v>42416</v>
      </c>
      <c r="B7633" s="30">
        <v>5.4181140000000001</v>
      </c>
    </row>
    <row r="7634" spans="1:2" x14ac:dyDescent="0.3">
      <c r="A7634" s="150">
        <v>42417</v>
      </c>
      <c r="B7634" s="30">
        <v>5.4193889999999998</v>
      </c>
    </row>
    <row r="7635" spans="1:2" x14ac:dyDescent="0.3">
      <c r="A7635" s="150">
        <v>42418</v>
      </c>
      <c r="B7635" s="30">
        <v>5.4206649999999996</v>
      </c>
    </row>
    <row r="7636" spans="1:2" x14ac:dyDescent="0.3">
      <c r="A7636" s="150">
        <v>42419</v>
      </c>
      <c r="B7636" s="30">
        <v>5.4219410000000003</v>
      </c>
    </row>
    <row r="7637" spans="1:2" x14ac:dyDescent="0.3">
      <c r="A7637" s="150">
        <v>42420</v>
      </c>
      <c r="B7637" s="30">
        <v>5.4232170000000002</v>
      </c>
    </row>
    <row r="7638" spans="1:2" x14ac:dyDescent="0.3">
      <c r="A7638" s="150">
        <v>42421</v>
      </c>
      <c r="B7638" s="30">
        <v>5.424493</v>
      </c>
    </row>
    <row r="7639" spans="1:2" x14ac:dyDescent="0.3">
      <c r="A7639" s="150">
        <v>42422</v>
      </c>
      <c r="B7639" s="30">
        <v>5.42577</v>
      </c>
    </row>
    <row r="7640" spans="1:2" x14ac:dyDescent="0.3">
      <c r="A7640" s="150">
        <v>42423</v>
      </c>
      <c r="B7640" s="30">
        <v>5.427047</v>
      </c>
    </row>
    <row r="7641" spans="1:2" x14ac:dyDescent="0.3">
      <c r="A7641" s="150">
        <v>42424</v>
      </c>
      <c r="B7641" s="30">
        <v>5.4283239999999999</v>
      </c>
    </row>
    <row r="7642" spans="1:2" x14ac:dyDescent="0.3">
      <c r="A7642" s="150">
        <v>42425</v>
      </c>
      <c r="B7642" s="30">
        <v>5.429602</v>
      </c>
    </row>
    <row r="7643" spans="1:2" x14ac:dyDescent="0.3">
      <c r="A7643" s="150">
        <v>42426</v>
      </c>
      <c r="B7643" s="30">
        <v>5.4307059999999998</v>
      </c>
    </row>
    <row r="7644" spans="1:2" x14ac:dyDescent="0.3">
      <c r="A7644" s="150">
        <v>42427</v>
      </c>
      <c r="B7644" s="30">
        <v>5.4318119999999999</v>
      </c>
    </row>
    <row r="7645" spans="1:2" x14ac:dyDescent="0.3">
      <c r="A7645" s="150">
        <v>42428</v>
      </c>
      <c r="B7645" s="30">
        <v>5.4329169999999998</v>
      </c>
    </row>
    <row r="7646" spans="1:2" x14ac:dyDescent="0.3">
      <c r="A7646" s="150">
        <v>42429</v>
      </c>
      <c r="B7646" s="30">
        <v>5.4340219999999997</v>
      </c>
    </row>
    <row r="7647" spans="1:2" x14ac:dyDescent="0.3">
      <c r="A7647" s="150">
        <v>42430</v>
      </c>
      <c r="B7647" s="30">
        <v>5.4351279999999997</v>
      </c>
    </row>
    <row r="7648" spans="1:2" x14ac:dyDescent="0.3">
      <c r="A7648" s="150">
        <v>42431</v>
      </c>
      <c r="B7648" s="30">
        <v>5.4362339999999998</v>
      </c>
    </row>
    <row r="7649" spans="1:2" x14ac:dyDescent="0.3">
      <c r="A7649" s="150">
        <v>42432</v>
      </c>
      <c r="B7649" s="30">
        <v>5.4373399999999998</v>
      </c>
    </row>
    <row r="7650" spans="1:2" x14ac:dyDescent="0.3">
      <c r="A7650" s="150">
        <v>42433</v>
      </c>
      <c r="B7650" s="30">
        <v>5.4384459999999999</v>
      </c>
    </row>
    <row r="7651" spans="1:2" x14ac:dyDescent="0.3">
      <c r="A7651" s="150">
        <v>42434</v>
      </c>
      <c r="B7651" s="30">
        <v>5.4395530000000001</v>
      </c>
    </row>
    <row r="7652" spans="1:2" x14ac:dyDescent="0.3">
      <c r="A7652" s="150">
        <v>42435</v>
      </c>
      <c r="B7652" s="30">
        <v>5.4406600000000003</v>
      </c>
    </row>
    <row r="7653" spans="1:2" x14ac:dyDescent="0.3">
      <c r="A7653" s="150">
        <v>42436</v>
      </c>
      <c r="B7653" s="30">
        <v>5.4417669999999996</v>
      </c>
    </row>
    <row r="7654" spans="1:2" x14ac:dyDescent="0.3">
      <c r="A7654" s="150">
        <v>42437</v>
      </c>
      <c r="B7654" s="30">
        <v>5.4428739999999998</v>
      </c>
    </row>
    <row r="7655" spans="1:2" x14ac:dyDescent="0.3">
      <c r="A7655" s="150">
        <v>42438</v>
      </c>
      <c r="B7655" s="30">
        <v>5.4439820000000001</v>
      </c>
    </row>
    <row r="7656" spans="1:2" x14ac:dyDescent="0.3">
      <c r="A7656" s="150">
        <v>42439</v>
      </c>
      <c r="B7656" s="30">
        <v>5.4450900000000004</v>
      </c>
    </row>
    <row r="7657" spans="1:2" x14ac:dyDescent="0.3">
      <c r="A7657" s="150">
        <v>42440</v>
      </c>
      <c r="B7657" s="30">
        <v>5.4449100000000001</v>
      </c>
    </row>
    <row r="7658" spans="1:2" x14ac:dyDescent="0.3">
      <c r="A7658" s="150">
        <v>42441</v>
      </c>
      <c r="B7658" s="30">
        <v>5.444731</v>
      </c>
    </row>
    <row r="7659" spans="1:2" x14ac:dyDescent="0.3">
      <c r="A7659" s="150">
        <v>42442</v>
      </c>
      <c r="B7659" s="30">
        <v>5.4445519999999998</v>
      </c>
    </row>
    <row r="7660" spans="1:2" x14ac:dyDescent="0.3">
      <c r="A7660" s="150">
        <v>42443</v>
      </c>
      <c r="B7660" s="30">
        <v>5.4443729999999997</v>
      </c>
    </row>
    <row r="7661" spans="1:2" x14ac:dyDescent="0.3">
      <c r="A7661" s="150">
        <v>42444</v>
      </c>
      <c r="B7661" s="30">
        <v>5.4441940000000004</v>
      </c>
    </row>
    <row r="7662" spans="1:2" x14ac:dyDescent="0.3">
      <c r="A7662" s="150">
        <v>42445</v>
      </c>
      <c r="B7662" s="30">
        <v>5.4440140000000001</v>
      </c>
    </row>
    <row r="7663" spans="1:2" x14ac:dyDescent="0.3">
      <c r="A7663" s="150">
        <v>42446</v>
      </c>
      <c r="B7663" s="30">
        <v>5.443835</v>
      </c>
    </row>
    <row r="7664" spans="1:2" x14ac:dyDescent="0.3">
      <c r="A7664" s="150">
        <v>42447</v>
      </c>
      <c r="B7664" s="30">
        <v>5.4436559999999998</v>
      </c>
    </row>
    <row r="7665" spans="1:2" x14ac:dyDescent="0.3">
      <c r="A7665" s="150">
        <v>42448</v>
      </c>
      <c r="B7665" s="30">
        <v>5.4434769999999997</v>
      </c>
    </row>
    <row r="7666" spans="1:2" x14ac:dyDescent="0.3">
      <c r="A7666" s="150">
        <v>42449</v>
      </c>
      <c r="B7666" s="30">
        <v>5.4432980000000004</v>
      </c>
    </row>
    <row r="7667" spans="1:2" x14ac:dyDescent="0.3">
      <c r="A7667" s="150">
        <v>42450</v>
      </c>
      <c r="B7667" s="30">
        <v>5.4431190000000003</v>
      </c>
    </row>
    <row r="7668" spans="1:2" x14ac:dyDescent="0.3">
      <c r="A7668" s="150">
        <v>42451</v>
      </c>
      <c r="B7668" s="30">
        <v>5.442939</v>
      </c>
    </row>
    <row r="7669" spans="1:2" x14ac:dyDescent="0.3">
      <c r="A7669" s="150">
        <v>42452</v>
      </c>
      <c r="B7669" s="30">
        <v>5.4427599999999998</v>
      </c>
    </row>
    <row r="7670" spans="1:2" x14ac:dyDescent="0.3">
      <c r="A7670" s="150">
        <v>42453</v>
      </c>
      <c r="B7670" s="30">
        <v>5.4425809999999997</v>
      </c>
    </row>
    <row r="7671" spans="1:2" x14ac:dyDescent="0.3">
      <c r="A7671" s="150">
        <v>42454</v>
      </c>
      <c r="B7671" s="30">
        <v>5.4424020000000004</v>
      </c>
    </row>
    <row r="7672" spans="1:2" x14ac:dyDescent="0.3">
      <c r="A7672" s="150">
        <v>42455</v>
      </c>
      <c r="B7672" s="30">
        <v>5.4427289999999999</v>
      </c>
    </row>
    <row r="7673" spans="1:2" x14ac:dyDescent="0.3">
      <c r="A7673" s="150">
        <v>42456</v>
      </c>
      <c r="B7673" s="30">
        <v>5.4430560000000003</v>
      </c>
    </row>
    <row r="7674" spans="1:2" x14ac:dyDescent="0.3">
      <c r="A7674" s="150">
        <v>42457</v>
      </c>
      <c r="B7674" s="30">
        <v>5.443384</v>
      </c>
    </row>
    <row r="7675" spans="1:2" x14ac:dyDescent="0.3">
      <c r="A7675" s="150">
        <v>42458</v>
      </c>
      <c r="B7675" s="30">
        <v>5.4437110000000004</v>
      </c>
    </row>
    <row r="7676" spans="1:2" x14ac:dyDescent="0.3">
      <c r="A7676" s="150">
        <v>42459</v>
      </c>
      <c r="B7676" s="30">
        <v>5.4440379999999999</v>
      </c>
    </row>
    <row r="7677" spans="1:2" x14ac:dyDescent="0.3">
      <c r="A7677" s="150">
        <v>42460</v>
      </c>
      <c r="B7677" s="30">
        <v>5.4443659999999996</v>
      </c>
    </row>
    <row r="7678" spans="1:2" x14ac:dyDescent="0.3">
      <c r="A7678" s="150">
        <v>42461</v>
      </c>
      <c r="B7678" s="30">
        <v>5.444693</v>
      </c>
    </row>
    <row r="7679" spans="1:2" x14ac:dyDescent="0.3">
      <c r="A7679" s="150">
        <v>42462</v>
      </c>
      <c r="B7679" s="30">
        <v>5.4450209999999997</v>
      </c>
    </row>
    <row r="7680" spans="1:2" x14ac:dyDescent="0.3">
      <c r="A7680" s="150">
        <v>42463</v>
      </c>
      <c r="B7680" s="30">
        <v>5.4453480000000001</v>
      </c>
    </row>
    <row r="7681" spans="1:2" x14ac:dyDescent="0.3">
      <c r="A7681" s="150">
        <v>42464</v>
      </c>
      <c r="B7681" s="30">
        <v>5.4456749999999996</v>
      </c>
    </row>
    <row r="7682" spans="1:2" x14ac:dyDescent="0.3">
      <c r="A7682" s="150">
        <v>42465</v>
      </c>
      <c r="B7682" s="30">
        <v>5.4460030000000001</v>
      </c>
    </row>
    <row r="7683" spans="1:2" x14ac:dyDescent="0.3">
      <c r="A7683" s="150">
        <v>42466</v>
      </c>
      <c r="B7683" s="30">
        <v>5.4463299999999997</v>
      </c>
    </row>
    <row r="7684" spans="1:2" x14ac:dyDescent="0.3">
      <c r="A7684" s="150">
        <v>42467</v>
      </c>
      <c r="B7684" s="30">
        <v>5.4466580000000002</v>
      </c>
    </row>
    <row r="7685" spans="1:2" x14ac:dyDescent="0.3">
      <c r="A7685" s="150">
        <v>42468</v>
      </c>
      <c r="B7685" s="30">
        <v>5.4469849999999997</v>
      </c>
    </row>
    <row r="7686" spans="1:2" x14ac:dyDescent="0.3">
      <c r="A7686" s="150">
        <v>42469</v>
      </c>
      <c r="B7686" s="30">
        <v>5.4473130000000003</v>
      </c>
    </row>
    <row r="7687" spans="1:2" x14ac:dyDescent="0.3">
      <c r="A7687" s="150">
        <v>42470</v>
      </c>
      <c r="B7687" s="30">
        <v>5.447641</v>
      </c>
    </row>
    <row r="7688" spans="1:2" x14ac:dyDescent="0.3">
      <c r="A7688" s="150">
        <v>42471</v>
      </c>
      <c r="B7688" s="30">
        <v>5.4481900000000003</v>
      </c>
    </row>
    <row r="7689" spans="1:2" x14ac:dyDescent="0.3">
      <c r="A7689" s="150">
        <v>42472</v>
      </c>
      <c r="B7689" s="30">
        <v>5.4487389999999998</v>
      </c>
    </row>
    <row r="7690" spans="1:2" x14ac:dyDescent="0.3">
      <c r="A7690" s="150">
        <v>42473</v>
      </c>
      <c r="B7690" s="30">
        <v>5.4492890000000003</v>
      </c>
    </row>
    <row r="7691" spans="1:2" x14ac:dyDescent="0.3">
      <c r="A7691" s="150">
        <v>42474</v>
      </c>
      <c r="B7691" s="30">
        <v>5.4498379999999997</v>
      </c>
    </row>
    <row r="7692" spans="1:2" x14ac:dyDescent="0.3">
      <c r="A7692" s="150">
        <v>42475</v>
      </c>
      <c r="B7692" s="30">
        <v>5.4503870000000001</v>
      </c>
    </row>
    <row r="7693" spans="1:2" x14ac:dyDescent="0.3">
      <c r="A7693" s="150">
        <v>42476</v>
      </c>
      <c r="B7693" s="30">
        <v>5.4509369999999997</v>
      </c>
    </row>
    <row r="7694" spans="1:2" x14ac:dyDescent="0.3">
      <c r="A7694" s="150">
        <v>42477</v>
      </c>
      <c r="B7694" s="30">
        <v>5.4514870000000002</v>
      </c>
    </row>
    <row r="7695" spans="1:2" x14ac:dyDescent="0.3">
      <c r="A7695" s="150">
        <v>42478</v>
      </c>
      <c r="B7695" s="30">
        <v>5.4520359999999997</v>
      </c>
    </row>
    <row r="7696" spans="1:2" x14ac:dyDescent="0.3">
      <c r="A7696" s="150">
        <v>42479</v>
      </c>
      <c r="B7696" s="30">
        <v>5.4525860000000002</v>
      </c>
    </row>
    <row r="7697" spans="1:2" x14ac:dyDescent="0.3">
      <c r="A7697" s="150">
        <v>42480</v>
      </c>
      <c r="B7697" s="30">
        <v>5.4531359999999998</v>
      </c>
    </row>
    <row r="7698" spans="1:2" x14ac:dyDescent="0.3">
      <c r="A7698" s="150">
        <v>42481</v>
      </c>
      <c r="B7698" s="30">
        <v>5.4536860000000003</v>
      </c>
    </row>
    <row r="7699" spans="1:2" x14ac:dyDescent="0.3">
      <c r="A7699" s="150">
        <v>42482</v>
      </c>
      <c r="B7699" s="30">
        <v>5.4542359999999999</v>
      </c>
    </row>
    <row r="7700" spans="1:2" x14ac:dyDescent="0.3">
      <c r="A7700" s="150">
        <v>42483</v>
      </c>
      <c r="B7700" s="30">
        <v>5.4547850000000002</v>
      </c>
    </row>
    <row r="7701" spans="1:2" x14ac:dyDescent="0.3">
      <c r="A7701" s="150">
        <v>42484</v>
      </c>
      <c r="B7701" s="30">
        <v>5.4553349999999998</v>
      </c>
    </row>
    <row r="7702" spans="1:2" x14ac:dyDescent="0.3">
      <c r="A7702" s="150">
        <v>42485</v>
      </c>
      <c r="B7702" s="30">
        <v>5.4558859999999996</v>
      </c>
    </row>
    <row r="7703" spans="1:2" x14ac:dyDescent="0.3">
      <c r="A7703" s="150">
        <v>42486</v>
      </c>
      <c r="B7703" s="30">
        <v>5.4546289999999997</v>
      </c>
    </row>
    <row r="7704" spans="1:2" x14ac:dyDescent="0.3">
      <c r="A7704" s="150">
        <v>42487</v>
      </c>
      <c r="B7704" s="30">
        <v>5.453373</v>
      </c>
    </row>
    <row r="7705" spans="1:2" x14ac:dyDescent="0.3">
      <c r="A7705" s="150">
        <v>42488</v>
      </c>
      <c r="B7705" s="30">
        <v>5.4521179999999996</v>
      </c>
    </row>
    <row r="7706" spans="1:2" x14ac:dyDescent="0.3">
      <c r="A7706" s="150">
        <v>42489</v>
      </c>
      <c r="B7706" s="30">
        <v>5.4508619999999999</v>
      </c>
    </row>
    <row r="7707" spans="1:2" x14ac:dyDescent="0.3">
      <c r="A7707" s="150">
        <v>42490</v>
      </c>
      <c r="B7707" s="30">
        <v>5.4496070000000003</v>
      </c>
    </row>
    <row r="7708" spans="1:2" x14ac:dyDescent="0.3">
      <c r="A7708" s="150">
        <v>42491</v>
      </c>
      <c r="B7708" s="30">
        <v>5.4483519999999999</v>
      </c>
    </row>
    <row r="7709" spans="1:2" x14ac:dyDescent="0.3">
      <c r="A7709" s="150">
        <v>42492</v>
      </c>
      <c r="B7709" s="30">
        <v>5.4470980000000004</v>
      </c>
    </row>
    <row r="7710" spans="1:2" x14ac:dyDescent="0.3">
      <c r="A7710" s="150">
        <v>42493</v>
      </c>
      <c r="B7710" s="30">
        <v>5.4458440000000001</v>
      </c>
    </row>
    <row r="7711" spans="1:2" x14ac:dyDescent="0.3">
      <c r="A7711" s="150">
        <v>42494</v>
      </c>
      <c r="B7711" s="30">
        <v>5.4445899999999998</v>
      </c>
    </row>
    <row r="7712" spans="1:2" x14ac:dyDescent="0.3">
      <c r="A7712" s="150">
        <v>42495</v>
      </c>
      <c r="B7712" s="30">
        <v>5.4433360000000004</v>
      </c>
    </row>
    <row r="7713" spans="1:2" x14ac:dyDescent="0.3">
      <c r="A7713" s="150">
        <v>42496</v>
      </c>
      <c r="B7713" s="30">
        <v>5.4420830000000002</v>
      </c>
    </row>
    <row r="7714" spans="1:2" x14ac:dyDescent="0.3">
      <c r="A7714" s="150">
        <v>42497</v>
      </c>
      <c r="B7714" s="30">
        <v>5.4408300000000001</v>
      </c>
    </row>
    <row r="7715" spans="1:2" x14ac:dyDescent="0.3">
      <c r="A7715" s="150">
        <v>42498</v>
      </c>
      <c r="B7715" s="30">
        <v>5.4395769999999999</v>
      </c>
    </row>
    <row r="7716" spans="1:2" x14ac:dyDescent="0.3">
      <c r="A7716" s="150">
        <v>42499</v>
      </c>
      <c r="B7716" s="30">
        <v>5.4383239999999997</v>
      </c>
    </row>
    <row r="7717" spans="1:2" x14ac:dyDescent="0.3">
      <c r="A7717" s="150">
        <v>42500</v>
      </c>
      <c r="B7717" s="30">
        <v>5.4370719999999997</v>
      </c>
    </row>
    <row r="7718" spans="1:2" x14ac:dyDescent="0.3">
      <c r="A7718" s="150">
        <v>42501</v>
      </c>
      <c r="B7718" s="30">
        <v>5.4367349999999997</v>
      </c>
    </row>
    <row r="7719" spans="1:2" x14ac:dyDescent="0.3">
      <c r="A7719" s="150">
        <v>42502</v>
      </c>
      <c r="B7719" s="30">
        <v>5.4363979999999996</v>
      </c>
    </row>
    <row r="7720" spans="1:2" x14ac:dyDescent="0.3">
      <c r="A7720" s="150">
        <v>42503</v>
      </c>
      <c r="B7720" s="30">
        <v>5.4360609999999996</v>
      </c>
    </row>
    <row r="7721" spans="1:2" x14ac:dyDescent="0.3">
      <c r="A7721" s="150">
        <v>42504</v>
      </c>
      <c r="B7721" s="30">
        <v>5.4357230000000003</v>
      </c>
    </row>
    <row r="7722" spans="1:2" x14ac:dyDescent="0.3">
      <c r="A7722" s="150">
        <v>42505</v>
      </c>
      <c r="B7722" s="30">
        <v>5.4353860000000003</v>
      </c>
    </row>
    <row r="7723" spans="1:2" x14ac:dyDescent="0.3">
      <c r="A7723" s="150">
        <v>42506</v>
      </c>
      <c r="B7723" s="30">
        <v>5.4350490000000002</v>
      </c>
    </row>
    <row r="7724" spans="1:2" x14ac:dyDescent="0.3">
      <c r="A7724" s="150">
        <v>42507</v>
      </c>
      <c r="B7724" s="30">
        <v>5.4347120000000002</v>
      </c>
    </row>
    <row r="7725" spans="1:2" x14ac:dyDescent="0.3">
      <c r="A7725" s="150">
        <v>42508</v>
      </c>
      <c r="B7725" s="30">
        <v>5.4343750000000002</v>
      </c>
    </row>
    <row r="7726" spans="1:2" x14ac:dyDescent="0.3">
      <c r="A7726" s="150">
        <v>42509</v>
      </c>
      <c r="B7726" s="30">
        <v>5.4340380000000001</v>
      </c>
    </row>
    <row r="7727" spans="1:2" x14ac:dyDescent="0.3">
      <c r="A7727" s="150">
        <v>42510</v>
      </c>
      <c r="B7727" s="30">
        <v>5.4337010000000001</v>
      </c>
    </row>
    <row r="7728" spans="1:2" x14ac:dyDescent="0.3">
      <c r="A7728" s="150">
        <v>42511</v>
      </c>
      <c r="B7728" s="30">
        <v>5.4333640000000001</v>
      </c>
    </row>
    <row r="7729" spans="1:2" x14ac:dyDescent="0.3">
      <c r="A7729" s="150">
        <v>42512</v>
      </c>
      <c r="B7729" s="30">
        <v>5.4330270000000001</v>
      </c>
    </row>
    <row r="7730" spans="1:2" x14ac:dyDescent="0.3">
      <c r="A7730" s="150">
        <v>42513</v>
      </c>
      <c r="B7730" s="30">
        <v>5.43269</v>
      </c>
    </row>
    <row r="7731" spans="1:2" x14ac:dyDescent="0.3">
      <c r="A7731" s="150">
        <v>42514</v>
      </c>
      <c r="B7731" s="30">
        <v>5.432353</v>
      </c>
    </row>
    <row r="7732" spans="1:2" x14ac:dyDescent="0.3">
      <c r="A7732" s="150">
        <v>42515</v>
      </c>
      <c r="B7732" s="30">
        <v>5.432016</v>
      </c>
    </row>
    <row r="7733" spans="1:2" x14ac:dyDescent="0.3">
      <c r="A7733" s="150">
        <v>42516</v>
      </c>
      <c r="B7733" s="30">
        <v>5.4303689999999998</v>
      </c>
    </row>
    <row r="7734" spans="1:2" x14ac:dyDescent="0.3">
      <c r="A7734" s="150">
        <v>42517</v>
      </c>
      <c r="B7734" s="30">
        <v>5.4287229999999997</v>
      </c>
    </row>
    <row r="7735" spans="1:2" x14ac:dyDescent="0.3">
      <c r="A7735" s="150">
        <v>42518</v>
      </c>
      <c r="B7735" s="30">
        <v>5.4270779999999998</v>
      </c>
    </row>
    <row r="7736" spans="1:2" x14ac:dyDescent="0.3">
      <c r="A7736" s="150">
        <v>42519</v>
      </c>
      <c r="B7736" s="30">
        <v>5.425433</v>
      </c>
    </row>
    <row r="7737" spans="1:2" x14ac:dyDescent="0.3">
      <c r="A7737" s="150">
        <v>42520</v>
      </c>
      <c r="B7737" s="30">
        <v>5.4237890000000002</v>
      </c>
    </row>
    <row r="7738" spans="1:2" x14ac:dyDescent="0.3">
      <c r="A7738" s="150">
        <v>42521</v>
      </c>
      <c r="B7738" s="30">
        <v>5.4221450000000004</v>
      </c>
    </row>
    <row r="7739" spans="1:2" x14ac:dyDescent="0.3">
      <c r="A7739" s="150">
        <v>42522</v>
      </c>
      <c r="B7739" s="30">
        <v>5.4205009999999998</v>
      </c>
    </row>
    <row r="7740" spans="1:2" x14ac:dyDescent="0.3">
      <c r="A7740" s="150">
        <v>42523</v>
      </c>
      <c r="B7740" s="30">
        <v>5.4188580000000002</v>
      </c>
    </row>
    <row r="7741" spans="1:2" x14ac:dyDescent="0.3">
      <c r="A7741" s="150">
        <v>42524</v>
      </c>
      <c r="B7741" s="30">
        <v>5.4172159999999998</v>
      </c>
    </row>
    <row r="7742" spans="1:2" x14ac:dyDescent="0.3">
      <c r="A7742" s="150">
        <v>42525</v>
      </c>
      <c r="B7742" s="30">
        <v>5.4155740000000003</v>
      </c>
    </row>
    <row r="7743" spans="1:2" x14ac:dyDescent="0.3">
      <c r="A7743" s="150">
        <v>42526</v>
      </c>
      <c r="B7743" s="30">
        <v>5.413932</v>
      </c>
    </row>
    <row r="7744" spans="1:2" x14ac:dyDescent="0.3">
      <c r="A7744" s="150">
        <v>42527</v>
      </c>
      <c r="B7744" s="30">
        <v>5.4122909999999997</v>
      </c>
    </row>
    <row r="7745" spans="1:2" x14ac:dyDescent="0.3">
      <c r="A7745" s="150">
        <v>42528</v>
      </c>
      <c r="B7745" s="30">
        <v>5.4106509999999997</v>
      </c>
    </row>
    <row r="7746" spans="1:2" x14ac:dyDescent="0.3">
      <c r="A7746" s="150">
        <v>42529</v>
      </c>
      <c r="B7746" s="30">
        <v>5.4090109999999996</v>
      </c>
    </row>
    <row r="7747" spans="1:2" x14ac:dyDescent="0.3">
      <c r="A7747" s="150">
        <v>42530</v>
      </c>
      <c r="B7747" s="30">
        <v>5.4073710000000004</v>
      </c>
    </row>
    <row r="7748" spans="1:2" x14ac:dyDescent="0.3">
      <c r="A7748" s="150">
        <v>42531</v>
      </c>
      <c r="B7748" s="30">
        <v>5.4057320000000004</v>
      </c>
    </row>
    <row r="7749" spans="1:2" x14ac:dyDescent="0.3">
      <c r="A7749" s="150">
        <v>42532</v>
      </c>
      <c r="B7749" s="30">
        <v>5.4063359999999996</v>
      </c>
    </row>
    <row r="7750" spans="1:2" x14ac:dyDescent="0.3">
      <c r="A7750" s="150">
        <v>42533</v>
      </c>
      <c r="B7750" s="30">
        <v>5.4069399999999996</v>
      </c>
    </row>
    <row r="7751" spans="1:2" x14ac:dyDescent="0.3">
      <c r="A7751" s="150">
        <v>42534</v>
      </c>
      <c r="B7751" s="30">
        <v>5.4075439999999997</v>
      </c>
    </row>
    <row r="7752" spans="1:2" x14ac:dyDescent="0.3">
      <c r="A7752" s="150">
        <v>42535</v>
      </c>
      <c r="B7752" s="30">
        <v>5.4081479999999997</v>
      </c>
    </row>
    <row r="7753" spans="1:2" x14ac:dyDescent="0.3">
      <c r="A7753" s="150">
        <v>42536</v>
      </c>
      <c r="B7753" s="30">
        <v>5.4087519999999998</v>
      </c>
    </row>
    <row r="7754" spans="1:2" x14ac:dyDescent="0.3">
      <c r="A7754" s="150">
        <v>42537</v>
      </c>
      <c r="B7754" s="30">
        <v>5.4093559999999998</v>
      </c>
    </row>
    <row r="7755" spans="1:2" x14ac:dyDescent="0.3">
      <c r="A7755" s="150">
        <v>42538</v>
      </c>
      <c r="B7755" s="30">
        <v>5.409961</v>
      </c>
    </row>
    <row r="7756" spans="1:2" x14ac:dyDescent="0.3">
      <c r="A7756" s="150">
        <v>42539</v>
      </c>
      <c r="B7756" s="30">
        <v>5.4105650000000001</v>
      </c>
    </row>
    <row r="7757" spans="1:2" x14ac:dyDescent="0.3">
      <c r="A7757" s="150">
        <v>42540</v>
      </c>
      <c r="B7757" s="30">
        <v>5.4111690000000001</v>
      </c>
    </row>
    <row r="7758" spans="1:2" x14ac:dyDescent="0.3">
      <c r="A7758" s="150">
        <v>42541</v>
      </c>
      <c r="B7758" s="30">
        <v>5.4117740000000003</v>
      </c>
    </row>
    <row r="7759" spans="1:2" x14ac:dyDescent="0.3">
      <c r="A7759" s="150">
        <v>42542</v>
      </c>
      <c r="B7759" s="30">
        <v>5.4123780000000004</v>
      </c>
    </row>
    <row r="7760" spans="1:2" x14ac:dyDescent="0.3">
      <c r="A7760" s="150">
        <v>42543</v>
      </c>
      <c r="B7760" s="30">
        <v>5.4129829999999997</v>
      </c>
    </row>
    <row r="7761" spans="1:2" x14ac:dyDescent="0.3">
      <c r="A7761" s="150">
        <v>42544</v>
      </c>
      <c r="B7761" s="30">
        <v>5.4135879999999998</v>
      </c>
    </row>
    <row r="7762" spans="1:2" x14ac:dyDescent="0.3">
      <c r="A7762" s="150">
        <v>42545</v>
      </c>
      <c r="B7762" s="30">
        <v>5.4141919999999999</v>
      </c>
    </row>
    <row r="7763" spans="1:2" x14ac:dyDescent="0.3">
      <c r="A7763" s="150">
        <v>42546</v>
      </c>
      <c r="B7763" s="30">
        <v>5.4147970000000001</v>
      </c>
    </row>
    <row r="7764" spans="1:2" x14ac:dyDescent="0.3">
      <c r="A7764" s="150">
        <v>42547</v>
      </c>
      <c r="B7764" s="30">
        <v>5.414879</v>
      </c>
    </row>
    <row r="7765" spans="1:2" x14ac:dyDescent="0.3">
      <c r="A7765" s="150">
        <v>42548</v>
      </c>
      <c r="B7765" s="30">
        <v>5.4149609999999999</v>
      </c>
    </row>
    <row r="7766" spans="1:2" x14ac:dyDescent="0.3">
      <c r="A7766" s="150">
        <v>42549</v>
      </c>
      <c r="B7766" s="30">
        <v>5.4150429999999998</v>
      </c>
    </row>
    <row r="7767" spans="1:2" x14ac:dyDescent="0.3">
      <c r="A7767" s="150">
        <v>42550</v>
      </c>
      <c r="B7767" s="30">
        <v>5.4151249999999997</v>
      </c>
    </row>
    <row r="7768" spans="1:2" x14ac:dyDescent="0.3">
      <c r="A7768" s="150">
        <v>42551</v>
      </c>
      <c r="B7768" s="30">
        <v>5.4152069999999997</v>
      </c>
    </row>
    <row r="7769" spans="1:2" x14ac:dyDescent="0.3">
      <c r="A7769" s="150">
        <v>42552</v>
      </c>
      <c r="B7769" s="30">
        <v>5.4152889999999996</v>
      </c>
    </row>
    <row r="7770" spans="1:2" x14ac:dyDescent="0.3">
      <c r="A7770" s="150">
        <v>42553</v>
      </c>
      <c r="B7770" s="30">
        <v>5.4153710000000004</v>
      </c>
    </row>
    <row r="7771" spans="1:2" x14ac:dyDescent="0.3">
      <c r="A7771" s="150">
        <v>42554</v>
      </c>
      <c r="B7771" s="30">
        <v>5.4154530000000003</v>
      </c>
    </row>
    <row r="7772" spans="1:2" x14ac:dyDescent="0.3">
      <c r="A7772" s="150">
        <v>42555</v>
      </c>
      <c r="B7772" s="30">
        <v>5.4155350000000002</v>
      </c>
    </row>
    <row r="7773" spans="1:2" x14ac:dyDescent="0.3">
      <c r="A7773" s="150">
        <v>42556</v>
      </c>
      <c r="B7773" s="30">
        <v>5.4156170000000001</v>
      </c>
    </row>
    <row r="7774" spans="1:2" x14ac:dyDescent="0.3">
      <c r="A7774" s="150">
        <v>42557</v>
      </c>
      <c r="B7774" s="30">
        <v>5.415699</v>
      </c>
    </row>
    <row r="7775" spans="1:2" x14ac:dyDescent="0.3">
      <c r="A7775" s="150">
        <v>42558</v>
      </c>
      <c r="B7775" s="30">
        <v>5.415781</v>
      </c>
    </row>
    <row r="7776" spans="1:2" x14ac:dyDescent="0.3">
      <c r="A7776" s="150">
        <v>42559</v>
      </c>
      <c r="B7776" s="30">
        <v>5.4158629999999999</v>
      </c>
    </row>
    <row r="7777" spans="1:2" x14ac:dyDescent="0.3">
      <c r="A7777" s="150">
        <v>42560</v>
      </c>
      <c r="B7777" s="30">
        <v>5.4159449999999998</v>
      </c>
    </row>
    <row r="7778" spans="1:2" x14ac:dyDescent="0.3">
      <c r="A7778" s="150">
        <v>42561</v>
      </c>
      <c r="B7778" s="30">
        <v>5.4160269999999997</v>
      </c>
    </row>
    <row r="7779" spans="1:2" x14ac:dyDescent="0.3">
      <c r="A7779" s="150">
        <v>42562</v>
      </c>
      <c r="B7779" s="30">
        <v>5.4160570000000003</v>
      </c>
    </row>
    <row r="7780" spans="1:2" x14ac:dyDescent="0.3">
      <c r="A7780" s="150">
        <v>42563</v>
      </c>
      <c r="B7780" s="30">
        <v>5.4160880000000002</v>
      </c>
    </row>
    <row r="7781" spans="1:2" x14ac:dyDescent="0.3">
      <c r="A7781" s="150">
        <v>42564</v>
      </c>
      <c r="B7781" s="30">
        <v>5.416118</v>
      </c>
    </row>
    <row r="7782" spans="1:2" x14ac:dyDescent="0.3">
      <c r="A7782" s="150">
        <v>42565</v>
      </c>
      <c r="B7782" s="30">
        <v>5.4161479999999997</v>
      </c>
    </row>
    <row r="7783" spans="1:2" x14ac:dyDescent="0.3">
      <c r="A7783" s="150">
        <v>42566</v>
      </c>
      <c r="B7783" s="30">
        <v>5.4161789999999996</v>
      </c>
    </row>
    <row r="7784" spans="1:2" x14ac:dyDescent="0.3">
      <c r="A7784" s="150">
        <v>42567</v>
      </c>
      <c r="B7784" s="30">
        <v>5.4162090000000003</v>
      </c>
    </row>
    <row r="7785" spans="1:2" x14ac:dyDescent="0.3">
      <c r="A7785" s="150">
        <v>42568</v>
      </c>
      <c r="B7785" s="30">
        <v>5.4162400000000002</v>
      </c>
    </row>
    <row r="7786" spans="1:2" x14ac:dyDescent="0.3">
      <c r="A7786" s="150">
        <v>42569</v>
      </c>
      <c r="B7786" s="30">
        <v>5.4162699999999999</v>
      </c>
    </row>
    <row r="7787" spans="1:2" x14ac:dyDescent="0.3">
      <c r="A7787" s="150">
        <v>42570</v>
      </c>
      <c r="B7787" s="30">
        <v>5.4162999999999997</v>
      </c>
    </row>
    <row r="7788" spans="1:2" x14ac:dyDescent="0.3">
      <c r="A7788" s="150">
        <v>42571</v>
      </c>
      <c r="B7788" s="30">
        <v>5.4163309999999996</v>
      </c>
    </row>
    <row r="7789" spans="1:2" x14ac:dyDescent="0.3">
      <c r="A7789" s="150">
        <v>42572</v>
      </c>
      <c r="B7789" s="30">
        <v>5.4163610000000002</v>
      </c>
    </row>
    <row r="7790" spans="1:2" x14ac:dyDescent="0.3">
      <c r="A7790" s="150">
        <v>42573</v>
      </c>
      <c r="B7790" s="30">
        <v>5.416391</v>
      </c>
    </row>
    <row r="7791" spans="1:2" x14ac:dyDescent="0.3">
      <c r="A7791" s="150">
        <v>42574</v>
      </c>
      <c r="B7791" s="30">
        <v>5.4164219999999998</v>
      </c>
    </row>
    <row r="7792" spans="1:2" x14ac:dyDescent="0.3">
      <c r="A7792" s="150">
        <v>42575</v>
      </c>
      <c r="B7792" s="30">
        <v>5.4164519999999996</v>
      </c>
    </row>
    <row r="7793" spans="1:2" x14ac:dyDescent="0.3">
      <c r="A7793" s="150">
        <v>42576</v>
      </c>
      <c r="B7793" s="30">
        <v>5.4164820000000002</v>
      </c>
    </row>
    <row r="7794" spans="1:2" x14ac:dyDescent="0.3">
      <c r="A7794" s="150">
        <v>42577</v>
      </c>
      <c r="B7794" s="30">
        <v>5.417421</v>
      </c>
    </row>
    <row r="7795" spans="1:2" x14ac:dyDescent="0.3">
      <c r="A7795" s="150">
        <v>42578</v>
      </c>
      <c r="B7795" s="30">
        <v>5.4183589999999997</v>
      </c>
    </row>
    <row r="7796" spans="1:2" x14ac:dyDescent="0.3">
      <c r="A7796" s="150">
        <v>42579</v>
      </c>
      <c r="B7796" s="30">
        <v>5.4192980000000004</v>
      </c>
    </row>
    <row r="7797" spans="1:2" x14ac:dyDescent="0.3">
      <c r="A7797" s="150">
        <v>42580</v>
      </c>
      <c r="B7797" s="30">
        <v>5.4202370000000002</v>
      </c>
    </row>
    <row r="7798" spans="1:2" x14ac:dyDescent="0.3">
      <c r="A7798" s="150">
        <v>42581</v>
      </c>
      <c r="B7798" s="30">
        <v>5.421176</v>
      </c>
    </row>
    <row r="7799" spans="1:2" x14ac:dyDescent="0.3">
      <c r="A7799" s="150">
        <v>42582</v>
      </c>
      <c r="B7799" s="30">
        <v>5.4221149999999998</v>
      </c>
    </row>
    <row r="7800" spans="1:2" x14ac:dyDescent="0.3">
      <c r="A7800" s="150">
        <v>42583</v>
      </c>
      <c r="B7800" s="30">
        <v>5.4230539999999996</v>
      </c>
    </row>
    <row r="7801" spans="1:2" x14ac:dyDescent="0.3">
      <c r="A7801" s="150">
        <v>42584</v>
      </c>
      <c r="B7801" s="30">
        <v>5.4239930000000003</v>
      </c>
    </row>
    <row r="7802" spans="1:2" x14ac:dyDescent="0.3">
      <c r="A7802" s="150">
        <v>42585</v>
      </c>
      <c r="B7802" s="30">
        <v>5.4249330000000002</v>
      </c>
    </row>
    <row r="7803" spans="1:2" x14ac:dyDescent="0.3">
      <c r="A7803" s="150">
        <v>42586</v>
      </c>
      <c r="B7803" s="30">
        <v>5.4258730000000002</v>
      </c>
    </row>
    <row r="7804" spans="1:2" x14ac:dyDescent="0.3">
      <c r="A7804" s="150">
        <v>42587</v>
      </c>
      <c r="B7804" s="30">
        <v>5.4268130000000001</v>
      </c>
    </row>
    <row r="7805" spans="1:2" x14ac:dyDescent="0.3">
      <c r="A7805" s="150">
        <v>42588</v>
      </c>
      <c r="B7805" s="30">
        <v>5.427753</v>
      </c>
    </row>
    <row r="7806" spans="1:2" x14ac:dyDescent="0.3">
      <c r="A7806" s="150">
        <v>42589</v>
      </c>
      <c r="B7806" s="30">
        <v>5.428693</v>
      </c>
    </row>
    <row r="7807" spans="1:2" x14ac:dyDescent="0.3">
      <c r="A7807" s="150">
        <v>42590</v>
      </c>
      <c r="B7807" s="30">
        <v>5.4296340000000001</v>
      </c>
    </row>
    <row r="7808" spans="1:2" x14ac:dyDescent="0.3">
      <c r="A7808" s="150">
        <v>42591</v>
      </c>
      <c r="B7808" s="30">
        <v>5.430574</v>
      </c>
    </row>
    <row r="7809" spans="1:2" x14ac:dyDescent="0.3">
      <c r="A7809" s="150">
        <v>42592</v>
      </c>
      <c r="B7809" s="30">
        <v>5.4315150000000001</v>
      </c>
    </row>
    <row r="7810" spans="1:2" x14ac:dyDescent="0.3">
      <c r="A7810" s="150">
        <v>42593</v>
      </c>
      <c r="B7810" s="30">
        <v>5.4313659999999997</v>
      </c>
    </row>
    <row r="7811" spans="1:2" x14ac:dyDescent="0.3">
      <c r="A7811" s="150">
        <v>42594</v>
      </c>
      <c r="B7811" s="30">
        <v>5.4312170000000002</v>
      </c>
    </row>
    <row r="7812" spans="1:2" x14ac:dyDescent="0.3">
      <c r="A7812" s="150">
        <v>42595</v>
      </c>
      <c r="B7812" s="30">
        <v>5.4310679999999998</v>
      </c>
    </row>
    <row r="7813" spans="1:2" x14ac:dyDescent="0.3">
      <c r="A7813" s="150">
        <v>42596</v>
      </c>
      <c r="B7813" s="30">
        <v>5.4309200000000004</v>
      </c>
    </row>
    <row r="7814" spans="1:2" x14ac:dyDescent="0.3">
      <c r="A7814" s="150">
        <v>42597</v>
      </c>
      <c r="B7814" s="30">
        <v>5.430771</v>
      </c>
    </row>
    <row r="7815" spans="1:2" x14ac:dyDescent="0.3">
      <c r="A7815" s="150">
        <v>42598</v>
      </c>
      <c r="B7815" s="30">
        <v>5.4306219999999996</v>
      </c>
    </row>
    <row r="7816" spans="1:2" x14ac:dyDescent="0.3">
      <c r="A7816" s="150">
        <v>42599</v>
      </c>
      <c r="B7816" s="30">
        <v>5.4304730000000001</v>
      </c>
    </row>
    <row r="7817" spans="1:2" x14ac:dyDescent="0.3">
      <c r="A7817" s="150">
        <v>42600</v>
      </c>
      <c r="B7817" s="30">
        <v>5.4303239999999997</v>
      </c>
    </row>
    <row r="7818" spans="1:2" x14ac:dyDescent="0.3">
      <c r="A7818" s="150">
        <v>42601</v>
      </c>
      <c r="B7818" s="30">
        <v>5.4301760000000003</v>
      </c>
    </row>
    <row r="7819" spans="1:2" x14ac:dyDescent="0.3">
      <c r="A7819" s="150">
        <v>42602</v>
      </c>
      <c r="B7819" s="30">
        <v>5.4300269999999999</v>
      </c>
    </row>
    <row r="7820" spans="1:2" x14ac:dyDescent="0.3">
      <c r="A7820" s="150">
        <v>42603</v>
      </c>
      <c r="B7820" s="30">
        <v>5.4298780000000004</v>
      </c>
    </row>
    <row r="7821" spans="1:2" x14ac:dyDescent="0.3">
      <c r="A7821" s="150">
        <v>42604</v>
      </c>
      <c r="B7821" s="30">
        <v>5.429729</v>
      </c>
    </row>
    <row r="7822" spans="1:2" x14ac:dyDescent="0.3">
      <c r="A7822" s="150">
        <v>42605</v>
      </c>
      <c r="B7822" s="30">
        <v>5.4295799999999996</v>
      </c>
    </row>
    <row r="7823" spans="1:2" x14ac:dyDescent="0.3">
      <c r="A7823" s="150">
        <v>42606</v>
      </c>
      <c r="B7823" s="30">
        <v>5.4294320000000003</v>
      </c>
    </row>
    <row r="7824" spans="1:2" x14ac:dyDescent="0.3">
      <c r="A7824" s="150">
        <v>42607</v>
      </c>
      <c r="B7824" s="30">
        <v>5.4292829999999999</v>
      </c>
    </row>
    <row r="7825" spans="1:2" x14ac:dyDescent="0.3">
      <c r="A7825" s="150">
        <v>42608</v>
      </c>
      <c r="B7825" s="30">
        <v>5.4303460000000001</v>
      </c>
    </row>
    <row r="7826" spans="1:2" x14ac:dyDescent="0.3">
      <c r="A7826" s="150">
        <v>42609</v>
      </c>
      <c r="B7826" s="30">
        <v>5.4314090000000004</v>
      </c>
    </row>
    <row r="7827" spans="1:2" x14ac:dyDescent="0.3">
      <c r="A7827" s="150">
        <v>42610</v>
      </c>
      <c r="B7827" s="30">
        <v>5.4324729999999999</v>
      </c>
    </row>
    <row r="7828" spans="1:2" x14ac:dyDescent="0.3">
      <c r="A7828" s="150">
        <v>42611</v>
      </c>
      <c r="B7828" s="30">
        <v>5.4335370000000003</v>
      </c>
    </row>
    <row r="7829" spans="1:2" x14ac:dyDescent="0.3">
      <c r="A7829" s="150">
        <v>42612</v>
      </c>
      <c r="B7829" s="30">
        <v>5.4346009999999998</v>
      </c>
    </row>
    <row r="7830" spans="1:2" x14ac:dyDescent="0.3">
      <c r="A7830" s="150">
        <v>42613</v>
      </c>
      <c r="B7830" s="30">
        <v>5.4356650000000002</v>
      </c>
    </row>
    <row r="7831" spans="1:2" x14ac:dyDescent="0.3">
      <c r="A7831" s="150">
        <v>42614</v>
      </c>
      <c r="B7831" s="30">
        <v>5.4367299999999998</v>
      </c>
    </row>
    <row r="7832" spans="1:2" x14ac:dyDescent="0.3">
      <c r="A7832" s="150">
        <v>42615</v>
      </c>
      <c r="B7832" s="30">
        <v>5.4377940000000002</v>
      </c>
    </row>
    <row r="7833" spans="1:2" x14ac:dyDescent="0.3">
      <c r="A7833" s="150">
        <v>42616</v>
      </c>
      <c r="B7833" s="30">
        <v>5.4388589999999999</v>
      </c>
    </row>
    <row r="7834" spans="1:2" x14ac:dyDescent="0.3">
      <c r="A7834" s="150">
        <v>42617</v>
      </c>
      <c r="B7834" s="30">
        <v>5.4399240000000004</v>
      </c>
    </row>
    <row r="7835" spans="1:2" x14ac:dyDescent="0.3">
      <c r="A7835" s="150">
        <v>42618</v>
      </c>
      <c r="B7835" s="30">
        <v>5.4409900000000002</v>
      </c>
    </row>
    <row r="7836" spans="1:2" x14ac:dyDescent="0.3">
      <c r="A7836" s="150">
        <v>42619</v>
      </c>
      <c r="B7836" s="30">
        <v>5.4420549999999999</v>
      </c>
    </row>
    <row r="7837" spans="1:2" x14ac:dyDescent="0.3">
      <c r="A7837" s="150">
        <v>42620</v>
      </c>
      <c r="B7837" s="30">
        <v>5.4431209999999997</v>
      </c>
    </row>
    <row r="7838" spans="1:2" x14ac:dyDescent="0.3">
      <c r="A7838" s="150">
        <v>42621</v>
      </c>
      <c r="B7838" s="30">
        <v>5.4441870000000003</v>
      </c>
    </row>
    <row r="7839" spans="1:2" x14ac:dyDescent="0.3">
      <c r="A7839" s="150">
        <v>42622</v>
      </c>
      <c r="B7839" s="30">
        <v>5.4452530000000001</v>
      </c>
    </row>
    <row r="7840" spans="1:2" x14ac:dyDescent="0.3">
      <c r="A7840" s="150">
        <v>42623</v>
      </c>
      <c r="B7840" s="30">
        <v>5.4463189999999999</v>
      </c>
    </row>
    <row r="7841" spans="1:2" x14ac:dyDescent="0.3">
      <c r="A7841" s="150">
        <v>42624</v>
      </c>
      <c r="B7841" s="30">
        <v>5.4462339999999996</v>
      </c>
    </row>
    <row r="7842" spans="1:2" x14ac:dyDescent="0.3">
      <c r="A7842" s="150">
        <v>42625</v>
      </c>
      <c r="B7842" s="30">
        <v>5.4461490000000001</v>
      </c>
    </row>
    <row r="7843" spans="1:2" x14ac:dyDescent="0.3">
      <c r="A7843" s="150">
        <v>42626</v>
      </c>
      <c r="B7843" s="30">
        <v>5.4460639999999998</v>
      </c>
    </row>
    <row r="7844" spans="1:2" x14ac:dyDescent="0.3">
      <c r="A7844" s="150">
        <v>42627</v>
      </c>
      <c r="B7844" s="30">
        <v>5.4459790000000003</v>
      </c>
    </row>
    <row r="7845" spans="1:2" x14ac:dyDescent="0.3">
      <c r="A7845" s="150">
        <v>42628</v>
      </c>
      <c r="B7845" s="30">
        <v>5.445894</v>
      </c>
    </row>
    <row r="7846" spans="1:2" x14ac:dyDescent="0.3">
      <c r="A7846" s="150">
        <v>42629</v>
      </c>
      <c r="B7846" s="30">
        <v>5.4458089999999997</v>
      </c>
    </row>
    <row r="7847" spans="1:2" x14ac:dyDescent="0.3">
      <c r="A7847" s="150">
        <v>42630</v>
      </c>
      <c r="B7847" s="30">
        <v>5.4457240000000002</v>
      </c>
    </row>
    <row r="7848" spans="1:2" x14ac:dyDescent="0.3">
      <c r="A7848" s="150">
        <v>42631</v>
      </c>
      <c r="B7848" s="30">
        <v>5.4456389999999999</v>
      </c>
    </row>
    <row r="7849" spans="1:2" x14ac:dyDescent="0.3">
      <c r="A7849" s="150">
        <v>42632</v>
      </c>
      <c r="B7849" s="30">
        <v>5.4455539999999996</v>
      </c>
    </row>
    <row r="7850" spans="1:2" x14ac:dyDescent="0.3">
      <c r="A7850" s="150">
        <v>42633</v>
      </c>
      <c r="B7850" s="30">
        <v>5.4454690000000001</v>
      </c>
    </row>
    <row r="7851" spans="1:2" x14ac:dyDescent="0.3">
      <c r="A7851" s="150">
        <v>42634</v>
      </c>
      <c r="B7851" s="30">
        <v>5.4453839999999998</v>
      </c>
    </row>
    <row r="7852" spans="1:2" x14ac:dyDescent="0.3">
      <c r="A7852" s="150">
        <v>42635</v>
      </c>
      <c r="B7852" s="30">
        <v>5.4452990000000003</v>
      </c>
    </row>
    <row r="7853" spans="1:2" x14ac:dyDescent="0.3">
      <c r="A7853" s="150">
        <v>42636</v>
      </c>
      <c r="B7853" s="30">
        <v>5.445214</v>
      </c>
    </row>
    <row r="7854" spans="1:2" x14ac:dyDescent="0.3">
      <c r="A7854" s="150">
        <v>42637</v>
      </c>
      <c r="B7854" s="30">
        <v>5.4451289999999997</v>
      </c>
    </row>
    <row r="7855" spans="1:2" x14ac:dyDescent="0.3">
      <c r="A7855" s="150">
        <v>42638</v>
      </c>
      <c r="B7855" s="30">
        <v>5.4450440000000002</v>
      </c>
    </row>
    <row r="7856" spans="1:2" x14ac:dyDescent="0.3">
      <c r="A7856" s="150">
        <v>42639</v>
      </c>
      <c r="B7856" s="30">
        <v>5.4469919999999998</v>
      </c>
    </row>
    <row r="7857" spans="1:2" x14ac:dyDescent="0.3">
      <c r="A7857" s="150">
        <v>42640</v>
      </c>
      <c r="B7857" s="30">
        <v>5.4489400000000003</v>
      </c>
    </row>
    <row r="7858" spans="1:2" x14ac:dyDescent="0.3">
      <c r="A7858" s="150">
        <v>42641</v>
      </c>
      <c r="B7858" s="30">
        <v>5.4508900000000002</v>
      </c>
    </row>
    <row r="7859" spans="1:2" x14ac:dyDescent="0.3">
      <c r="A7859" s="150">
        <v>42642</v>
      </c>
      <c r="B7859" s="30">
        <v>5.452839</v>
      </c>
    </row>
    <row r="7860" spans="1:2" x14ac:dyDescent="0.3">
      <c r="A7860" s="150">
        <v>42643</v>
      </c>
      <c r="B7860" s="30">
        <v>5.45479</v>
      </c>
    </row>
    <row r="7861" spans="1:2" x14ac:dyDescent="0.3">
      <c r="A7861" s="150">
        <v>42644</v>
      </c>
      <c r="B7861" s="30">
        <v>5.4567410000000001</v>
      </c>
    </row>
    <row r="7862" spans="1:2" x14ac:dyDescent="0.3">
      <c r="A7862" s="150">
        <v>42645</v>
      </c>
      <c r="B7862" s="30">
        <v>5.4586930000000002</v>
      </c>
    </row>
    <row r="7863" spans="1:2" x14ac:dyDescent="0.3">
      <c r="A7863" s="150">
        <v>42646</v>
      </c>
      <c r="B7863" s="30">
        <v>5.4606459999999997</v>
      </c>
    </row>
    <row r="7864" spans="1:2" x14ac:dyDescent="0.3">
      <c r="A7864" s="150">
        <v>42647</v>
      </c>
      <c r="B7864" s="30">
        <v>5.462599</v>
      </c>
    </row>
    <row r="7865" spans="1:2" x14ac:dyDescent="0.3">
      <c r="A7865" s="150">
        <v>42648</v>
      </c>
      <c r="B7865" s="30">
        <v>5.4645530000000004</v>
      </c>
    </row>
    <row r="7866" spans="1:2" x14ac:dyDescent="0.3">
      <c r="A7866" s="150">
        <v>42649</v>
      </c>
      <c r="B7866" s="30">
        <v>5.4665080000000001</v>
      </c>
    </row>
    <row r="7867" spans="1:2" x14ac:dyDescent="0.3">
      <c r="A7867" s="150">
        <v>42650</v>
      </c>
      <c r="B7867" s="30">
        <v>5.468464</v>
      </c>
    </row>
    <row r="7868" spans="1:2" x14ac:dyDescent="0.3">
      <c r="A7868" s="150">
        <v>42651</v>
      </c>
      <c r="B7868" s="30">
        <v>5.4704199999999998</v>
      </c>
    </row>
    <row r="7869" spans="1:2" x14ac:dyDescent="0.3">
      <c r="A7869" s="150">
        <v>42652</v>
      </c>
      <c r="B7869" s="30">
        <v>5.4723769999999998</v>
      </c>
    </row>
    <row r="7870" spans="1:2" x14ac:dyDescent="0.3">
      <c r="A7870" s="150">
        <v>42653</v>
      </c>
      <c r="B7870" s="30">
        <v>5.4743339999999998</v>
      </c>
    </row>
    <row r="7871" spans="1:2" x14ac:dyDescent="0.3">
      <c r="A7871" s="150">
        <v>42654</v>
      </c>
      <c r="B7871" s="30">
        <v>5.4749470000000002</v>
      </c>
    </row>
    <row r="7872" spans="1:2" x14ac:dyDescent="0.3">
      <c r="A7872" s="150">
        <v>42655</v>
      </c>
      <c r="B7872" s="30">
        <v>5.4755599999999998</v>
      </c>
    </row>
    <row r="7873" spans="1:2" x14ac:dyDescent="0.3">
      <c r="A7873" s="150">
        <v>42656</v>
      </c>
      <c r="B7873" s="30">
        <v>5.4761730000000002</v>
      </c>
    </row>
    <row r="7874" spans="1:2" x14ac:dyDescent="0.3">
      <c r="A7874" s="150">
        <v>42657</v>
      </c>
      <c r="B7874" s="30">
        <v>5.4767869999999998</v>
      </c>
    </row>
    <row r="7875" spans="1:2" x14ac:dyDescent="0.3">
      <c r="A7875" s="150">
        <v>42658</v>
      </c>
      <c r="B7875" s="30">
        <v>5.4774000000000003</v>
      </c>
    </row>
    <row r="7876" spans="1:2" x14ac:dyDescent="0.3">
      <c r="A7876" s="150">
        <v>42659</v>
      </c>
      <c r="B7876" s="30">
        <v>5.4780129999999998</v>
      </c>
    </row>
    <row r="7877" spans="1:2" x14ac:dyDescent="0.3">
      <c r="A7877" s="150">
        <v>42660</v>
      </c>
      <c r="B7877" s="30">
        <v>5.4786270000000004</v>
      </c>
    </row>
    <row r="7878" spans="1:2" x14ac:dyDescent="0.3">
      <c r="A7878" s="150">
        <v>42661</v>
      </c>
      <c r="B7878" s="30">
        <v>5.4792399999999999</v>
      </c>
    </row>
    <row r="7879" spans="1:2" x14ac:dyDescent="0.3">
      <c r="A7879" s="150">
        <v>42662</v>
      </c>
      <c r="B7879" s="30">
        <v>5.4798530000000003</v>
      </c>
    </row>
    <row r="7880" spans="1:2" x14ac:dyDescent="0.3">
      <c r="A7880" s="150">
        <v>42663</v>
      </c>
      <c r="B7880" s="30">
        <v>5.480467</v>
      </c>
    </row>
    <row r="7881" spans="1:2" x14ac:dyDescent="0.3">
      <c r="A7881" s="150">
        <v>42664</v>
      </c>
      <c r="B7881" s="30">
        <v>5.4810809999999996</v>
      </c>
    </row>
    <row r="7882" spans="1:2" x14ac:dyDescent="0.3">
      <c r="A7882" s="150">
        <v>42665</v>
      </c>
      <c r="B7882" s="30">
        <v>5.4816940000000001</v>
      </c>
    </row>
    <row r="7883" spans="1:2" x14ac:dyDescent="0.3">
      <c r="A7883" s="150">
        <v>42666</v>
      </c>
      <c r="B7883" s="30">
        <v>5.4823079999999997</v>
      </c>
    </row>
    <row r="7884" spans="1:2" x14ac:dyDescent="0.3">
      <c r="A7884" s="150">
        <v>42667</v>
      </c>
      <c r="B7884" s="30">
        <v>5.4829220000000003</v>
      </c>
    </row>
    <row r="7885" spans="1:2" x14ac:dyDescent="0.3">
      <c r="A7885" s="150">
        <v>42668</v>
      </c>
      <c r="B7885" s="30">
        <v>5.483536</v>
      </c>
    </row>
    <row r="7886" spans="1:2" x14ac:dyDescent="0.3">
      <c r="A7886" s="150">
        <v>42669</v>
      </c>
      <c r="B7886" s="30">
        <v>5.4852230000000004</v>
      </c>
    </row>
    <row r="7887" spans="1:2" x14ac:dyDescent="0.3">
      <c r="A7887" s="150">
        <v>42670</v>
      </c>
      <c r="B7887" s="30">
        <v>5.4869110000000001</v>
      </c>
    </row>
    <row r="7888" spans="1:2" x14ac:dyDescent="0.3">
      <c r="A7888" s="150">
        <v>42671</v>
      </c>
      <c r="B7888" s="30">
        <v>5.4885989999999998</v>
      </c>
    </row>
    <row r="7889" spans="1:2" x14ac:dyDescent="0.3">
      <c r="A7889" s="150">
        <v>42672</v>
      </c>
      <c r="B7889" s="30">
        <v>5.4902879999999996</v>
      </c>
    </row>
    <row r="7890" spans="1:2" x14ac:dyDescent="0.3">
      <c r="A7890" s="150">
        <v>42673</v>
      </c>
      <c r="B7890" s="30">
        <v>5.4919770000000003</v>
      </c>
    </row>
    <row r="7891" spans="1:2" x14ac:dyDescent="0.3">
      <c r="A7891" s="150">
        <v>42674</v>
      </c>
      <c r="B7891" s="30">
        <v>5.4936670000000003</v>
      </c>
    </row>
    <row r="7892" spans="1:2" x14ac:dyDescent="0.3">
      <c r="A7892" s="150">
        <v>42675</v>
      </c>
      <c r="B7892" s="30">
        <v>5.4953580000000004</v>
      </c>
    </row>
    <row r="7893" spans="1:2" x14ac:dyDescent="0.3">
      <c r="A7893" s="150">
        <v>42676</v>
      </c>
      <c r="B7893" s="30">
        <v>5.4970480000000004</v>
      </c>
    </row>
    <row r="7894" spans="1:2" x14ac:dyDescent="0.3">
      <c r="A7894" s="150">
        <v>42677</v>
      </c>
      <c r="B7894" s="30">
        <v>5.4987399999999997</v>
      </c>
    </row>
    <row r="7895" spans="1:2" x14ac:dyDescent="0.3">
      <c r="A7895" s="150">
        <v>42678</v>
      </c>
      <c r="B7895" s="30">
        <v>5.500432</v>
      </c>
    </row>
    <row r="7896" spans="1:2" x14ac:dyDescent="0.3">
      <c r="A7896" s="150">
        <v>42679</v>
      </c>
      <c r="B7896" s="30">
        <v>5.5021240000000002</v>
      </c>
    </row>
    <row r="7897" spans="1:2" x14ac:dyDescent="0.3">
      <c r="A7897" s="150">
        <v>42680</v>
      </c>
      <c r="B7897" s="30">
        <v>5.5038169999999997</v>
      </c>
    </row>
    <row r="7898" spans="1:2" x14ac:dyDescent="0.3">
      <c r="A7898" s="150">
        <v>42681</v>
      </c>
      <c r="B7898" s="30">
        <v>5.5055110000000003</v>
      </c>
    </row>
    <row r="7899" spans="1:2" x14ac:dyDescent="0.3">
      <c r="A7899" s="150">
        <v>42682</v>
      </c>
      <c r="B7899" s="30">
        <v>5.5072049999999999</v>
      </c>
    </row>
    <row r="7900" spans="1:2" x14ac:dyDescent="0.3">
      <c r="A7900" s="150">
        <v>42683</v>
      </c>
      <c r="B7900" s="30">
        <v>5.5088990000000004</v>
      </c>
    </row>
    <row r="7901" spans="1:2" x14ac:dyDescent="0.3">
      <c r="A7901" s="150">
        <v>42684</v>
      </c>
      <c r="B7901" s="30">
        <v>5.5105940000000002</v>
      </c>
    </row>
    <row r="7902" spans="1:2" x14ac:dyDescent="0.3">
      <c r="A7902" s="150">
        <v>42685</v>
      </c>
      <c r="B7902" s="30">
        <v>5.5108069999999998</v>
      </c>
    </row>
    <row r="7903" spans="1:2" x14ac:dyDescent="0.3">
      <c r="A7903" s="150">
        <v>42686</v>
      </c>
      <c r="B7903" s="30">
        <v>5.5110190000000001</v>
      </c>
    </row>
    <row r="7904" spans="1:2" x14ac:dyDescent="0.3">
      <c r="A7904" s="150">
        <v>42687</v>
      </c>
      <c r="B7904" s="30">
        <v>5.5112319999999997</v>
      </c>
    </row>
    <row r="7905" spans="1:2" x14ac:dyDescent="0.3">
      <c r="A7905" s="150">
        <v>42688</v>
      </c>
      <c r="B7905" s="30">
        <v>5.511444</v>
      </c>
    </row>
    <row r="7906" spans="1:2" x14ac:dyDescent="0.3">
      <c r="A7906" s="150">
        <v>42689</v>
      </c>
      <c r="B7906" s="30">
        <v>5.5116569999999996</v>
      </c>
    </row>
    <row r="7907" spans="1:2" x14ac:dyDescent="0.3">
      <c r="A7907" s="150">
        <v>42690</v>
      </c>
      <c r="B7907" s="30">
        <v>5.51187</v>
      </c>
    </row>
    <row r="7908" spans="1:2" x14ac:dyDescent="0.3">
      <c r="A7908" s="150">
        <v>42691</v>
      </c>
      <c r="B7908" s="30">
        <v>5.5120820000000004</v>
      </c>
    </row>
    <row r="7909" spans="1:2" x14ac:dyDescent="0.3">
      <c r="A7909" s="150">
        <v>42692</v>
      </c>
      <c r="B7909" s="30">
        <v>5.5122949999999999</v>
      </c>
    </row>
    <row r="7910" spans="1:2" x14ac:dyDescent="0.3">
      <c r="A7910" s="150">
        <v>42693</v>
      </c>
      <c r="B7910" s="30">
        <v>5.5125070000000003</v>
      </c>
    </row>
    <row r="7911" spans="1:2" x14ac:dyDescent="0.3">
      <c r="A7911" s="150">
        <v>42694</v>
      </c>
      <c r="B7911" s="30">
        <v>5.5127199999999998</v>
      </c>
    </row>
    <row r="7912" spans="1:2" x14ac:dyDescent="0.3">
      <c r="A7912" s="150">
        <v>42695</v>
      </c>
      <c r="B7912" s="30">
        <v>5.5129320000000002</v>
      </c>
    </row>
    <row r="7913" spans="1:2" x14ac:dyDescent="0.3">
      <c r="A7913" s="150">
        <v>42696</v>
      </c>
      <c r="B7913" s="30">
        <v>5.5131449999999997</v>
      </c>
    </row>
    <row r="7914" spans="1:2" x14ac:dyDescent="0.3">
      <c r="A7914" s="150">
        <v>42697</v>
      </c>
      <c r="B7914" s="30">
        <v>5.5133580000000002</v>
      </c>
    </row>
    <row r="7915" spans="1:2" x14ac:dyDescent="0.3">
      <c r="A7915" s="150">
        <v>42698</v>
      </c>
      <c r="B7915" s="30">
        <v>5.5135699999999996</v>
      </c>
    </row>
    <row r="7916" spans="1:2" x14ac:dyDescent="0.3">
      <c r="A7916" s="150">
        <v>42699</v>
      </c>
      <c r="B7916" s="30">
        <v>5.5137830000000001</v>
      </c>
    </row>
    <row r="7917" spans="1:2" x14ac:dyDescent="0.3">
      <c r="A7917" s="150">
        <v>42700</v>
      </c>
      <c r="B7917" s="30">
        <v>5.5166089999999999</v>
      </c>
    </row>
    <row r="7918" spans="1:2" x14ac:dyDescent="0.3">
      <c r="A7918" s="150">
        <v>42701</v>
      </c>
      <c r="B7918" s="30">
        <v>5.5194369999999999</v>
      </c>
    </row>
    <row r="7919" spans="1:2" x14ac:dyDescent="0.3">
      <c r="A7919" s="150">
        <v>42702</v>
      </c>
      <c r="B7919" s="30">
        <v>5.5222660000000001</v>
      </c>
    </row>
    <row r="7920" spans="1:2" x14ac:dyDescent="0.3">
      <c r="A7920" s="150">
        <v>42703</v>
      </c>
      <c r="B7920" s="30">
        <v>5.5250969999999997</v>
      </c>
    </row>
    <row r="7921" spans="1:2" x14ac:dyDescent="0.3">
      <c r="A7921" s="150">
        <v>42704</v>
      </c>
      <c r="B7921" s="30">
        <v>5.5279290000000003</v>
      </c>
    </row>
    <row r="7922" spans="1:2" x14ac:dyDescent="0.3">
      <c r="A7922" s="150">
        <v>42705</v>
      </c>
      <c r="B7922" s="30">
        <v>5.5307620000000002</v>
      </c>
    </row>
    <row r="7923" spans="1:2" x14ac:dyDescent="0.3">
      <c r="A7923" s="150">
        <v>42706</v>
      </c>
      <c r="B7923" s="30">
        <v>5.5335970000000003</v>
      </c>
    </row>
    <row r="7924" spans="1:2" x14ac:dyDescent="0.3">
      <c r="A7924" s="150">
        <v>42707</v>
      </c>
      <c r="B7924" s="30">
        <v>5.5364339999999999</v>
      </c>
    </row>
    <row r="7925" spans="1:2" x14ac:dyDescent="0.3">
      <c r="A7925" s="150">
        <v>42708</v>
      </c>
      <c r="B7925" s="30">
        <v>5.5392710000000003</v>
      </c>
    </row>
    <row r="7926" spans="1:2" x14ac:dyDescent="0.3">
      <c r="A7926" s="150">
        <v>42709</v>
      </c>
      <c r="B7926" s="30">
        <v>5.5421110000000002</v>
      </c>
    </row>
    <row r="7927" spans="1:2" x14ac:dyDescent="0.3">
      <c r="A7927" s="150">
        <v>42710</v>
      </c>
      <c r="B7927" s="30">
        <v>5.5449510000000002</v>
      </c>
    </row>
    <row r="7928" spans="1:2" x14ac:dyDescent="0.3">
      <c r="A7928" s="150">
        <v>42711</v>
      </c>
      <c r="B7928" s="30">
        <v>5.5477939999999997</v>
      </c>
    </row>
    <row r="7929" spans="1:2" x14ac:dyDescent="0.3">
      <c r="A7929" s="150">
        <v>42712</v>
      </c>
      <c r="B7929" s="30">
        <v>5.550637</v>
      </c>
    </row>
    <row r="7930" spans="1:2" x14ac:dyDescent="0.3">
      <c r="A7930" s="150">
        <v>42713</v>
      </c>
      <c r="B7930" s="30">
        <v>5.5534829999999999</v>
      </c>
    </row>
    <row r="7931" spans="1:2" x14ac:dyDescent="0.3">
      <c r="A7931" s="150">
        <v>42714</v>
      </c>
      <c r="B7931" s="30">
        <v>5.5563289999999999</v>
      </c>
    </row>
    <row r="7932" spans="1:2" x14ac:dyDescent="0.3">
      <c r="A7932" s="150">
        <v>42715</v>
      </c>
      <c r="B7932" s="30">
        <v>5.5561889999999998</v>
      </c>
    </row>
    <row r="7933" spans="1:2" x14ac:dyDescent="0.3">
      <c r="A7933" s="150">
        <v>42716</v>
      </c>
      <c r="B7933" s="30">
        <v>5.5560499999999999</v>
      </c>
    </row>
    <row r="7934" spans="1:2" x14ac:dyDescent="0.3">
      <c r="A7934" s="150">
        <v>42717</v>
      </c>
      <c r="B7934" s="30">
        <v>5.5559099999999999</v>
      </c>
    </row>
    <row r="7935" spans="1:2" x14ac:dyDescent="0.3">
      <c r="A7935" s="150">
        <v>42718</v>
      </c>
      <c r="B7935" s="30">
        <v>5.5557699999999999</v>
      </c>
    </row>
    <row r="7936" spans="1:2" x14ac:dyDescent="0.3">
      <c r="A7936" s="150">
        <v>42719</v>
      </c>
      <c r="B7936" s="30">
        <v>5.555631</v>
      </c>
    </row>
    <row r="7937" spans="1:2" x14ac:dyDescent="0.3">
      <c r="A7937" s="150">
        <v>42720</v>
      </c>
      <c r="B7937" s="30">
        <v>5.555491</v>
      </c>
    </row>
    <row r="7938" spans="1:2" x14ac:dyDescent="0.3">
      <c r="A7938" s="150">
        <v>42721</v>
      </c>
      <c r="B7938" s="30">
        <v>5.5553509999999999</v>
      </c>
    </row>
    <row r="7939" spans="1:2" x14ac:dyDescent="0.3">
      <c r="A7939" s="150">
        <v>42722</v>
      </c>
      <c r="B7939" s="30">
        <v>5.5552109999999999</v>
      </c>
    </row>
    <row r="7940" spans="1:2" x14ac:dyDescent="0.3">
      <c r="A7940" s="150">
        <v>42723</v>
      </c>
      <c r="B7940" s="30">
        <v>5.555072</v>
      </c>
    </row>
    <row r="7941" spans="1:2" x14ac:dyDescent="0.3">
      <c r="A7941" s="150">
        <v>42724</v>
      </c>
      <c r="B7941" s="30">
        <v>5.554932</v>
      </c>
    </row>
    <row r="7942" spans="1:2" x14ac:dyDescent="0.3">
      <c r="A7942" s="150">
        <v>42725</v>
      </c>
      <c r="B7942" s="30">
        <v>5.554792</v>
      </c>
    </row>
    <row r="7943" spans="1:2" x14ac:dyDescent="0.3">
      <c r="A7943" s="150">
        <v>42726</v>
      </c>
      <c r="B7943" s="30">
        <v>5.5546530000000001</v>
      </c>
    </row>
    <row r="7944" spans="1:2" x14ac:dyDescent="0.3">
      <c r="A7944" s="150">
        <v>42727</v>
      </c>
      <c r="B7944" s="30">
        <v>5.554513</v>
      </c>
    </row>
    <row r="7945" spans="1:2" x14ac:dyDescent="0.3">
      <c r="A7945" s="150">
        <v>42728</v>
      </c>
      <c r="B7945" s="30">
        <v>5.554373</v>
      </c>
    </row>
    <row r="7946" spans="1:2" x14ac:dyDescent="0.3">
      <c r="A7946" s="150">
        <v>42729</v>
      </c>
      <c r="B7946" s="30">
        <v>5.5542340000000001</v>
      </c>
    </row>
    <row r="7947" spans="1:2" x14ac:dyDescent="0.3">
      <c r="A7947" s="150">
        <v>42730</v>
      </c>
      <c r="B7947" s="30">
        <v>5.5556739999999998</v>
      </c>
    </row>
    <row r="7948" spans="1:2" x14ac:dyDescent="0.3">
      <c r="A7948" s="150">
        <v>42731</v>
      </c>
      <c r="B7948" s="30">
        <v>5.5571149999999996</v>
      </c>
    </row>
    <row r="7949" spans="1:2" x14ac:dyDescent="0.3">
      <c r="A7949" s="150">
        <v>42732</v>
      </c>
      <c r="B7949" s="30">
        <v>5.5585570000000004</v>
      </c>
    </row>
    <row r="7950" spans="1:2" x14ac:dyDescent="0.3">
      <c r="A7950" s="150">
        <v>42733</v>
      </c>
      <c r="B7950" s="30">
        <v>5.5599990000000004</v>
      </c>
    </row>
    <row r="7951" spans="1:2" x14ac:dyDescent="0.3">
      <c r="A7951" s="150">
        <v>42734</v>
      </c>
      <c r="B7951" s="30">
        <v>5.5614410000000003</v>
      </c>
    </row>
    <row r="7952" spans="1:2" x14ac:dyDescent="0.3">
      <c r="A7952" s="150">
        <v>42735</v>
      </c>
      <c r="B7952" s="30">
        <v>5.5628830000000002</v>
      </c>
    </row>
    <row r="7953" spans="1:2" x14ac:dyDescent="0.3">
      <c r="A7953" s="150">
        <v>42736</v>
      </c>
      <c r="B7953" s="30">
        <v>5.5643260000000003</v>
      </c>
    </row>
    <row r="7954" spans="1:2" x14ac:dyDescent="0.3">
      <c r="A7954" s="150">
        <v>42737</v>
      </c>
      <c r="B7954" s="30">
        <v>5.5657690000000004</v>
      </c>
    </row>
    <row r="7955" spans="1:2" x14ac:dyDescent="0.3">
      <c r="A7955" s="150">
        <v>42738</v>
      </c>
      <c r="B7955" s="30">
        <v>5.5672129999999997</v>
      </c>
    </row>
    <row r="7956" spans="1:2" x14ac:dyDescent="0.3">
      <c r="A7956" s="150">
        <v>42739</v>
      </c>
      <c r="B7956" s="30">
        <v>5.568657</v>
      </c>
    </row>
    <row r="7957" spans="1:2" x14ac:dyDescent="0.3">
      <c r="A7957" s="150">
        <v>42740</v>
      </c>
      <c r="B7957" s="30">
        <v>5.5701010000000002</v>
      </c>
    </row>
    <row r="7958" spans="1:2" x14ac:dyDescent="0.3">
      <c r="A7958" s="150">
        <v>42741</v>
      </c>
      <c r="B7958" s="30">
        <v>5.5715459999999997</v>
      </c>
    </row>
    <row r="7959" spans="1:2" x14ac:dyDescent="0.3">
      <c r="A7959" s="150">
        <v>42742</v>
      </c>
      <c r="B7959" s="30">
        <v>5.572991</v>
      </c>
    </row>
    <row r="7960" spans="1:2" x14ac:dyDescent="0.3">
      <c r="A7960" s="150">
        <v>42743</v>
      </c>
      <c r="B7960" s="30">
        <v>5.5744369999999996</v>
      </c>
    </row>
    <row r="7961" spans="1:2" x14ac:dyDescent="0.3">
      <c r="A7961" s="150">
        <v>42744</v>
      </c>
      <c r="B7961" s="30">
        <v>5.5758830000000001</v>
      </c>
    </row>
    <row r="7962" spans="1:2" x14ac:dyDescent="0.3">
      <c r="A7962" s="150">
        <v>42745</v>
      </c>
      <c r="B7962" s="30">
        <v>5.5773289999999998</v>
      </c>
    </row>
    <row r="7963" spans="1:2" x14ac:dyDescent="0.3">
      <c r="A7963" s="150">
        <v>42746</v>
      </c>
      <c r="B7963" s="30">
        <v>5.5778049999999997</v>
      </c>
    </row>
    <row r="7964" spans="1:2" x14ac:dyDescent="0.3">
      <c r="A7964" s="150">
        <v>42747</v>
      </c>
      <c r="B7964" s="30">
        <v>5.5782819999999997</v>
      </c>
    </row>
    <row r="7965" spans="1:2" x14ac:dyDescent="0.3">
      <c r="A7965" s="150">
        <v>42748</v>
      </c>
      <c r="B7965" s="30">
        <v>5.5787579999999997</v>
      </c>
    </row>
    <row r="7966" spans="1:2" x14ac:dyDescent="0.3">
      <c r="A7966" s="150">
        <v>42749</v>
      </c>
      <c r="B7966" s="30">
        <v>5.5792349999999997</v>
      </c>
    </row>
    <row r="7967" spans="1:2" x14ac:dyDescent="0.3">
      <c r="A7967" s="150">
        <v>42750</v>
      </c>
      <c r="B7967" s="30">
        <v>5.5797119999999998</v>
      </c>
    </row>
    <row r="7968" spans="1:2" x14ac:dyDescent="0.3">
      <c r="A7968" s="150">
        <v>42751</v>
      </c>
      <c r="B7968" s="30">
        <v>5.5801879999999997</v>
      </c>
    </row>
    <row r="7969" spans="1:2" x14ac:dyDescent="0.3">
      <c r="A7969" s="150">
        <v>42752</v>
      </c>
      <c r="B7969" s="30">
        <v>5.5806649999999998</v>
      </c>
    </row>
    <row r="7970" spans="1:2" x14ac:dyDescent="0.3">
      <c r="A7970" s="150">
        <v>42753</v>
      </c>
      <c r="B7970" s="30">
        <v>5.5811419999999998</v>
      </c>
    </row>
    <row r="7971" spans="1:2" x14ac:dyDescent="0.3">
      <c r="A7971" s="150">
        <v>42754</v>
      </c>
      <c r="B7971" s="30">
        <v>5.5816189999999999</v>
      </c>
    </row>
    <row r="7972" spans="1:2" x14ac:dyDescent="0.3">
      <c r="A7972" s="150">
        <v>42755</v>
      </c>
      <c r="B7972" s="30">
        <v>5.5820959999999999</v>
      </c>
    </row>
    <row r="7973" spans="1:2" x14ac:dyDescent="0.3">
      <c r="A7973" s="150">
        <v>42756</v>
      </c>
      <c r="B7973" s="30">
        <v>5.582573</v>
      </c>
    </row>
    <row r="7974" spans="1:2" x14ac:dyDescent="0.3">
      <c r="A7974" s="150">
        <v>42757</v>
      </c>
      <c r="B7974" s="30">
        <v>5.5830500000000001</v>
      </c>
    </row>
    <row r="7975" spans="1:2" x14ac:dyDescent="0.3">
      <c r="A7975" s="150">
        <v>42758</v>
      </c>
      <c r="B7975" s="30">
        <v>5.5835270000000001</v>
      </c>
    </row>
    <row r="7976" spans="1:2" x14ac:dyDescent="0.3">
      <c r="A7976" s="150">
        <v>42759</v>
      </c>
      <c r="B7976" s="30">
        <v>5.5840040000000002</v>
      </c>
    </row>
    <row r="7977" spans="1:2" x14ac:dyDescent="0.3">
      <c r="A7977" s="150">
        <v>42760</v>
      </c>
      <c r="B7977" s="30">
        <v>5.5844810000000003</v>
      </c>
    </row>
    <row r="7978" spans="1:2" x14ac:dyDescent="0.3">
      <c r="A7978" s="150">
        <v>42761</v>
      </c>
      <c r="B7978" s="30">
        <v>5.5897249999999996</v>
      </c>
    </row>
    <row r="7979" spans="1:2" x14ac:dyDescent="0.3">
      <c r="A7979" s="150">
        <v>42762</v>
      </c>
      <c r="B7979" s="30">
        <v>5.5949739999999997</v>
      </c>
    </row>
    <row r="7980" spans="1:2" x14ac:dyDescent="0.3">
      <c r="A7980" s="150">
        <v>42763</v>
      </c>
      <c r="B7980" s="30">
        <v>5.6002280000000004</v>
      </c>
    </row>
    <row r="7981" spans="1:2" x14ac:dyDescent="0.3">
      <c r="A7981" s="150">
        <v>42764</v>
      </c>
      <c r="B7981" s="30">
        <v>5.6054870000000001</v>
      </c>
    </row>
    <row r="7982" spans="1:2" x14ac:dyDescent="0.3">
      <c r="A7982" s="150">
        <v>42765</v>
      </c>
      <c r="B7982" s="30">
        <v>5.6107509999999996</v>
      </c>
    </row>
    <row r="7983" spans="1:2" x14ac:dyDescent="0.3">
      <c r="A7983" s="150">
        <v>42766</v>
      </c>
      <c r="B7983" s="30">
        <v>5.6160199999999998</v>
      </c>
    </row>
    <row r="7984" spans="1:2" x14ac:dyDescent="0.3">
      <c r="A7984" s="150">
        <v>42767</v>
      </c>
      <c r="B7984" s="30">
        <v>5.6212929999999997</v>
      </c>
    </row>
    <row r="7985" spans="1:2" x14ac:dyDescent="0.3">
      <c r="A7985" s="150">
        <v>42768</v>
      </c>
      <c r="B7985" s="30">
        <v>5.6265720000000004</v>
      </c>
    </row>
    <row r="7986" spans="1:2" x14ac:dyDescent="0.3">
      <c r="A7986" s="150">
        <v>42769</v>
      </c>
      <c r="B7986" s="30">
        <v>5.631856</v>
      </c>
    </row>
    <row r="7987" spans="1:2" x14ac:dyDescent="0.3">
      <c r="A7987" s="150">
        <v>42770</v>
      </c>
      <c r="B7987" s="30">
        <v>5.6371440000000002</v>
      </c>
    </row>
    <row r="7988" spans="1:2" x14ac:dyDescent="0.3">
      <c r="A7988" s="150">
        <v>42771</v>
      </c>
      <c r="B7988" s="30">
        <v>5.6424380000000003</v>
      </c>
    </row>
    <row r="7989" spans="1:2" x14ac:dyDescent="0.3">
      <c r="A7989" s="150">
        <v>42772</v>
      </c>
      <c r="B7989" s="30">
        <v>5.6477370000000002</v>
      </c>
    </row>
    <row r="7990" spans="1:2" x14ac:dyDescent="0.3">
      <c r="A7990" s="150">
        <v>42773</v>
      </c>
      <c r="B7990" s="30">
        <v>5.6530399999999998</v>
      </c>
    </row>
    <row r="7991" spans="1:2" x14ac:dyDescent="0.3">
      <c r="A7991" s="150">
        <v>42774</v>
      </c>
      <c r="B7991" s="30">
        <v>5.6583490000000003</v>
      </c>
    </row>
    <row r="7992" spans="1:2" x14ac:dyDescent="0.3">
      <c r="A7992" s="150">
        <v>42775</v>
      </c>
      <c r="B7992" s="30">
        <v>5.6636620000000004</v>
      </c>
    </row>
    <row r="7993" spans="1:2" x14ac:dyDescent="0.3">
      <c r="A7993" s="150">
        <v>42776</v>
      </c>
      <c r="B7993" s="30">
        <v>5.6689809999999996</v>
      </c>
    </row>
    <row r="7994" spans="1:2" x14ac:dyDescent="0.3">
      <c r="A7994" s="150">
        <v>42777</v>
      </c>
      <c r="B7994" s="30">
        <v>5.6698849999999998</v>
      </c>
    </row>
    <row r="7995" spans="1:2" x14ac:dyDescent="0.3">
      <c r="A7995" s="150">
        <v>42778</v>
      </c>
      <c r="B7995" s="30">
        <v>5.6707890000000001</v>
      </c>
    </row>
    <row r="7996" spans="1:2" x14ac:dyDescent="0.3">
      <c r="A7996" s="150">
        <v>42779</v>
      </c>
      <c r="B7996" s="30">
        <v>5.6716930000000003</v>
      </c>
    </row>
    <row r="7997" spans="1:2" x14ac:dyDescent="0.3">
      <c r="A7997" s="150">
        <v>42780</v>
      </c>
      <c r="B7997" s="30">
        <v>5.6725979999999998</v>
      </c>
    </row>
    <row r="7998" spans="1:2" x14ac:dyDescent="0.3">
      <c r="A7998" s="150">
        <v>42781</v>
      </c>
      <c r="B7998" s="30">
        <v>5.673502</v>
      </c>
    </row>
    <row r="7999" spans="1:2" x14ac:dyDescent="0.3">
      <c r="A7999" s="150">
        <v>42782</v>
      </c>
      <c r="B7999" s="30">
        <v>5.6744070000000004</v>
      </c>
    </row>
    <row r="8000" spans="1:2" x14ac:dyDescent="0.3">
      <c r="A8000" s="150">
        <v>42783</v>
      </c>
      <c r="B8000" s="30">
        <v>5.6753119999999999</v>
      </c>
    </row>
    <row r="8001" spans="1:2" x14ac:dyDescent="0.3">
      <c r="A8001" s="150">
        <v>42784</v>
      </c>
      <c r="B8001" s="30">
        <v>5.6762170000000003</v>
      </c>
    </row>
    <row r="8002" spans="1:2" x14ac:dyDescent="0.3">
      <c r="A8002" s="150">
        <v>42785</v>
      </c>
      <c r="B8002" s="30">
        <v>5.6771219999999998</v>
      </c>
    </row>
    <row r="8003" spans="1:2" x14ac:dyDescent="0.3">
      <c r="A8003" s="150">
        <v>42786</v>
      </c>
      <c r="B8003" s="30">
        <v>5.6780270000000002</v>
      </c>
    </row>
    <row r="8004" spans="1:2" x14ac:dyDescent="0.3">
      <c r="A8004" s="150">
        <v>42787</v>
      </c>
      <c r="B8004" s="30">
        <v>5.6789319999999996</v>
      </c>
    </row>
    <row r="8005" spans="1:2" x14ac:dyDescent="0.3">
      <c r="A8005" s="150">
        <v>42788</v>
      </c>
      <c r="B8005" s="30">
        <v>5.6798380000000002</v>
      </c>
    </row>
    <row r="8006" spans="1:2" x14ac:dyDescent="0.3">
      <c r="A8006" s="150">
        <v>42789</v>
      </c>
      <c r="B8006" s="30">
        <v>5.6807439999999998</v>
      </c>
    </row>
    <row r="8007" spans="1:2" x14ac:dyDescent="0.3">
      <c r="A8007" s="150">
        <v>42790</v>
      </c>
      <c r="B8007" s="30">
        <v>5.6816490000000002</v>
      </c>
    </row>
    <row r="8008" spans="1:2" x14ac:dyDescent="0.3">
      <c r="A8008" s="150">
        <v>42791</v>
      </c>
      <c r="B8008" s="30">
        <v>5.6825549999999998</v>
      </c>
    </row>
    <row r="8009" spans="1:2" x14ac:dyDescent="0.3">
      <c r="A8009" s="150">
        <v>42792</v>
      </c>
      <c r="B8009" s="30">
        <v>5.6840109999999999</v>
      </c>
    </row>
    <row r="8010" spans="1:2" x14ac:dyDescent="0.3">
      <c r="A8010" s="150">
        <v>42793</v>
      </c>
      <c r="B8010" s="30">
        <v>5.685467</v>
      </c>
    </row>
    <row r="8011" spans="1:2" x14ac:dyDescent="0.3">
      <c r="A8011" s="150">
        <v>42794</v>
      </c>
      <c r="B8011" s="30">
        <v>5.6869230000000002</v>
      </c>
    </row>
    <row r="8012" spans="1:2" x14ac:dyDescent="0.3">
      <c r="A8012" s="150">
        <v>42795</v>
      </c>
      <c r="B8012" s="30">
        <v>5.6883800000000004</v>
      </c>
    </row>
    <row r="8013" spans="1:2" x14ac:dyDescent="0.3">
      <c r="A8013" s="150">
        <v>42796</v>
      </c>
      <c r="B8013" s="30">
        <v>5.6898359999999997</v>
      </c>
    </row>
    <row r="8014" spans="1:2" x14ac:dyDescent="0.3">
      <c r="A8014" s="150">
        <v>42797</v>
      </c>
      <c r="B8014" s="30">
        <v>5.6912940000000001</v>
      </c>
    </row>
    <row r="8015" spans="1:2" x14ac:dyDescent="0.3">
      <c r="A8015" s="150">
        <v>42798</v>
      </c>
      <c r="B8015" s="30">
        <v>5.6927510000000003</v>
      </c>
    </row>
    <row r="8016" spans="1:2" x14ac:dyDescent="0.3">
      <c r="A8016" s="150">
        <v>42799</v>
      </c>
      <c r="B8016" s="30">
        <v>5.6942089999999999</v>
      </c>
    </row>
    <row r="8017" spans="1:2" x14ac:dyDescent="0.3">
      <c r="A8017" s="150">
        <v>42800</v>
      </c>
      <c r="B8017" s="30">
        <v>5.6956680000000004</v>
      </c>
    </row>
    <row r="8018" spans="1:2" x14ac:dyDescent="0.3">
      <c r="A8018" s="150">
        <v>42801</v>
      </c>
      <c r="B8018" s="30">
        <v>5.6971270000000001</v>
      </c>
    </row>
    <row r="8019" spans="1:2" x14ac:dyDescent="0.3">
      <c r="A8019" s="150">
        <v>42802</v>
      </c>
      <c r="B8019" s="30">
        <v>5.6985859999999997</v>
      </c>
    </row>
    <row r="8020" spans="1:2" x14ac:dyDescent="0.3">
      <c r="A8020" s="150">
        <v>42803</v>
      </c>
      <c r="B8020" s="30">
        <v>5.7000450000000003</v>
      </c>
    </row>
    <row r="8021" spans="1:2" x14ac:dyDescent="0.3">
      <c r="A8021" s="150">
        <v>42804</v>
      </c>
      <c r="B8021" s="30">
        <v>5.701505</v>
      </c>
    </row>
    <row r="8022" spans="1:2" x14ac:dyDescent="0.3">
      <c r="A8022" s="150">
        <v>42805</v>
      </c>
      <c r="B8022" s="30">
        <v>5.7024460000000001</v>
      </c>
    </row>
    <row r="8023" spans="1:2" x14ac:dyDescent="0.3">
      <c r="A8023" s="150">
        <v>42806</v>
      </c>
      <c r="B8023" s="30">
        <v>5.7033860000000001</v>
      </c>
    </row>
    <row r="8024" spans="1:2" x14ac:dyDescent="0.3">
      <c r="A8024" s="150">
        <v>42807</v>
      </c>
      <c r="B8024" s="30">
        <v>5.7043270000000001</v>
      </c>
    </row>
    <row r="8025" spans="1:2" x14ac:dyDescent="0.3">
      <c r="A8025" s="150">
        <v>42808</v>
      </c>
      <c r="B8025" s="30">
        <v>5.7052680000000002</v>
      </c>
    </row>
    <row r="8026" spans="1:2" x14ac:dyDescent="0.3">
      <c r="A8026" s="150">
        <v>42809</v>
      </c>
      <c r="B8026" s="30">
        <v>5.7062090000000003</v>
      </c>
    </row>
    <row r="8027" spans="1:2" x14ac:dyDescent="0.3">
      <c r="A8027" s="150">
        <v>42810</v>
      </c>
      <c r="B8027" s="30">
        <v>5.7071500000000004</v>
      </c>
    </row>
    <row r="8028" spans="1:2" x14ac:dyDescent="0.3">
      <c r="A8028" s="150">
        <v>42811</v>
      </c>
      <c r="B8028" s="30">
        <v>5.7080909999999996</v>
      </c>
    </row>
    <row r="8029" spans="1:2" x14ac:dyDescent="0.3">
      <c r="A8029" s="150">
        <v>42812</v>
      </c>
      <c r="B8029" s="30">
        <v>5.7090319999999997</v>
      </c>
    </row>
    <row r="8030" spans="1:2" x14ac:dyDescent="0.3">
      <c r="A8030" s="150">
        <v>42813</v>
      </c>
      <c r="B8030" s="30">
        <v>5.7099739999999999</v>
      </c>
    </row>
    <row r="8031" spans="1:2" x14ac:dyDescent="0.3">
      <c r="A8031" s="150">
        <v>42814</v>
      </c>
      <c r="B8031" s="30">
        <v>5.7109160000000001</v>
      </c>
    </row>
    <row r="8032" spans="1:2" x14ac:dyDescent="0.3">
      <c r="A8032" s="150">
        <v>42815</v>
      </c>
      <c r="B8032" s="30">
        <v>5.7118580000000003</v>
      </c>
    </row>
    <row r="8033" spans="1:2" x14ac:dyDescent="0.3">
      <c r="A8033" s="150">
        <v>42816</v>
      </c>
      <c r="B8033" s="30">
        <v>5.7127999999999997</v>
      </c>
    </row>
    <row r="8034" spans="1:2" x14ac:dyDescent="0.3">
      <c r="A8034" s="150">
        <v>42817</v>
      </c>
      <c r="B8034" s="30">
        <v>5.7137419999999999</v>
      </c>
    </row>
    <row r="8035" spans="1:2" x14ac:dyDescent="0.3">
      <c r="A8035" s="150">
        <v>42818</v>
      </c>
      <c r="B8035" s="30">
        <v>5.7146840000000001</v>
      </c>
    </row>
    <row r="8036" spans="1:2" x14ac:dyDescent="0.3">
      <c r="A8036" s="150">
        <v>42819</v>
      </c>
      <c r="B8036" s="30">
        <v>5.7156269999999996</v>
      </c>
    </row>
    <row r="8037" spans="1:2" x14ac:dyDescent="0.3">
      <c r="A8037" s="150">
        <v>42820</v>
      </c>
      <c r="B8037" s="30">
        <v>5.7168770000000002</v>
      </c>
    </row>
    <row r="8038" spans="1:2" x14ac:dyDescent="0.3">
      <c r="A8038" s="150">
        <v>42821</v>
      </c>
      <c r="B8038" s="30">
        <v>5.7181280000000001</v>
      </c>
    </row>
    <row r="8039" spans="1:2" x14ac:dyDescent="0.3">
      <c r="A8039" s="150">
        <v>42822</v>
      </c>
      <c r="B8039" s="30">
        <v>5.719379</v>
      </c>
    </row>
    <row r="8040" spans="1:2" x14ac:dyDescent="0.3">
      <c r="A8040" s="150">
        <v>42823</v>
      </c>
      <c r="B8040" s="30">
        <v>5.720631</v>
      </c>
    </row>
    <row r="8041" spans="1:2" x14ac:dyDescent="0.3">
      <c r="A8041" s="150">
        <v>42824</v>
      </c>
      <c r="B8041" s="30">
        <v>5.7218830000000001</v>
      </c>
    </row>
    <row r="8042" spans="1:2" x14ac:dyDescent="0.3">
      <c r="A8042" s="150">
        <v>42825</v>
      </c>
      <c r="B8042" s="30">
        <v>5.7231350000000001</v>
      </c>
    </row>
    <row r="8043" spans="1:2" x14ac:dyDescent="0.3">
      <c r="A8043" s="150">
        <v>42826</v>
      </c>
      <c r="B8043" s="30">
        <v>5.7243870000000001</v>
      </c>
    </row>
    <row r="8044" spans="1:2" x14ac:dyDescent="0.3">
      <c r="A8044" s="150">
        <v>42827</v>
      </c>
      <c r="B8044" s="30">
        <v>5.7256400000000003</v>
      </c>
    </row>
    <row r="8045" spans="1:2" x14ac:dyDescent="0.3">
      <c r="A8045" s="150">
        <v>42828</v>
      </c>
      <c r="B8045" s="30">
        <v>5.7268920000000003</v>
      </c>
    </row>
    <row r="8046" spans="1:2" x14ac:dyDescent="0.3">
      <c r="A8046" s="150">
        <v>42829</v>
      </c>
      <c r="B8046" s="30">
        <v>5.7281449999999996</v>
      </c>
    </row>
    <row r="8047" spans="1:2" x14ac:dyDescent="0.3">
      <c r="A8047" s="150">
        <v>42830</v>
      </c>
      <c r="B8047" s="30">
        <v>5.7293989999999999</v>
      </c>
    </row>
    <row r="8048" spans="1:2" x14ac:dyDescent="0.3">
      <c r="A8048" s="150">
        <v>42831</v>
      </c>
      <c r="B8048" s="30">
        <v>5.7306520000000001</v>
      </c>
    </row>
    <row r="8049" spans="1:2" x14ac:dyDescent="0.3">
      <c r="A8049" s="150">
        <v>42832</v>
      </c>
      <c r="B8049" s="30">
        <v>5.7319060000000004</v>
      </c>
    </row>
    <row r="8050" spans="1:2" x14ac:dyDescent="0.3">
      <c r="A8050" s="150">
        <v>42833</v>
      </c>
      <c r="B8050" s="30">
        <v>5.733161</v>
      </c>
    </row>
    <row r="8051" spans="1:2" x14ac:dyDescent="0.3">
      <c r="A8051" s="150">
        <v>42834</v>
      </c>
      <c r="B8051" s="30">
        <v>5.7344150000000003</v>
      </c>
    </row>
    <row r="8052" spans="1:2" x14ac:dyDescent="0.3">
      <c r="A8052" s="150">
        <v>42835</v>
      </c>
      <c r="B8052" s="30">
        <v>5.7356699999999998</v>
      </c>
    </row>
    <row r="8053" spans="1:2" x14ac:dyDescent="0.3">
      <c r="A8053" s="150">
        <v>42836</v>
      </c>
      <c r="B8053" s="30">
        <v>5.7367220000000003</v>
      </c>
    </row>
    <row r="8054" spans="1:2" x14ac:dyDescent="0.3">
      <c r="A8054" s="150">
        <v>42837</v>
      </c>
      <c r="B8054" s="30">
        <v>5.7377750000000001</v>
      </c>
    </row>
    <row r="8055" spans="1:2" x14ac:dyDescent="0.3">
      <c r="A8055" s="150">
        <v>42838</v>
      </c>
      <c r="B8055" s="30">
        <v>5.7388279999999998</v>
      </c>
    </row>
    <row r="8056" spans="1:2" x14ac:dyDescent="0.3">
      <c r="A8056" s="150">
        <v>42839</v>
      </c>
      <c r="B8056" s="30">
        <v>5.7398809999999996</v>
      </c>
    </row>
    <row r="8057" spans="1:2" x14ac:dyDescent="0.3">
      <c r="A8057" s="150">
        <v>42840</v>
      </c>
      <c r="B8057" s="30">
        <v>5.7409340000000002</v>
      </c>
    </row>
    <row r="8058" spans="1:2" x14ac:dyDescent="0.3">
      <c r="A8058" s="150">
        <v>42841</v>
      </c>
      <c r="B8058" s="30">
        <v>5.741987</v>
      </c>
    </row>
    <row r="8059" spans="1:2" x14ac:dyDescent="0.3">
      <c r="A8059" s="150">
        <v>42842</v>
      </c>
      <c r="B8059" s="30">
        <v>5.7430409999999998</v>
      </c>
    </row>
    <row r="8060" spans="1:2" x14ac:dyDescent="0.3">
      <c r="A8060" s="150">
        <v>42843</v>
      </c>
      <c r="B8060" s="30">
        <v>5.7440949999999997</v>
      </c>
    </row>
    <row r="8061" spans="1:2" x14ac:dyDescent="0.3">
      <c r="A8061" s="150">
        <v>42844</v>
      </c>
      <c r="B8061" s="30">
        <v>5.7451489999999996</v>
      </c>
    </row>
    <row r="8062" spans="1:2" x14ac:dyDescent="0.3">
      <c r="A8062" s="150">
        <v>42845</v>
      </c>
      <c r="B8062" s="30">
        <v>5.7462030000000004</v>
      </c>
    </row>
    <row r="8063" spans="1:2" x14ac:dyDescent="0.3">
      <c r="A8063" s="150">
        <v>42846</v>
      </c>
      <c r="B8063" s="30">
        <v>5.7472570000000003</v>
      </c>
    </row>
    <row r="8064" spans="1:2" x14ac:dyDescent="0.3">
      <c r="A8064" s="150">
        <v>42847</v>
      </c>
      <c r="B8064" s="30">
        <v>5.7483120000000003</v>
      </c>
    </row>
    <row r="8065" spans="1:2" x14ac:dyDescent="0.3">
      <c r="A8065" s="150">
        <v>42848</v>
      </c>
      <c r="B8065" s="30">
        <v>5.7493670000000003</v>
      </c>
    </row>
    <row r="8066" spans="1:2" x14ac:dyDescent="0.3">
      <c r="A8066" s="150">
        <v>42849</v>
      </c>
      <c r="B8066" s="30">
        <v>5.7504210000000002</v>
      </c>
    </row>
    <row r="8067" spans="1:2" x14ac:dyDescent="0.3">
      <c r="A8067" s="150">
        <v>42850</v>
      </c>
      <c r="B8067" s="30">
        <v>5.7514770000000004</v>
      </c>
    </row>
    <row r="8068" spans="1:2" x14ac:dyDescent="0.3">
      <c r="A8068" s="150">
        <v>42851</v>
      </c>
      <c r="B8068" s="30">
        <v>5.7508990000000004</v>
      </c>
    </row>
    <row r="8069" spans="1:2" x14ac:dyDescent="0.3">
      <c r="A8069" s="150">
        <v>42852</v>
      </c>
      <c r="B8069" s="30">
        <v>5.7503219999999997</v>
      </c>
    </row>
    <row r="8070" spans="1:2" x14ac:dyDescent="0.3">
      <c r="A8070" s="150">
        <v>42853</v>
      </c>
      <c r="B8070" s="30">
        <v>5.7497449999999999</v>
      </c>
    </row>
    <row r="8071" spans="1:2" x14ac:dyDescent="0.3">
      <c r="A8071" s="150">
        <v>42854</v>
      </c>
      <c r="B8071" s="30">
        <v>5.7491669999999999</v>
      </c>
    </row>
    <row r="8072" spans="1:2" x14ac:dyDescent="0.3">
      <c r="A8072" s="150">
        <v>42855</v>
      </c>
      <c r="B8072" s="30">
        <v>5.7485900000000001</v>
      </c>
    </row>
    <row r="8073" spans="1:2" x14ac:dyDescent="0.3">
      <c r="A8073" s="150">
        <v>42856</v>
      </c>
      <c r="B8073" s="30">
        <v>5.7480130000000003</v>
      </c>
    </row>
    <row r="8074" spans="1:2" x14ac:dyDescent="0.3">
      <c r="A8074" s="150">
        <v>42857</v>
      </c>
      <c r="B8074" s="30">
        <v>5.7474360000000004</v>
      </c>
    </row>
    <row r="8075" spans="1:2" x14ac:dyDescent="0.3">
      <c r="A8075" s="150">
        <v>42858</v>
      </c>
      <c r="B8075" s="30">
        <v>5.7468589999999997</v>
      </c>
    </row>
    <row r="8076" spans="1:2" x14ac:dyDescent="0.3">
      <c r="A8076" s="150">
        <v>42859</v>
      </c>
      <c r="B8076" s="30">
        <v>5.7462819999999999</v>
      </c>
    </row>
    <row r="8077" spans="1:2" x14ac:dyDescent="0.3">
      <c r="A8077" s="150">
        <v>42860</v>
      </c>
      <c r="B8077" s="30">
        <v>5.7457050000000001</v>
      </c>
    </row>
    <row r="8078" spans="1:2" x14ac:dyDescent="0.3">
      <c r="A8078" s="150">
        <v>42861</v>
      </c>
      <c r="B8078" s="30">
        <v>5.7451280000000002</v>
      </c>
    </row>
    <row r="8079" spans="1:2" x14ac:dyDescent="0.3">
      <c r="A8079" s="150">
        <v>42862</v>
      </c>
      <c r="B8079" s="30">
        <v>5.7445519999999997</v>
      </c>
    </row>
    <row r="8080" spans="1:2" x14ac:dyDescent="0.3">
      <c r="A8080" s="150">
        <v>42863</v>
      </c>
      <c r="B8080" s="30">
        <v>5.7439749999999998</v>
      </c>
    </row>
    <row r="8081" spans="1:2" x14ac:dyDescent="0.3">
      <c r="A8081" s="150">
        <v>42864</v>
      </c>
      <c r="B8081" s="30">
        <v>5.743398</v>
      </c>
    </row>
    <row r="8082" spans="1:2" x14ac:dyDescent="0.3">
      <c r="A8082" s="150">
        <v>42865</v>
      </c>
      <c r="B8082" s="30">
        <v>5.7428220000000003</v>
      </c>
    </row>
    <row r="8083" spans="1:2" x14ac:dyDescent="0.3">
      <c r="A8083" s="150">
        <v>42866</v>
      </c>
      <c r="B8083" s="30">
        <v>5.7438650000000004</v>
      </c>
    </row>
    <row r="8084" spans="1:2" x14ac:dyDescent="0.3">
      <c r="A8084" s="150">
        <v>42867</v>
      </c>
      <c r="B8084" s="30">
        <v>5.7449089999999998</v>
      </c>
    </row>
    <row r="8085" spans="1:2" x14ac:dyDescent="0.3">
      <c r="A8085" s="150">
        <v>42868</v>
      </c>
      <c r="B8085" s="30">
        <v>5.7459519999999999</v>
      </c>
    </row>
    <row r="8086" spans="1:2" x14ac:dyDescent="0.3">
      <c r="A8086" s="150">
        <v>42869</v>
      </c>
      <c r="B8086" s="30">
        <v>5.7469960000000002</v>
      </c>
    </row>
    <row r="8087" spans="1:2" x14ac:dyDescent="0.3">
      <c r="A8087" s="150">
        <v>42870</v>
      </c>
      <c r="B8087" s="30">
        <v>5.7480399999999996</v>
      </c>
    </row>
    <row r="8088" spans="1:2" x14ac:dyDescent="0.3">
      <c r="A8088" s="150">
        <v>42871</v>
      </c>
      <c r="B8088" s="30">
        <v>5.749085</v>
      </c>
    </row>
    <row r="8089" spans="1:2" x14ac:dyDescent="0.3">
      <c r="A8089" s="150">
        <v>42872</v>
      </c>
      <c r="B8089" s="30">
        <v>5.7501290000000003</v>
      </c>
    </row>
    <row r="8090" spans="1:2" x14ac:dyDescent="0.3">
      <c r="A8090" s="150">
        <v>42873</v>
      </c>
      <c r="B8090" s="30">
        <v>5.7511739999999998</v>
      </c>
    </row>
    <row r="8091" spans="1:2" x14ac:dyDescent="0.3">
      <c r="A8091" s="150">
        <v>42874</v>
      </c>
      <c r="B8091" s="30">
        <v>5.7522190000000002</v>
      </c>
    </row>
    <row r="8092" spans="1:2" x14ac:dyDescent="0.3">
      <c r="A8092" s="150">
        <v>42875</v>
      </c>
      <c r="B8092" s="30">
        <v>5.7532639999999997</v>
      </c>
    </row>
    <row r="8093" spans="1:2" x14ac:dyDescent="0.3">
      <c r="A8093" s="150">
        <v>42876</v>
      </c>
      <c r="B8093" s="30">
        <v>5.7543090000000001</v>
      </c>
    </row>
    <row r="8094" spans="1:2" x14ac:dyDescent="0.3">
      <c r="A8094" s="150">
        <v>42877</v>
      </c>
      <c r="B8094" s="30">
        <v>5.7553539999999996</v>
      </c>
    </row>
    <row r="8095" spans="1:2" x14ac:dyDescent="0.3">
      <c r="A8095" s="150">
        <v>42878</v>
      </c>
      <c r="B8095" s="30">
        <v>5.7564000000000002</v>
      </c>
    </row>
    <row r="8096" spans="1:2" x14ac:dyDescent="0.3">
      <c r="A8096" s="150">
        <v>42879</v>
      </c>
      <c r="B8096" s="30">
        <v>5.7574459999999998</v>
      </c>
    </row>
    <row r="8097" spans="1:2" x14ac:dyDescent="0.3">
      <c r="A8097" s="150">
        <v>42880</v>
      </c>
      <c r="B8097" s="30">
        <v>5.7584920000000004</v>
      </c>
    </row>
    <row r="8098" spans="1:2" x14ac:dyDescent="0.3">
      <c r="A8098" s="150">
        <v>42881</v>
      </c>
      <c r="B8098" s="30">
        <v>5.7572739999999998</v>
      </c>
    </row>
    <row r="8099" spans="1:2" x14ac:dyDescent="0.3">
      <c r="A8099" s="150">
        <v>42882</v>
      </c>
      <c r="B8099" s="30">
        <v>5.7560570000000002</v>
      </c>
    </row>
    <row r="8100" spans="1:2" x14ac:dyDescent="0.3">
      <c r="A8100" s="150">
        <v>42883</v>
      </c>
      <c r="B8100" s="30">
        <v>5.7548399999999997</v>
      </c>
    </row>
    <row r="8101" spans="1:2" x14ac:dyDescent="0.3">
      <c r="A8101" s="150">
        <v>42884</v>
      </c>
      <c r="B8101" s="30">
        <v>5.7536230000000002</v>
      </c>
    </row>
    <row r="8102" spans="1:2" x14ac:dyDescent="0.3">
      <c r="A8102" s="150">
        <v>42885</v>
      </c>
      <c r="B8102" s="30">
        <v>5.7524059999999997</v>
      </c>
    </row>
    <row r="8103" spans="1:2" x14ac:dyDescent="0.3">
      <c r="A8103" s="150">
        <v>42886</v>
      </c>
      <c r="B8103" s="30">
        <v>5.7511900000000002</v>
      </c>
    </row>
    <row r="8104" spans="1:2" x14ac:dyDescent="0.3">
      <c r="A8104" s="150">
        <v>42887</v>
      </c>
      <c r="B8104" s="30">
        <v>5.7499739999999999</v>
      </c>
    </row>
    <row r="8105" spans="1:2" x14ac:dyDescent="0.3">
      <c r="A8105" s="150">
        <v>42888</v>
      </c>
      <c r="B8105" s="30">
        <v>5.7487579999999996</v>
      </c>
    </row>
    <row r="8106" spans="1:2" x14ac:dyDescent="0.3">
      <c r="A8106" s="150">
        <v>42889</v>
      </c>
      <c r="B8106" s="30">
        <v>5.7475420000000002</v>
      </c>
    </row>
    <row r="8107" spans="1:2" x14ac:dyDescent="0.3">
      <c r="A8107" s="150">
        <v>42890</v>
      </c>
      <c r="B8107" s="30">
        <v>5.746327</v>
      </c>
    </row>
    <row r="8108" spans="1:2" x14ac:dyDescent="0.3">
      <c r="A8108" s="150">
        <v>42891</v>
      </c>
      <c r="B8108" s="30">
        <v>5.7451119999999998</v>
      </c>
    </row>
    <row r="8109" spans="1:2" x14ac:dyDescent="0.3">
      <c r="A8109" s="150">
        <v>42892</v>
      </c>
      <c r="B8109" s="30">
        <v>5.7438969999999996</v>
      </c>
    </row>
    <row r="8110" spans="1:2" x14ac:dyDescent="0.3">
      <c r="A8110" s="150">
        <v>42893</v>
      </c>
      <c r="B8110" s="30">
        <v>5.7426830000000004</v>
      </c>
    </row>
    <row r="8111" spans="1:2" x14ac:dyDescent="0.3">
      <c r="A8111" s="150">
        <v>42894</v>
      </c>
      <c r="B8111" s="30">
        <v>5.7414690000000004</v>
      </c>
    </row>
    <row r="8112" spans="1:2" x14ac:dyDescent="0.3">
      <c r="A8112" s="150">
        <v>42895</v>
      </c>
      <c r="B8112" s="30">
        <v>5.7402550000000003</v>
      </c>
    </row>
    <row r="8113" spans="1:2" x14ac:dyDescent="0.3">
      <c r="A8113" s="150">
        <v>42896</v>
      </c>
      <c r="B8113" s="30">
        <v>5.7390410000000003</v>
      </c>
    </row>
    <row r="8114" spans="1:2" x14ac:dyDescent="0.3">
      <c r="A8114" s="150">
        <v>42897</v>
      </c>
      <c r="B8114" s="30">
        <v>5.7396719999999997</v>
      </c>
    </row>
    <row r="8115" spans="1:2" x14ac:dyDescent="0.3">
      <c r="A8115" s="150">
        <v>42898</v>
      </c>
      <c r="B8115" s="30">
        <v>5.7403029999999999</v>
      </c>
    </row>
    <row r="8116" spans="1:2" x14ac:dyDescent="0.3">
      <c r="A8116" s="150">
        <v>42899</v>
      </c>
      <c r="B8116" s="30">
        <v>5.7409340000000002</v>
      </c>
    </row>
    <row r="8117" spans="1:2" x14ac:dyDescent="0.3">
      <c r="A8117" s="150">
        <v>42900</v>
      </c>
      <c r="B8117" s="30">
        <v>5.7415659999999997</v>
      </c>
    </row>
    <row r="8118" spans="1:2" x14ac:dyDescent="0.3">
      <c r="A8118" s="150">
        <v>42901</v>
      </c>
      <c r="B8118" s="30">
        <v>5.742197</v>
      </c>
    </row>
    <row r="8119" spans="1:2" x14ac:dyDescent="0.3">
      <c r="A8119" s="150">
        <v>42902</v>
      </c>
      <c r="B8119" s="30">
        <v>5.7428290000000004</v>
      </c>
    </row>
    <row r="8120" spans="1:2" x14ac:dyDescent="0.3">
      <c r="A8120" s="150">
        <v>42903</v>
      </c>
      <c r="B8120" s="30">
        <v>5.7434599999999998</v>
      </c>
    </row>
    <row r="8121" spans="1:2" x14ac:dyDescent="0.3">
      <c r="A8121" s="150">
        <v>42904</v>
      </c>
      <c r="B8121" s="30">
        <v>5.7440920000000002</v>
      </c>
    </row>
    <row r="8122" spans="1:2" x14ac:dyDescent="0.3">
      <c r="A8122" s="150">
        <v>42905</v>
      </c>
      <c r="B8122" s="30">
        <v>5.7447239999999997</v>
      </c>
    </row>
    <row r="8123" spans="1:2" x14ac:dyDescent="0.3">
      <c r="A8123" s="150">
        <v>42906</v>
      </c>
      <c r="B8123" s="30">
        <v>5.7453560000000001</v>
      </c>
    </row>
    <row r="8124" spans="1:2" x14ac:dyDescent="0.3">
      <c r="A8124" s="150">
        <v>42907</v>
      </c>
      <c r="B8124" s="30">
        <v>5.7459879999999997</v>
      </c>
    </row>
    <row r="8125" spans="1:2" x14ac:dyDescent="0.3">
      <c r="A8125" s="150">
        <v>42908</v>
      </c>
      <c r="B8125" s="30">
        <v>5.7466189999999999</v>
      </c>
    </row>
    <row r="8126" spans="1:2" x14ac:dyDescent="0.3">
      <c r="A8126" s="150">
        <v>42909</v>
      </c>
      <c r="B8126" s="30">
        <v>5.7472510000000003</v>
      </c>
    </row>
    <row r="8127" spans="1:2" x14ac:dyDescent="0.3">
      <c r="A8127" s="150">
        <v>42910</v>
      </c>
      <c r="B8127" s="30">
        <v>5.747884</v>
      </c>
    </row>
    <row r="8128" spans="1:2" x14ac:dyDescent="0.3">
      <c r="A8128" s="150">
        <v>42911</v>
      </c>
      <c r="B8128" s="30">
        <v>5.7485160000000004</v>
      </c>
    </row>
    <row r="8129" spans="1:2" x14ac:dyDescent="0.3">
      <c r="A8129" s="150">
        <v>42912</v>
      </c>
      <c r="B8129" s="30">
        <v>5.7490949999999996</v>
      </c>
    </row>
    <row r="8130" spans="1:2" x14ac:dyDescent="0.3">
      <c r="A8130" s="150">
        <v>42913</v>
      </c>
      <c r="B8130" s="30">
        <v>5.7496749999999999</v>
      </c>
    </row>
    <row r="8131" spans="1:2" x14ac:dyDescent="0.3">
      <c r="A8131" s="150">
        <v>42914</v>
      </c>
      <c r="B8131" s="30">
        <v>5.7502550000000001</v>
      </c>
    </row>
    <row r="8132" spans="1:2" x14ac:dyDescent="0.3">
      <c r="A8132" s="150">
        <v>42915</v>
      </c>
      <c r="B8132" s="30">
        <v>5.7508350000000004</v>
      </c>
    </row>
    <row r="8133" spans="1:2" x14ac:dyDescent="0.3">
      <c r="A8133" s="150">
        <v>42916</v>
      </c>
      <c r="B8133" s="30">
        <v>5.7514139999999996</v>
      </c>
    </row>
    <row r="8134" spans="1:2" x14ac:dyDescent="0.3">
      <c r="A8134" s="150">
        <v>42917</v>
      </c>
      <c r="B8134" s="30">
        <v>5.7519939999999998</v>
      </c>
    </row>
    <row r="8135" spans="1:2" x14ac:dyDescent="0.3">
      <c r="A8135" s="150">
        <v>42918</v>
      </c>
      <c r="B8135" s="30">
        <v>5.7525740000000001</v>
      </c>
    </row>
    <row r="8136" spans="1:2" x14ac:dyDescent="0.3">
      <c r="A8136" s="150">
        <v>42919</v>
      </c>
      <c r="B8136" s="30">
        <v>5.7531540000000003</v>
      </c>
    </row>
    <row r="8137" spans="1:2" x14ac:dyDescent="0.3">
      <c r="A8137" s="150">
        <v>42920</v>
      </c>
      <c r="B8137" s="30">
        <v>5.7537339999999997</v>
      </c>
    </row>
    <row r="8138" spans="1:2" x14ac:dyDescent="0.3">
      <c r="A8138" s="150">
        <v>42921</v>
      </c>
      <c r="B8138" s="30">
        <v>5.7543150000000001</v>
      </c>
    </row>
    <row r="8139" spans="1:2" x14ac:dyDescent="0.3">
      <c r="A8139" s="150">
        <v>42922</v>
      </c>
      <c r="B8139" s="30">
        <v>5.7548950000000003</v>
      </c>
    </row>
    <row r="8140" spans="1:2" x14ac:dyDescent="0.3">
      <c r="A8140" s="150">
        <v>42923</v>
      </c>
      <c r="B8140" s="30">
        <v>5.7554749999999997</v>
      </c>
    </row>
    <row r="8141" spans="1:2" x14ac:dyDescent="0.3">
      <c r="A8141" s="150">
        <v>42924</v>
      </c>
      <c r="B8141" s="30">
        <v>5.7560549999999999</v>
      </c>
    </row>
    <row r="8142" spans="1:2" x14ac:dyDescent="0.3">
      <c r="A8142" s="150">
        <v>42925</v>
      </c>
      <c r="B8142" s="30">
        <v>5.7566360000000003</v>
      </c>
    </row>
    <row r="8143" spans="1:2" x14ac:dyDescent="0.3">
      <c r="A8143" s="150">
        <v>42926</v>
      </c>
      <c r="B8143" s="30">
        <v>5.7572159999999997</v>
      </c>
    </row>
    <row r="8144" spans="1:2" x14ac:dyDescent="0.3">
      <c r="A8144" s="150">
        <v>42927</v>
      </c>
      <c r="B8144" s="30">
        <v>5.7573470000000002</v>
      </c>
    </row>
    <row r="8145" spans="1:2" x14ac:dyDescent="0.3">
      <c r="A8145" s="150">
        <v>42928</v>
      </c>
      <c r="B8145" s="30">
        <v>5.7574769999999997</v>
      </c>
    </row>
    <row r="8146" spans="1:2" x14ac:dyDescent="0.3">
      <c r="A8146" s="150">
        <v>42929</v>
      </c>
      <c r="B8146" s="30">
        <v>5.7576080000000003</v>
      </c>
    </row>
    <row r="8147" spans="1:2" x14ac:dyDescent="0.3">
      <c r="A8147" s="150">
        <v>42930</v>
      </c>
      <c r="B8147" s="30">
        <v>5.7577389999999999</v>
      </c>
    </row>
    <row r="8148" spans="1:2" x14ac:dyDescent="0.3">
      <c r="A8148" s="150">
        <v>42931</v>
      </c>
      <c r="B8148" s="30">
        <v>5.7578690000000003</v>
      </c>
    </row>
    <row r="8149" spans="1:2" x14ac:dyDescent="0.3">
      <c r="A8149" s="150">
        <v>42932</v>
      </c>
      <c r="B8149" s="30">
        <v>5.758</v>
      </c>
    </row>
    <row r="8150" spans="1:2" x14ac:dyDescent="0.3">
      <c r="A8150" s="150">
        <v>42933</v>
      </c>
      <c r="B8150" s="30">
        <v>5.7581300000000004</v>
      </c>
    </row>
    <row r="8151" spans="1:2" x14ac:dyDescent="0.3">
      <c r="A8151" s="150">
        <v>42934</v>
      </c>
      <c r="B8151" s="30">
        <v>5.7582610000000001</v>
      </c>
    </row>
    <row r="8152" spans="1:2" x14ac:dyDescent="0.3">
      <c r="A8152" s="150">
        <v>42935</v>
      </c>
      <c r="B8152" s="30">
        <v>5.7583909999999996</v>
      </c>
    </row>
    <row r="8153" spans="1:2" x14ac:dyDescent="0.3">
      <c r="A8153" s="150">
        <v>42936</v>
      </c>
      <c r="B8153" s="30">
        <v>5.7585220000000001</v>
      </c>
    </row>
    <row r="8154" spans="1:2" x14ac:dyDescent="0.3">
      <c r="A8154" s="150">
        <v>42937</v>
      </c>
      <c r="B8154" s="30">
        <v>5.7586529999999998</v>
      </c>
    </row>
    <row r="8155" spans="1:2" x14ac:dyDescent="0.3">
      <c r="A8155" s="150">
        <v>42938</v>
      </c>
      <c r="B8155" s="30">
        <v>5.7587830000000002</v>
      </c>
    </row>
    <row r="8156" spans="1:2" x14ac:dyDescent="0.3">
      <c r="A8156" s="150">
        <v>42939</v>
      </c>
      <c r="B8156" s="30">
        <v>5.7589139999999999</v>
      </c>
    </row>
    <row r="8157" spans="1:2" x14ac:dyDescent="0.3">
      <c r="A8157" s="150">
        <v>42940</v>
      </c>
      <c r="B8157" s="30">
        <v>5.7590440000000003</v>
      </c>
    </row>
    <row r="8158" spans="1:2" x14ac:dyDescent="0.3">
      <c r="A8158" s="150">
        <v>42941</v>
      </c>
      <c r="B8158" s="30">
        <v>5.7591749999999999</v>
      </c>
    </row>
    <row r="8159" spans="1:2" x14ac:dyDescent="0.3">
      <c r="A8159" s="150">
        <v>42942</v>
      </c>
      <c r="B8159" s="30">
        <v>5.7600230000000003</v>
      </c>
    </row>
    <row r="8160" spans="1:2" x14ac:dyDescent="0.3">
      <c r="A8160" s="150">
        <v>42943</v>
      </c>
      <c r="B8160" s="30">
        <v>5.7608699999999997</v>
      </c>
    </row>
    <row r="8161" spans="1:2" x14ac:dyDescent="0.3">
      <c r="A8161" s="150">
        <v>42944</v>
      </c>
      <c r="B8161" s="30">
        <v>5.7617180000000001</v>
      </c>
    </row>
    <row r="8162" spans="1:2" x14ac:dyDescent="0.3">
      <c r="A8162" s="150">
        <v>42945</v>
      </c>
      <c r="B8162" s="30">
        <v>5.7625659999999996</v>
      </c>
    </row>
    <row r="8163" spans="1:2" x14ac:dyDescent="0.3">
      <c r="A8163" s="150">
        <v>42946</v>
      </c>
      <c r="B8163" s="30">
        <v>5.763414</v>
      </c>
    </row>
    <row r="8164" spans="1:2" x14ac:dyDescent="0.3">
      <c r="A8164" s="150">
        <v>42947</v>
      </c>
      <c r="B8164" s="30">
        <v>5.7642620000000004</v>
      </c>
    </row>
    <row r="8165" spans="1:2" x14ac:dyDescent="0.3">
      <c r="A8165" s="150">
        <v>42948</v>
      </c>
      <c r="B8165" s="30">
        <v>5.76511</v>
      </c>
    </row>
    <row r="8166" spans="1:2" x14ac:dyDescent="0.3">
      <c r="A8166" s="150">
        <v>42949</v>
      </c>
      <c r="B8166" s="30">
        <v>5.7659580000000004</v>
      </c>
    </row>
    <row r="8167" spans="1:2" x14ac:dyDescent="0.3">
      <c r="A8167" s="150">
        <v>42950</v>
      </c>
      <c r="B8167" s="30">
        <v>5.766807</v>
      </c>
    </row>
    <row r="8168" spans="1:2" x14ac:dyDescent="0.3">
      <c r="A8168" s="150">
        <v>42951</v>
      </c>
      <c r="B8168" s="30">
        <v>5.7676550000000004</v>
      </c>
    </row>
    <row r="8169" spans="1:2" x14ac:dyDescent="0.3">
      <c r="A8169" s="150">
        <v>42952</v>
      </c>
      <c r="B8169" s="30">
        <v>5.7685040000000001</v>
      </c>
    </row>
    <row r="8170" spans="1:2" x14ac:dyDescent="0.3">
      <c r="A8170" s="150">
        <v>42953</v>
      </c>
      <c r="B8170" s="30">
        <v>5.7693529999999997</v>
      </c>
    </row>
    <row r="8171" spans="1:2" x14ac:dyDescent="0.3">
      <c r="A8171" s="150">
        <v>42954</v>
      </c>
      <c r="B8171" s="30">
        <v>5.7702020000000003</v>
      </c>
    </row>
    <row r="8172" spans="1:2" x14ac:dyDescent="0.3">
      <c r="A8172" s="150">
        <v>42955</v>
      </c>
      <c r="B8172" s="30">
        <v>5.7710509999999999</v>
      </c>
    </row>
    <row r="8173" spans="1:2" x14ac:dyDescent="0.3">
      <c r="A8173" s="150">
        <v>42956</v>
      </c>
      <c r="B8173" s="30">
        <v>5.7718999999999996</v>
      </c>
    </row>
    <row r="8174" spans="1:2" x14ac:dyDescent="0.3">
      <c r="A8174" s="150">
        <v>42957</v>
      </c>
      <c r="B8174" s="30">
        <v>5.7727500000000003</v>
      </c>
    </row>
    <row r="8175" spans="1:2" x14ac:dyDescent="0.3">
      <c r="A8175" s="150">
        <v>42958</v>
      </c>
      <c r="B8175" s="30">
        <v>5.7737170000000004</v>
      </c>
    </row>
    <row r="8176" spans="1:2" x14ac:dyDescent="0.3">
      <c r="A8176" s="150">
        <v>42959</v>
      </c>
      <c r="B8176" s="30">
        <v>5.7746849999999998</v>
      </c>
    </row>
    <row r="8177" spans="1:2" x14ac:dyDescent="0.3">
      <c r="A8177" s="150">
        <v>42960</v>
      </c>
      <c r="B8177" s="30">
        <v>5.7756530000000001</v>
      </c>
    </row>
    <row r="8178" spans="1:2" x14ac:dyDescent="0.3">
      <c r="A8178" s="150">
        <v>42961</v>
      </c>
      <c r="B8178" s="30">
        <v>5.7766209999999996</v>
      </c>
    </row>
    <row r="8179" spans="1:2" x14ac:dyDescent="0.3">
      <c r="A8179" s="150">
        <v>42962</v>
      </c>
      <c r="B8179" s="30">
        <v>5.7775889999999999</v>
      </c>
    </row>
    <row r="8180" spans="1:2" x14ac:dyDescent="0.3">
      <c r="A8180" s="150">
        <v>42963</v>
      </c>
      <c r="B8180" s="30">
        <v>5.7785580000000003</v>
      </c>
    </row>
    <row r="8181" spans="1:2" x14ac:dyDescent="0.3">
      <c r="A8181" s="150">
        <v>42964</v>
      </c>
      <c r="B8181" s="30">
        <v>5.7795259999999997</v>
      </c>
    </row>
    <row r="8182" spans="1:2" x14ac:dyDescent="0.3">
      <c r="A8182" s="150">
        <v>42965</v>
      </c>
      <c r="B8182" s="30">
        <v>5.7804950000000002</v>
      </c>
    </row>
    <row r="8183" spans="1:2" x14ac:dyDescent="0.3">
      <c r="A8183" s="150">
        <v>42966</v>
      </c>
      <c r="B8183" s="30">
        <v>5.7814639999999997</v>
      </c>
    </row>
    <row r="8184" spans="1:2" x14ac:dyDescent="0.3">
      <c r="A8184" s="150">
        <v>42967</v>
      </c>
      <c r="B8184" s="30">
        <v>5.7824330000000002</v>
      </c>
    </row>
    <row r="8185" spans="1:2" x14ac:dyDescent="0.3">
      <c r="A8185" s="150">
        <v>42968</v>
      </c>
      <c r="B8185" s="30">
        <v>5.7834019999999997</v>
      </c>
    </row>
    <row r="8186" spans="1:2" x14ac:dyDescent="0.3">
      <c r="A8186" s="150">
        <v>42969</v>
      </c>
      <c r="B8186" s="30">
        <v>5.7843720000000003</v>
      </c>
    </row>
    <row r="8187" spans="1:2" x14ac:dyDescent="0.3">
      <c r="A8187" s="150">
        <v>42970</v>
      </c>
      <c r="B8187" s="30">
        <v>5.7853409999999998</v>
      </c>
    </row>
    <row r="8188" spans="1:2" x14ac:dyDescent="0.3">
      <c r="A8188" s="150">
        <v>42971</v>
      </c>
      <c r="B8188" s="30">
        <v>5.7863110000000004</v>
      </c>
    </row>
    <row r="8189" spans="1:2" x14ac:dyDescent="0.3">
      <c r="A8189" s="150">
        <v>42972</v>
      </c>
      <c r="B8189" s="30">
        <v>5.7872810000000001</v>
      </c>
    </row>
    <row r="8190" spans="1:2" x14ac:dyDescent="0.3">
      <c r="A8190" s="150">
        <v>42973</v>
      </c>
      <c r="B8190" s="30">
        <v>5.7883950000000004</v>
      </c>
    </row>
    <row r="8191" spans="1:2" x14ac:dyDescent="0.3">
      <c r="A8191" s="150">
        <v>42974</v>
      </c>
      <c r="B8191" s="30">
        <v>5.7895099999999999</v>
      </c>
    </row>
    <row r="8192" spans="1:2" x14ac:dyDescent="0.3">
      <c r="A8192" s="150">
        <v>42975</v>
      </c>
      <c r="B8192" s="30">
        <v>5.7906250000000004</v>
      </c>
    </row>
    <row r="8193" spans="1:2" x14ac:dyDescent="0.3">
      <c r="A8193" s="150">
        <v>42976</v>
      </c>
      <c r="B8193" s="30">
        <v>5.7917399999999999</v>
      </c>
    </row>
    <row r="8194" spans="1:2" x14ac:dyDescent="0.3">
      <c r="A8194" s="150">
        <v>42977</v>
      </c>
      <c r="B8194" s="30">
        <v>5.7928550000000003</v>
      </c>
    </row>
    <row r="8195" spans="1:2" x14ac:dyDescent="0.3">
      <c r="A8195" s="150">
        <v>42978</v>
      </c>
      <c r="B8195" s="30">
        <v>5.793971</v>
      </c>
    </row>
    <row r="8196" spans="1:2" x14ac:dyDescent="0.3">
      <c r="A8196" s="150">
        <v>42979</v>
      </c>
      <c r="B8196" s="30">
        <v>5.7950869999999997</v>
      </c>
    </row>
    <row r="8197" spans="1:2" x14ac:dyDescent="0.3">
      <c r="A8197" s="150">
        <v>42980</v>
      </c>
      <c r="B8197" s="30">
        <v>5.7962020000000001</v>
      </c>
    </row>
    <row r="8198" spans="1:2" x14ac:dyDescent="0.3">
      <c r="A8198" s="150">
        <v>42981</v>
      </c>
      <c r="B8198" s="30">
        <v>5.7973189999999999</v>
      </c>
    </row>
    <row r="8199" spans="1:2" x14ac:dyDescent="0.3">
      <c r="A8199" s="150">
        <v>42982</v>
      </c>
      <c r="B8199" s="30">
        <v>5.7984349999999996</v>
      </c>
    </row>
    <row r="8200" spans="1:2" x14ac:dyDescent="0.3">
      <c r="A8200" s="150">
        <v>42983</v>
      </c>
      <c r="B8200" s="30">
        <v>5.7995520000000003</v>
      </c>
    </row>
    <row r="8201" spans="1:2" x14ac:dyDescent="0.3">
      <c r="A8201" s="150">
        <v>42984</v>
      </c>
      <c r="B8201" s="30">
        <v>5.8006679999999999</v>
      </c>
    </row>
    <row r="8202" spans="1:2" x14ac:dyDescent="0.3">
      <c r="A8202" s="150">
        <v>42985</v>
      </c>
      <c r="B8202" s="30">
        <v>5.8017849999999997</v>
      </c>
    </row>
    <row r="8203" spans="1:2" x14ac:dyDescent="0.3">
      <c r="A8203" s="150">
        <v>42986</v>
      </c>
      <c r="B8203" s="30">
        <v>5.8029029999999997</v>
      </c>
    </row>
    <row r="8204" spans="1:2" x14ac:dyDescent="0.3">
      <c r="A8204" s="150">
        <v>42987</v>
      </c>
      <c r="B8204" s="30">
        <v>5.8040200000000004</v>
      </c>
    </row>
    <row r="8205" spans="1:2" x14ac:dyDescent="0.3">
      <c r="A8205" s="150">
        <v>42988</v>
      </c>
      <c r="B8205" s="30">
        <v>5.8051380000000004</v>
      </c>
    </row>
    <row r="8206" spans="1:2" x14ac:dyDescent="0.3">
      <c r="A8206" s="150">
        <v>42989</v>
      </c>
      <c r="B8206" s="30">
        <v>5.8055899999999996</v>
      </c>
    </row>
    <row r="8207" spans="1:2" x14ac:dyDescent="0.3">
      <c r="A8207" s="150">
        <v>42990</v>
      </c>
      <c r="B8207" s="30">
        <v>5.8060419999999997</v>
      </c>
    </row>
    <row r="8208" spans="1:2" x14ac:dyDescent="0.3">
      <c r="A8208" s="150">
        <v>42991</v>
      </c>
      <c r="B8208" s="30">
        <v>5.8064939999999998</v>
      </c>
    </row>
    <row r="8209" spans="1:2" x14ac:dyDescent="0.3">
      <c r="A8209" s="150">
        <v>42992</v>
      </c>
      <c r="B8209" s="30">
        <v>5.8069470000000001</v>
      </c>
    </row>
    <row r="8210" spans="1:2" x14ac:dyDescent="0.3">
      <c r="A8210" s="150">
        <v>42993</v>
      </c>
      <c r="B8210" s="30">
        <v>5.8073990000000002</v>
      </c>
    </row>
    <row r="8211" spans="1:2" x14ac:dyDescent="0.3">
      <c r="A8211" s="150">
        <v>42994</v>
      </c>
      <c r="B8211" s="30">
        <v>5.8078519999999996</v>
      </c>
    </row>
    <row r="8212" spans="1:2" x14ac:dyDescent="0.3">
      <c r="A8212" s="150">
        <v>42995</v>
      </c>
      <c r="B8212" s="30">
        <v>5.8083039999999997</v>
      </c>
    </row>
    <row r="8213" spans="1:2" x14ac:dyDescent="0.3">
      <c r="A8213" s="150">
        <v>42996</v>
      </c>
      <c r="B8213" s="30">
        <v>5.8087569999999999</v>
      </c>
    </row>
    <row r="8214" spans="1:2" x14ac:dyDescent="0.3">
      <c r="A8214" s="150">
        <v>42997</v>
      </c>
      <c r="B8214" s="30">
        <v>5.8092090000000001</v>
      </c>
    </row>
    <row r="8215" spans="1:2" x14ac:dyDescent="0.3">
      <c r="A8215" s="150">
        <v>42998</v>
      </c>
      <c r="B8215" s="30">
        <v>5.8096620000000003</v>
      </c>
    </row>
    <row r="8216" spans="1:2" x14ac:dyDescent="0.3">
      <c r="A8216" s="150">
        <v>42999</v>
      </c>
      <c r="B8216" s="30">
        <v>5.8101139999999996</v>
      </c>
    </row>
    <row r="8217" spans="1:2" x14ac:dyDescent="0.3">
      <c r="A8217" s="150">
        <v>43000</v>
      </c>
      <c r="B8217" s="30">
        <v>5.8105669999999998</v>
      </c>
    </row>
    <row r="8218" spans="1:2" x14ac:dyDescent="0.3">
      <c r="A8218" s="150">
        <v>43001</v>
      </c>
      <c r="B8218" s="30">
        <v>5.8110200000000001</v>
      </c>
    </row>
    <row r="8219" spans="1:2" x14ac:dyDescent="0.3">
      <c r="A8219" s="150">
        <v>43002</v>
      </c>
      <c r="B8219" s="30">
        <v>5.8114720000000002</v>
      </c>
    </row>
    <row r="8220" spans="1:2" x14ac:dyDescent="0.3">
      <c r="A8220" s="150">
        <v>43003</v>
      </c>
      <c r="B8220" s="30">
        <v>5.8119249999999996</v>
      </c>
    </row>
    <row r="8221" spans="1:2" x14ac:dyDescent="0.3">
      <c r="A8221" s="150">
        <v>43004</v>
      </c>
      <c r="B8221" s="30">
        <v>5.8132440000000001</v>
      </c>
    </row>
    <row r="8222" spans="1:2" x14ac:dyDescent="0.3">
      <c r="A8222" s="150">
        <v>43005</v>
      </c>
      <c r="B8222" s="30">
        <v>5.8145629999999997</v>
      </c>
    </row>
    <row r="8223" spans="1:2" x14ac:dyDescent="0.3">
      <c r="A8223" s="150">
        <v>43006</v>
      </c>
      <c r="B8223" s="30">
        <v>5.8158830000000004</v>
      </c>
    </row>
    <row r="8224" spans="1:2" x14ac:dyDescent="0.3">
      <c r="A8224" s="150">
        <v>43007</v>
      </c>
      <c r="B8224" s="30">
        <v>5.8172030000000001</v>
      </c>
    </row>
    <row r="8225" spans="1:2" x14ac:dyDescent="0.3">
      <c r="A8225" s="150">
        <v>43008</v>
      </c>
      <c r="B8225" s="30">
        <v>5.8185229999999999</v>
      </c>
    </row>
    <row r="8226" spans="1:2" x14ac:dyDescent="0.3">
      <c r="A8226" s="150">
        <v>43009</v>
      </c>
      <c r="B8226" s="30">
        <v>5.8198429999999997</v>
      </c>
    </row>
    <row r="8227" spans="1:2" x14ac:dyDescent="0.3">
      <c r="A8227" s="150">
        <v>43010</v>
      </c>
      <c r="B8227" s="30">
        <v>5.8211639999999996</v>
      </c>
    </row>
    <row r="8228" spans="1:2" x14ac:dyDescent="0.3">
      <c r="A8228" s="150">
        <v>43011</v>
      </c>
      <c r="B8228" s="30">
        <v>5.8224850000000004</v>
      </c>
    </row>
    <row r="8229" spans="1:2" x14ac:dyDescent="0.3">
      <c r="A8229" s="150">
        <v>43012</v>
      </c>
      <c r="B8229" s="30">
        <v>5.8238060000000003</v>
      </c>
    </row>
    <row r="8230" spans="1:2" x14ac:dyDescent="0.3">
      <c r="A8230" s="150">
        <v>43013</v>
      </c>
      <c r="B8230" s="30">
        <v>5.8251280000000003</v>
      </c>
    </row>
    <row r="8231" spans="1:2" x14ac:dyDescent="0.3">
      <c r="A8231" s="150">
        <v>43014</v>
      </c>
      <c r="B8231" s="30">
        <v>5.8264500000000004</v>
      </c>
    </row>
    <row r="8232" spans="1:2" x14ac:dyDescent="0.3">
      <c r="A8232" s="150">
        <v>43015</v>
      </c>
      <c r="B8232" s="30">
        <v>5.8277720000000004</v>
      </c>
    </row>
    <row r="8233" spans="1:2" x14ac:dyDescent="0.3">
      <c r="A8233" s="150">
        <v>43016</v>
      </c>
      <c r="B8233" s="30">
        <v>5.8290940000000004</v>
      </c>
    </row>
    <row r="8234" spans="1:2" x14ac:dyDescent="0.3">
      <c r="A8234" s="150">
        <v>43017</v>
      </c>
      <c r="B8234" s="30">
        <v>5.8304169999999997</v>
      </c>
    </row>
    <row r="8235" spans="1:2" x14ac:dyDescent="0.3">
      <c r="A8235" s="150">
        <v>43018</v>
      </c>
      <c r="B8235" s="30">
        <v>5.8317399999999999</v>
      </c>
    </row>
    <row r="8236" spans="1:2" x14ac:dyDescent="0.3">
      <c r="A8236" s="150">
        <v>43019</v>
      </c>
      <c r="B8236" s="30">
        <v>5.8310690000000003</v>
      </c>
    </row>
    <row r="8237" spans="1:2" x14ac:dyDescent="0.3">
      <c r="A8237" s="150">
        <v>43020</v>
      </c>
      <c r="B8237" s="30">
        <v>5.8303969999999996</v>
      </c>
    </row>
    <row r="8238" spans="1:2" x14ac:dyDescent="0.3">
      <c r="A8238" s="150">
        <v>43021</v>
      </c>
      <c r="B8238" s="30">
        <v>5.829726</v>
      </c>
    </row>
    <row r="8239" spans="1:2" x14ac:dyDescent="0.3">
      <c r="A8239" s="150">
        <v>43022</v>
      </c>
      <c r="B8239" s="30">
        <v>5.8290540000000002</v>
      </c>
    </row>
    <row r="8240" spans="1:2" x14ac:dyDescent="0.3">
      <c r="A8240" s="150">
        <v>43023</v>
      </c>
      <c r="B8240" s="30">
        <v>5.8283829999999996</v>
      </c>
    </row>
    <row r="8241" spans="1:2" x14ac:dyDescent="0.3">
      <c r="A8241" s="150">
        <v>43024</v>
      </c>
      <c r="B8241" s="30">
        <v>5.8277109999999999</v>
      </c>
    </row>
    <row r="8242" spans="1:2" x14ac:dyDescent="0.3">
      <c r="A8242" s="150">
        <v>43025</v>
      </c>
      <c r="B8242" s="30">
        <v>5.8270400000000002</v>
      </c>
    </row>
    <row r="8243" spans="1:2" x14ac:dyDescent="0.3">
      <c r="A8243" s="150">
        <v>43026</v>
      </c>
      <c r="B8243" s="30">
        <v>5.8263689999999997</v>
      </c>
    </row>
    <row r="8244" spans="1:2" x14ac:dyDescent="0.3">
      <c r="A8244" s="150">
        <v>43027</v>
      </c>
      <c r="B8244" s="30">
        <v>5.825698</v>
      </c>
    </row>
    <row r="8245" spans="1:2" x14ac:dyDescent="0.3">
      <c r="A8245" s="150">
        <v>43028</v>
      </c>
      <c r="B8245" s="30">
        <v>5.8250270000000004</v>
      </c>
    </row>
    <row r="8246" spans="1:2" x14ac:dyDescent="0.3">
      <c r="A8246" s="150">
        <v>43029</v>
      </c>
      <c r="B8246" s="30">
        <v>5.8243559999999999</v>
      </c>
    </row>
    <row r="8247" spans="1:2" x14ac:dyDescent="0.3">
      <c r="A8247" s="150">
        <v>43030</v>
      </c>
      <c r="B8247" s="30">
        <v>5.8236850000000002</v>
      </c>
    </row>
    <row r="8248" spans="1:2" x14ac:dyDescent="0.3">
      <c r="A8248" s="150">
        <v>43031</v>
      </c>
      <c r="B8248" s="30">
        <v>5.8230149999999998</v>
      </c>
    </row>
    <row r="8249" spans="1:2" x14ac:dyDescent="0.3">
      <c r="A8249" s="150">
        <v>43032</v>
      </c>
      <c r="B8249" s="30">
        <v>5.8223440000000002</v>
      </c>
    </row>
    <row r="8250" spans="1:2" x14ac:dyDescent="0.3">
      <c r="A8250" s="150">
        <v>43033</v>
      </c>
      <c r="B8250" s="30">
        <v>5.8216729999999997</v>
      </c>
    </row>
    <row r="8251" spans="1:2" x14ac:dyDescent="0.3">
      <c r="A8251" s="150">
        <v>43034</v>
      </c>
      <c r="B8251" s="30">
        <v>5.8239190000000001</v>
      </c>
    </row>
    <row r="8252" spans="1:2" x14ac:dyDescent="0.3">
      <c r="A8252" s="150">
        <v>43035</v>
      </c>
      <c r="B8252" s="30">
        <v>5.8261649999999996</v>
      </c>
    </row>
    <row r="8253" spans="1:2" x14ac:dyDescent="0.3">
      <c r="A8253" s="150">
        <v>43036</v>
      </c>
      <c r="B8253" s="30">
        <v>5.8284120000000001</v>
      </c>
    </row>
    <row r="8254" spans="1:2" x14ac:dyDescent="0.3">
      <c r="A8254" s="150">
        <v>43037</v>
      </c>
      <c r="B8254" s="30">
        <v>5.83066</v>
      </c>
    </row>
    <row r="8255" spans="1:2" x14ac:dyDescent="0.3">
      <c r="A8255" s="150">
        <v>43038</v>
      </c>
      <c r="B8255" s="30">
        <v>5.8329089999999999</v>
      </c>
    </row>
    <row r="8256" spans="1:2" x14ac:dyDescent="0.3">
      <c r="A8256" s="150">
        <v>43039</v>
      </c>
      <c r="B8256" s="30">
        <v>5.835159</v>
      </c>
    </row>
    <row r="8257" spans="1:2" x14ac:dyDescent="0.3">
      <c r="A8257" s="150">
        <v>43040</v>
      </c>
      <c r="B8257" s="30">
        <v>5.8374100000000002</v>
      </c>
    </row>
    <row r="8258" spans="1:2" x14ac:dyDescent="0.3">
      <c r="A8258" s="150">
        <v>43041</v>
      </c>
      <c r="B8258" s="30">
        <v>5.8396619999999997</v>
      </c>
    </row>
    <row r="8259" spans="1:2" x14ac:dyDescent="0.3">
      <c r="A8259" s="150">
        <v>43042</v>
      </c>
      <c r="B8259" s="30">
        <v>5.8419140000000001</v>
      </c>
    </row>
    <row r="8260" spans="1:2" x14ac:dyDescent="0.3">
      <c r="A8260" s="150">
        <v>43043</v>
      </c>
      <c r="B8260" s="30">
        <v>5.8441669999999997</v>
      </c>
    </row>
    <row r="8261" spans="1:2" x14ac:dyDescent="0.3">
      <c r="A8261" s="150">
        <v>43044</v>
      </c>
      <c r="B8261" s="30">
        <v>5.8464210000000003</v>
      </c>
    </row>
    <row r="8262" spans="1:2" x14ac:dyDescent="0.3">
      <c r="A8262" s="150">
        <v>43045</v>
      </c>
      <c r="B8262" s="30">
        <v>5.8486770000000003</v>
      </c>
    </row>
    <row r="8263" spans="1:2" x14ac:dyDescent="0.3">
      <c r="A8263" s="150">
        <v>43046</v>
      </c>
      <c r="B8263" s="30">
        <v>5.8509320000000002</v>
      </c>
    </row>
    <row r="8264" spans="1:2" x14ac:dyDescent="0.3">
      <c r="A8264" s="150">
        <v>43047</v>
      </c>
      <c r="B8264" s="30">
        <v>5.8531890000000004</v>
      </c>
    </row>
    <row r="8265" spans="1:2" x14ac:dyDescent="0.3">
      <c r="A8265" s="150">
        <v>43048</v>
      </c>
      <c r="B8265" s="30">
        <v>5.8554469999999998</v>
      </c>
    </row>
    <row r="8266" spans="1:2" x14ac:dyDescent="0.3">
      <c r="A8266" s="150">
        <v>43049</v>
      </c>
      <c r="B8266" s="30">
        <v>5.8577050000000002</v>
      </c>
    </row>
    <row r="8267" spans="1:2" x14ac:dyDescent="0.3">
      <c r="A8267" s="150">
        <v>43050</v>
      </c>
      <c r="B8267" s="30">
        <v>5.8584610000000001</v>
      </c>
    </row>
    <row r="8268" spans="1:2" x14ac:dyDescent="0.3">
      <c r="A8268" s="150">
        <v>43051</v>
      </c>
      <c r="B8268" s="30">
        <v>5.859216</v>
      </c>
    </row>
    <row r="8269" spans="1:2" x14ac:dyDescent="0.3">
      <c r="A8269" s="150">
        <v>43052</v>
      </c>
      <c r="B8269" s="30">
        <v>5.859972</v>
      </c>
    </row>
    <row r="8270" spans="1:2" x14ac:dyDescent="0.3">
      <c r="A8270" s="150">
        <v>43053</v>
      </c>
      <c r="B8270" s="30">
        <v>5.8607279999999999</v>
      </c>
    </row>
    <row r="8271" spans="1:2" x14ac:dyDescent="0.3">
      <c r="A8271" s="150">
        <v>43054</v>
      </c>
      <c r="B8271" s="30">
        <v>5.8614839999999999</v>
      </c>
    </row>
    <row r="8272" spans="1:2" x14ac:dyDescent="0.3">
      <c r="A8272" s="150">
        <v>43055</v>
      </c>
      <c r="B8272" s="30">
        <v>5.8622399999999999</v>
      </c>
    </row>
    <row r="8273" spans="1:2" x14ac:dyDescent="0.3">
      <c r="A8273" s="150">
        <v>43056</v>
      </c>
      <c r="B8273" s="30">
        <v>5.8629959999999999</v>
      </c>
    </row>
    <row r="8274" spans="1:2" x14ac:dyDescent="0.3">
      <c r="A8274" s="150">
        <v>43057</v>
      </c>
      <c r="B8274" s="30">
        <v>5.8637519999999999</v>
      </c>
    </row>
    <row r="8275" spans="1:2" x14ac:dyDescent="0.3">
      <c r="A8275" s="150">
        <v>43058</v>
      </c>
      <c r="B8275" s="30">
        <v>5.8645079999999998</v>
      </c>
    </row>
    <row r="8276" spans="1:2" x14ac:dyDescent="0.3">
      <c r="A8276" s="150">
        <v>43059</v>
      </c>
      <c r="B8276" s="30">
        <v>5.865265</v>
      </c>
    </row>
    <row r="8277" spans="1:2" x14ac:dyDescent="0.3">
      <c r="A8277" s="150">
        <v>43060</v>
      </c>
      <c r="B8277" s="30">
        <v>5.8660209999999999</v>
      </c>
    </row>
    <row r="8278" spans="1:2" x14ac:dyDescent="0.3">
      <c r="A8278" s="150">
        <v>43061</v>
      </c>
      <c r="B8278" s="30">
        <v>5.866778</v>
      </c>
    </row>
    <row r="8279" spans="1:2" x14ac:dyDescent="0.3">
      <c r="A8279" s="150">
        <v>43062</v>
      </c>
      <c r="B8279" s="30">
        <v>5.867534</v>
      </c>
    </row>
    <row r="8280" spans="1:2" x14ac:dyDescent="0.3">
      <c r="A8280" s="150">
        <v>43063</v>
      </c>
      <c r="B8280" s="30">
        <v>5.8682910000000001</v>
      </c>
    </row>
    <row r="8281" spans="1:2" x14ac:dyDescent="0.3">
      <c r="A8281" s="150">
        <v>43064</v>
      </c>
      <c r="B8281" s="30">
        <v>5.8690480000000003</v>
      </c>
    </row>
    <row r="8282" spans="1:2" x14ac:dyDescent="0.3">
      <c r="A8282" s="150">
        <v>43065</v>
      </c>
      <c r="B8282" s="30">
        <v>5.8726130000000003</v>
      </c>
    </row>
    <row r="8283" spans="1:2" x14ac:dyDescent="0.3">
      <c r="A8283" s="150">
        <v>43066</v>
      </c>
      <c r="B8283" s="30">
        <v>5.8761809999999999</v>
      </c>
    </row>
    <row r="8284" spans="1:2" x14ac:dyDescent="0.3">
      <c r="A8284" s="150">
        <v>43067</v>
      </c>
      <c r="B8284" s="30">
        <v>5.8797499999999996</v>
      </c>
    </row>
    <row r="8285" spans="1:2" x14ac:dyDescent="0.3">
      <c r="A8285" s="150">
        <v>43068</v>
      </c>
      <c r="B8285" s="30">
        <v>5.8833219999999997</v>
      </c>
    </row>
    <row r="8286" spans="1:2" x14ac:dyDescent="0.3">
      <c r="A8286" s="150">
        <v>43069</v>
      </c>
      <c r="B8286" s="30">
        <v>5.8868960000000001</v>
      </c>
    </row>
    <row r="8287" spans="1:2" x14ac:dyDescent="0.3">
      <c r="A8287" s="150">
        <v>43070</v>
      </c>
      <c r="B8287" s="30">
        <v>5.8904719999999999</v>
      </c>
    </row>
    <row r="8288" spans="1:2" x14ac:dyDescent="0.3">
      <c r="A8288" s="150">
        <v>43071</v>
      </c>
      <c r="B8288" s="30">
        <v>5.89405</v>
      </c>
    </row>
    <row r="8289" spans="1:2" x14ac:dyDescent="0.3">
      <c r="A8289" s="150">
        <v>43072</v>
      </c>
      <c r="B8289" s="30">
        <v>5.8976309999999996</v>
      </c>
    </row>
    <row r="8290" spans="1:2" x14ac:dyDescent="0.3">
      <c r="A8290" s="150">
        <v>43073</v>
      </c>
      <c r="B8290" s="30">
        <v>5.9012130000000003</v>
      </c>
    </row>
    <row r="8291" spans="1:2" x14ac:dyDescent="0.3">
      <c r="A8291" s="150">
        <v>43074</v>
      </c>
      <c r="B8291" s="30">
        <v>5.9047980000000004</v>
      </c>
    </row>
    <row r="8292" spans="1:2" x14ac:dyDescent="0.3">
      <c r="A8292" s="150">
        <v>43075</v>
      </c>
      <c r="B8292" s="30">
        <v>5.908385</v>
      </c>
    </row>
    <row r="8293" spans="1:2" x14ac:dyDescent="0.3">
      <c r="A8293" s="150">
        <v>43076</v>
      </c>
      <c r="B8293" s="30">
        <v>5.9119739999999998</v>
      </c>
    </row>
    <row r="8294" spans="1:2" x14ac:dyDescent="0.3">
      <c r="A8294" s="150">
        <v>43077</v>
      </c>
      <c r="B8294" s="30">
        <v>5.915565</v>
      </c>
    </row>
    <row r="8295" spans="1:2" x14ac:dyDescent="0.3">
      <c r="A8295" s="150">
        <v>43078</v>
      </c>
      <c r="B8295" s="30">
        <v>5.9191589999999996</v>
      </c>
    </row>
    <row r="8296" spans="1:2" x14ac:dyDescent="0.3">
      <c r="A8296" s="150">
        <v>43079</v>
      </c>
      <c r="B8296" s="30">
        <v>5.9227550000000004</v>
      </c>
    </row>
    <row r="8297" spans="1:2" x14ac:dyDescent="0.3">
      <c r="A8297" s="150">
        <v>43080</v>
      </c>
      <c r="B8297" s="30">
        <v>5.9228969999999999</v>
      </c>
    </row>
    <row r="8298" spans="1:2" x14ac:dyDescent="0.3">
      <c r="A8298" s="150">
        <v>43081</v>
      </c>
      <c r="B8298" s="30">
        <v>5.9230400000000003</v>
      </c>
    </row>
    <row r="8299" spans="1:2" x14ac:dyDescent="0.3">
      <c r="A8299" s="150">
        <v>43082</v>
      </c>
      <c r="B8299" s="30">
        <v>5.9231829999999999</v>
      </c>
    </row>
    <row r="8300" spans="1:2" x14ac:dyDescent="0.3">
      <c r="A8300" s="150">
        <v>43083</v>
      </c>
      <c r="B8300" s="30">
        <v>5.9233250000000002</v>
      </c>
    </row>
    <row r="8301" spans="1:2" x14ac:dyDescent="0.3">
      <c r="A8301" s="150">
        <v>43084</v>
      </c>
      <c r="B8301" s="30">
        <v>5.9234679999999997</v>
      </c>
    </row>
    <row r="8302" spans="1:2" x14ac:dyDescent="0.3">
      <c r="A8302" s="150">
        <v>43085</v>
      </c>
      <c r="B8302" s="30">
        <v>5.9236110000000002</v>
      </c>
    </row>
    <row r="8303" spans="1:2" x14ac:dyDescent="0.3">
      <c r="A8303" s="150">
        <v>43086</v>
      </c>
      <c r="B8303" s="30">
        <v>5.9237539999999997</v>
      </c>
    </row>
    <row r="8304" spans="1:2" x14ac:dyDescent="0.3">
      <c r="A8304" s="150">
        <v>43087</v>
      </c>
      <c r="B8304" s="30">
        <v>5.9238960000000001</v>
      </c>
    </row>
    <row r="8305" spans="1:2" x14ac:dyDescent="0.3">
      <c r="A8305" s="150">
        <v>43088</v>
      </c>
      <c r="B8305" s="30">
        <v>5.9240389999999996</v>
      </c>
    </row>
    <row r="8306" spans="1:2" x14ac:dyDescent="0.3">
      <c r="A8306" s="150">
        <v>43089</v>
      </c>
      <c r="B8306" s="30">
        <v>5.9241820000000001</v>
      </c>
    </row>
    <row r="8307" spans="1:2" x14ac:dyDescent="0.3">
      <c r="A8307" s="150">
        <v>43090</v>
      </c>
      <c r="B8307" s="30">
        <v>5.9243249999999996</v>
      </c>
    </row>
    <row r="8308" spans="1:2" x14ac:dyDescent="0.3">
      <c r="A8308" s="150">
        <v>43091</v>
      </c>
      <c r="B8308" s="30">
        <v>5.9244669999999999</v>
      </c>
    </row>
    <row r="8309" spans="1:2" x14ac:dyDescent="0.3">
      <c r="A8309" s="150">
        <v>43092</v>
      </c>
      <c r="B8309" s="30">
        <v>5.9246100000000004</v>
      </c>
    </row>
    <row r="8310" spans="1:2" x14ac:dyDescent="0.3">
      <c r="A8310" s="150">
        <v>43093</v>
      </c>
      <c r="B8310" s="30">
        <v>5.9247529999999999</v>
      </c>
    </row>
    <row r="8311" spans="1:2" x14ac:dyDescent="0.3">
      <c r="A8311" s="150">
        <v>43094</v>
      </c>
      <c r="B8311" s="30">
        <v>5.9248960000000004</v>
      </c>
    </row>
    <row r="8312" spans="1:2" x14ac:dyDescent="0.3">
      <c r="A8312" s="150">
        <v>43095</v>
      </c>
      <c r="B8312" s="30">
        <v>5.9265040000000004</v>
      </c>
    </row>
    <row r="8313" spans="1:2" x14ac:dyDescent="0.3">
      <c r="A8313" s="150">
        <v>43096</v>
      </c>
      <c r="B8313" s="30">
        <v>5.9281119999999996</v>
      </c>
    </row>
    <row r="8314" spans="1:2" x14ac:dyDescent="0.3">
      <c r="A8314" s="150">
        <v>43097</v>
      </c>
      <c r="B8314" s="30">
        <v>5.9297209999999998</v>
      </c>
    </row>
    <row r="8315" spans="1:2" x14ac:dyDescent="0.3">
      <c r="A8315" s="150">
        <v>43098</v>
      </c>
      <c r="B8315" s="30">
        <v>5.9313310000000001</v>
      </c>
    </row>
    <row r="8316" spans="1:2" x14ac:dyDescent="0.3">
      <c r="A8316" s="150">
        <v>43099</v>
      </c>
      <c r="B8316" s="30">
        <v>5.9329409999999996</v>
      </c>
    </row>
    <row r="8317" spans="1:2" x14ac:dyDescent="0.3">
      <c r="A8317" s="150">
        <v>43100</v>
      </c>
      <c r="B8317" s="30">
        <v>5.9345509999999999</v>
      </c>
    </row>
    <row r="8318" spans="1:2" x14ac:dyDescent="0.3">
      <c r="A8318" s="150">
        <v>43101</v>
      </c>
      <c r="B8318" s="30">
        <v>5.9361620000000004</v>
      </c>
    </row>
    <row r="8319" spans="1:2" x14ac:dyDescent="0.3">
      <c r="A8319" s="150">
        <v>43102</v>
      </c>
      <c r="B8319" s="30">
        <v>5.937773</v>
      </c>
    </row>
    <row r="8320" spans="1:2" x14ac:dyDescent="0.3">
      <c r="A8320" s="150">
        <v>43103</v>
      </c>
      <c r="B8320" s="30">
        <v>5.9393849999999997</v>
      </c>
    </row>
    <row r="8321" spans="1:2" x14ac:dyDescent="0.3">
      <c r="A8321" s="150">
        <v>43104</v>
      </c>
      <c r="B8321" s="30">
        <v>5.9409970000000003</v>
      </c>
    </row>
    <row r="8322" spans="1:2" x14ac:dyDescent="0.3">
      <c r="A8322" s="150">
        <v>43105</v>
      </c>
      <c r="B8322" s="30">
        <v>5.942609</v>
      </c>
    </row>
    <row r="8323" spans="1:2" x14ac:dyDescent="0.3">
      <c r="A8323" s="150">
        <v>43106</v>
      </c>
      <c r="B8323" s="30">
        <v>5.9442219999999999</v>
      </c>
    </row>
    <row r="8324" spans="1:2" x14ac:dyDescent="0.3">
      <c r="A8324" s="150">
        <v>43107</v>
      </c>
      <c r="B8324" s="30">
        <v>5.9458359999999999</v>
      </c>
    </row>
    <row r="8325" spans="1:2" x14ac:dyDescent="0.3">
      <c r="A8325" s="150">
        <v>43108</v>
      </c>
      <c r="B8325" s="30">
        <v>5.9474489999999998</v>
      </c>
    </row>
    <row r="8326" spans="1:2" x14ac:dyDescent="0.3">
      <c r="A8326" s="150">
        <v>43109</v>
      </c>
      <c r="B8326" s="30">
        <v>5.9490639999999999</v>
      </c>
    </row>
    <row r="8327" spans="1:2" x14ac:dyDescent="0.3">
      <c r="A8327" s="150">
        <v>43110</v>
      </c>
      <c r="B8327" s="30">
        <v>5.9506779999999999</v>
      </c>
    </row>
    <row r="8328" spans="1:2" x14ac:dyDescent="0.3">
      <c r="A8328" s="150">
        <v>43111</v>
      </c>
      <c r="B8328" s="30">
        <v>5.9517699999999998</v>
      </c>
    </row>
    <row r="8329" spans="1:2" x14ac:dyDescent="0.3">
      <c r="A8329" s="150">
        <v>43112</v>
      </c>
      <c r="B8329" s="30">
        <v>5.9528619999999997</v>
      </c>
    </row>
    <row r="8330" spans="1:2" x14ac:dyDescent="0.3">
      <c r="A8330" s="150">
        <v>43113</v>
      </c>
      <c r="B8330" s="30">
        <v>5.9539549999999997</v>
      </c>
    </row>
    <row r="8331" spans="1:2" x14ac:dyDescent="0.3">
      <c r="A8331" s="150">
        <v>43114</v>
      </c>
      <c r="B8331" s="30">
        <v>5.9550470000000004</v>
      </c>
    </row>
    <row r="8332" spans="1:2" x14ac:dyDescent="0.3">
      <c r="A8332" s="150">
        <v>43115</v>
      </c>
      <c r="B8332" s="30">
        <v>5.9561400000000004</v>
      </c>
    </row>
    <row r="8333" spans="1:2" x14ac:dyDescent="0.3">
      <c r="A8333" s="150">
        <v>43116</v>
      </c>
      <c r="B8333" s="30">
        <v>5.9572329999999996</v>
      </c>
    </row>
    <row r="8334" spans="1:2" x14ac:dyDescent="0.3">
      <c r="A8334" s="150">
        <v>43117</v>
      </c>
      <c r="B8334" s="30">
        <v>5.9583259999999996</v>
      </c>
    </row>
    <row r="8335" spans="1:2" x14ac:dyDescent="0.3">
      <c r="A8335" s="150">
        <v>43118</v>
      </c>
      <c r="B8335" s="30">
        <v>5.9594189999999996</v>
      </c>
    </row>
    <row r="8336" spans="1:2" x14ac:dyDescent="0.3">
      <c r="A8336" s="150">
        <v>43119</v>
      </c>
      <c r="B8336" s="30">
        <v>5.9605119999999996</v>
      </c>
    </row>
    <row r="8337" spans="1:2" x14ac:dyDescent="0.3">
      <c r="A8337" s="150">
        <v>43120</v>
      </c>
      <c r="B8337" s="30">
        <v>5.9616059999999997</v>
      </c>
    </row>
    <row r="8338" spans="1:2" x14ac:dyDescent="0.3">
      <c r="A8338" s="150">
        <v>43121</v>
      </c>
      <c r="B8338" s="30">
        <v>5.9626999999999999</v>
      </c>
    </row>
    <row r="8339" spans="1:2" x14ac:dyDescent="0.3">
      <c r="A8339" s="150">
        <v>43122</v>
      </c>
      <c r="B8339" s="30">
        <v>5.963794</v>
      </c>
    </row>
    <row r="8340" spans="1:2" x14ac:dyDescent="0.3">
      <c r="A8340" s="150">
        <v>43123</v>
      </c>
      <c r="B8340" s="30">
        <v>5.9648880000000002</v>
      </c>
    </row>
    <row r="8341" spans="1:2" x14ac:dyDescent="0.3">
      <c r="A8341" s="150">
        <v>43124</v>
      </c>
      <c r="B8341" s="30">
        <v>5.9659829999999996</v>
      </c>
    </row>
    <row r="8342" spans="1:2" x14ac:dyDescent="0.3">
      <c r="A8342" s="150">
        <v>43125</v>
      </c>
      <c r="B8342" s="30">
        <v>5.9670769999999997</v>
      </c>
    </row>
    <row r="8343" spans="1:2" x14ac:dyDescent="0.3">
      <c r="A8343" s="150">
        <v>43126</v>
      </c>
      <c r="B8343" s="30">
        <v>5.9679650000000004</v>
      </c>
    </row>
    <row r="8344" spans="1:2" x14ac:dyDescent="0.3">
      <c r="A8344" s="150">
        <v>43127</v>
      </c>
      <c r="B8344" s="30">
        <v>5.968852</v>
      </c>
    </row>
    <row r="8345" spans="1:2" x14ac:dyDescent="0.3">
      <c r="A8345" s="150">
        <v>43128</v>
      </c>
      <c r="B8345" s="30">
        <v>5.9697399999999998</v>
      </c>
    </row>
    <row r="8346" spans="1:2" x14ac:dyDescent="0.3">
      <c r="A8346" s="150">
        <v>43129</v>
      </c>
      <c r="B8346" s="30">
        <v>5.9706270000000004</v>
      </c>
    </row>
    <row r="8347" spans="1:2" x14ac:dyDescent="0.3">
      <c r="A8347" s="150">
        <v>43130</v>
      </c>
      <c r="B8347" s="30">
        <v>5.9715150000000001</v>
      </c>
    </row>
    <row r="8348" spans="1:2" x14ac:dyDescent="0.3">
      <c r="A8348" s="150">
        <v>43131</v>
      </c>
      <c r="B8348" s="30">
        <v>5.9724029999999999</v>
      </c>
    </row>
    <row r="8349" spans="1:2" x14ac:dyDescent="0.3">
      <c r="A8349" s="150">
        <v>43132</v>
      </c>
      <c r="B8349" s="30">
        <v>5.9732909999999997</v>
      </c>
    </row>
    <row r="8350" spans="1:2" x14ac:dyDescent="0.3">
      <c r="A8350" s="150">
        <v>43133</v>
      </c>
      <c r="B8350" s="30">
        <v>5.9741790000000004</v>
      </c>
    </row>
    <row r="8351" spans="1:2" x14ac:dyDescent="0.3">
      <c r="A8351" s="150">
        <v>43134</v>
      </c>
      <c r="B8351" s="30">
        <v>5.9750680000000003</v>
      </c>
    </row>
    <row r="8352" spans="1:2" x14ac:dyDescent="0.3">
      <c r="A8352" s="150">
        <v>43135</v>
      </c>
      <c r="B8352" s="30">
        <v>5.975956</v>
      </c>
    </row>
    <row r="8353" spans="1:2" x14ac:dyDescent="0.3">
      <c r="A8353" s="150">
        <v>43136</v>
      </c>
      <c r="B8353" s="30">
        <v>5.976845</v>
      </c>
    </row>
    <row r="8354" spans="1:2" x14ac:dyDescent="0.3">
      <c r="A8354" s="150">
        <v>43137</v>
      </c>
      <c r="B8354" s="30">
        <v>5.9777329999999997</v>
      </c>
    </row>
    <row r="8355" spans="1:2" x14ac:dyDescent="0.3">
      <c r="A8355" s="150">
        <v>43138</v>
      </c>
      <c r="B8355" s="30">
        <v>5.9786219999999997</v>
      </c>
    </row>
    <row r="8356" spans="1:2" x14ac:dyDescent="0.3">
      <c r="A8356" s="150">
        <v>43139</v>
      </c>
      <c r="B8356" s="30">
        <v>5.9795109999999996</v>
      </c>
    </row>
    <row r="8357" spans="1:2" x14ac:dyDescent="0.3">
      <c r="A8357" s="150">
        <v>43140</v>
      </c>
      <c r="B8357" s="30">
        <v>5.9804000000000004</v>
      </c>
    </row>
    <row r="8358" spans="1:2" x14ac:dyDescent="0.3">
      <c r="A8358" s="150">
        <v>43141</v>
      </c>
      <c r="B8358" s="30">
        <v>5.9812900000000004</v>
      </c>
    </row>
    <row r="8359" spans="1:2" x14ac:dyDescent="0.3">
      <c r="A8359" s="150">
        <v>43142</v>
      </c>
      <c r="B8359" s="30">
        <v>5.9825210000000002</v>
      </c>
    </row>
    <row r="8360" spans="1:2" x14ac:dyDescent="0.3">
      <c r="A8360" s="150">
        <v>43143</v>
      </c>
      <c r="B8360" s="30">
        <v>5.983752</v>
      </c>
    </row>
    <row r="8361" spans="1:2" x14ac:dyDescent="0.3">
      <c r="A8361" s="150">
        <v>43144</v>
      </c>
      <c r="B8361" s="30">
        <v>5.9849839999999999</v>
      </c>
    </row>
    <row r="8362" spans="1:2" x14ac:dyDescent="0.3">
      <c r="A8362" s="150">
        <v>43145</v>
      </c>
      <c r="B8362" s="30">
        <v>5.9862159999999998</v>
      </c>
    </row>
    <row r="8363" spans="1:2" x14ac:dyDescent="0.3">
      <c r="A8363" s="150">
        <v>43146</v>
      </c>
      <c r="B8363" s="30">
        <v>5.9874479999999997</v>
      </c>
    </row>
    <row r="8364" spans="1:2" x14ac:dyDescent="0.3">
      <c r="A8364" s="150">
        <v>43147</v>
      </c>
      <c r="B8364" s="30">
        <v>5.9886809999999997</v>
      </c>
    </row>
    <row r="8365" spans="1:2" x14ac:dyDescent="0.3">
      <c r="A8365" s="150">
        <v>43148</v>
      </c>
      <c r="B8365" s="30">
        <v>5.9899129999999996</v>
      </c>
    </row>
    <row r="8366" spans="1:2" x14ac:dyDescent="0.3">
      <c r="A8366" s="150">
        <v>43149</v>
      </c>
      <c r="B8366" s="30">
        <v>5.9911459999999996</v>
      </c>
    </row>
    <row r="8367" spans="1:2" x14ac:dyDescent="0.3">
      <c r="A8367" s="150">
        <v>43150</v>
      </c>
      <c r="B8367" s="30">
        <v>5.9923789999999997</v>
      </c>
    </row>
    <row r="8368" spans="1:2" x14ac:dyDescent="0.3">
      <c r="A8368" s="150">
        <v>43151</v>
      </c>
      <c r="B8368" s="30">
        <v>5.9936129999999999</v>
      </c>
    </row>
    <row r="8369" spans="1:2" x14ac:dyDescent="0.3">
      <c r="A8369" s="150">
        <v>43152</v>
      </c>
      <c r="B8369" s="30">
        <v>5.994847</v>
      </c>
    </row>
    <row r="8370" spans="1:2" x14ac:dyDescent="0.3">
      <c r="A8370" s="150">
        <v>43153</v>
      </c>
      <c r="B8370" s="30">
        <v>5.9960810000000002</v>
      </c>
    </row>
    <row r="8371" spans="1:2" x14ac:dyDescent="0.3">
      <c r="A8371" s="150">
        <v>43154</v>
      </c>
      <c r="B8371" s="30">
        <v>5.9973150000000004</v>
      </c>
    </row>
    <row r="8372" spans="1:2" x14ac:dyDescent="0.3">
      <c r="A8372" s="150">
        <v>43155</v>
      </c>
      <c r="B8372" s="30">
        <v>5.9985489999999997</v>
      </c>
    </row>
    <row r="8373" spans="1:2" x14ac:dyDescent="0.3">
      <c r="A8373" s="150">
        <v>43156</v>
      </c>
      <c r="B8373" s="30">
        <v>5.999784</v>
      </c>
    </row>
    <row r="8374" spans="1:2" x14ac:dyDescent="0.3">
      <c r="A8374" s="150">
        <v>43157</v>
      </c>
      <c r="B8374" s="30">
        <v>6.0007289999999998</v>
      </c>
    </row>
    <row r="8375" spans="1:2" x14ac:dyDescent="0.3">
      <c r="A8375" s="150">
        <v>43158</v>
      </c>
      <c r="B8375" s="30">
        <v>6.0016749999999996</v>
      </c>
    </row>
    <row r="8376" spans="1:2" x14ac:dyDescent="0.3">
      <c r="A8376" s="150">
        <v>43159</v>
      </c>
      <c r="B8376" s="30">
        <v>6.0026200000000003</v>
      </c>
    </row>
    <row r="8377" spans="1:2" x14ac:dyDescent="0.3">
      <c r="A8377" s="150">
        <v>43160</v>
      </c>
      <c r="B8377" s="30">
        <v>6.0035660000000002</v>
      </c>
    </row>
    <row r="8378" spans="1:2" x14ac:dyDescent="0.3">
      <c r="A8378" s="150">
        <v>43161</v>
      </c>
      <c r="B8378" s="30">
        <v>6.0045120000000001</v>
      </c>
    </row>
    <row r="8379" spans="1:2" x14ac:dyDescent="0.3">
      <c r="A8379" s="150">
        <v>43162</v>
      </c>
      <c r="B8379" s="30">
        <v>6.005458</v>
      </c>
    </row>
    <row r="8380" spans="1:2" x14ac:dyDescent="0.3">
      <c r="A8380" s="150">
        <v>43163</v>
      </c>
      <c r="B8380" s="30">
        <v>6.0064039999999999</v>
      </c>
    </row>
    <row r="8381" spans="1:2" x14ac:dyDescent="0.3">
      <c r="A8381" s="150">
        <v>43164</v>
      </c>
      <c r="B8381" s="30">
        <v>6.0073499999999997</v>
      </c>
    </row>
    <row r="8382" spans="1:2" x14ac:dyDescent="0.3">
      <c r="A8382" s="150">
        <v>43165</v>
      </c>
      <c r="B8382" s="30">
        <v>6.0082959999999996</v>
      </c>
    </row>
    <row r="8383" spans="1:2" x14ac:dyDescent="0.3">
      <c r="A8383" s="150">
        <v>43166</v>
      </c>
      <c r="B8383" s="30">
        <v>6.0092429999999997</v>
      </c>
    </row>
    <row r="8384" spans="1:2" x14ac:dyDescent="0.3">
      <c r="A8384" s="150">
        <v>43167</v>
      </c>
      <c r="B8384" s="30">
        <v>6.0101889999999996</v>
      </c>
    </row>
    <row r="8385" spans="1:2" x14ac:dyDescent="0.3">
      <c r="A8385" s="150">
        <v>43168</v>
      </c>
      <c r="B8385" s="30">
        <v>6.0111359999999996</v>
      </c>
    </row>
    <row r="8386" spans="1:2" x14ac:dyDescent="0.3">
      <c r="A8386" s="150">
        <v>43169</v>
      </c>
      <c r="B8386" s="30">
        <v>6.0120829999999996</v>
      </c>
    </row>
    <row r="8387" spans="1:2" x14ac:dyDescent="0.3">
      <c r="A8387" s="150">
        <v>43170</v>
      </c>
      <c r="B8387" s="30">
        <v>6.0122559999999998</v>
      </c>
    </row>
    <row r="8388" spans="1:2" x14ac:dyDescent="0.3">
      <c r="A8388" s="150">
        <v>43171</v>
      </c>
      <c r="B8388" s="30">
        <v>6.012429</v>
      </c>
    </row>
    <row r="8389" spans="1:2" x14ac:dyDescent="0.3">
      <c r="A8389" s="150">
        <v>43172</v>
      </c>
      <c r="B8389" s="30">
        <v>6.0126030000000004</v>
      </c>
    </row>
    <row r="8390" spans="1:2" x14ac:dyDescent="0.3">
      <c r="A8390" s="150">
        <v>43173</v>
      </c>
      <c r="B8390" s="30">
        <v>6.0127759999999997</v>
      </c>
    </row>
    <row r="8391" spans="1:2" x14ac:dyDescent="0.3">
      <c r="A8391" s="150">
        <v>43174</v>
      </c>
      <c r="B8391" s="30">
        <v>6.0129489999999999</v>
      </c>
    </row>
    <row r="8392" spans="1:2" x14ac:dyDescent="0.3">
      <c r="A8392" s="150">
        <v>43175</v>
      </c>
      <c r="B8392" s="30">
        <v>6.0131220000000001</v>
      </c>
    </row>
    <row r="8393" spans="1:2" x14ac:dyDescent="0.3">
      <c r="A8393" s="150">
        <v>43176</v>
      </c>
      <c r="B8393" s="30">
        <v>6.0132950000000003</v>
      </c>
    </row>
    <row r="8394" spans="1:2" x14ac:dyDescent="0.3">
      <c r="A8394" s="150">
        <v>43177</v>
      </c>
      <c r="B8394" s="30">
        <v>6.0134679999999996</v>
      </c>
    </row>
    <row r="8395" spans="1:2" x14ac:dyDescent="0.3">
      <c r="A8395" s="150">
        <v>43178</v>
      </c>
      <c r="B8395" s="30">
        <v>6.0136409999999998</v>
      </c>
    </row>
    <row r="8396" spans="1:2" x14ac:dyDescent="0.3">
      <c r="A8396" s="150">
        <v>43179</v>
      </c>
      <c r="B8396" s="30">
        <v>6.013814</v>
      </c>
    </row>
    <row r="8397" spans="1:2" x14ac:dyDescent="0.3">
      <c r="A8397" s="150">
        <v>43180</v>
      </c>
      <c r="B8397" s="30">
        <v>6.0139870000000002</v>
      </c>
    </row>
    <row r="8398" spans="1:2" x14ac:dyDescent="0.3">
      <c r="A8398" s="150">
        <v>43181</v>
      </c>
      <c r="B8398" s="30">
        <v>6.0141600000000004</v>
      </c>
    </row>
    <row r="8399" spans="1:2" x14ac:dyDescent="0.3">
      <c r="A8399" s="150">
        <v>43182</v>
      </c>
      <c r="B8399" s="30">
        <v>6.0143339999999998</v>
      </c>
    </row>
    <row r="8400" spans="1:2" x14ac:dyDescent="0.3">
      <c r="A8400" s="150">
        <v>43183</v>
      </c>
      <c r="B8400" s="30">
        <v>6.014507</v>
      </c>
    </row>
    <row r="8401" spans="1:2" x14ac:dyDescent="0.3">
      <c r="A8401" s="150">
        <v>43184</v>
      </c>
      <c r="B8401" s="30">
        <v>6.0146800000000002</v>
      </c>
    </row>
    <row r="8402" spans="1:2" x14ac:dyDescent="0.3">
      <c r="A8402" s="150">
        <v>43185</v>
      </c>
      <c r="B8402" s="30">
        <v>6.0157860000000003</v>
      </c>
    </row>
    <row r="8403" spans="1:2" x14ac:dyDescent="0.3">
      <c r="A8403" s="150">
        <v>43186</v>
      </c>
      <c r="B8403" s="30">
        <v>6.0168920000000004</v>
      </c>
    </row>
    <row r="8404" spans="1:2" x14ac:dyDescent="0.3">
      <c r="A8404" s="150">
        <v>43187</v>
      </c>
      <c r="B8404" s="30">
        <v>6.0179980000000004</v>
      </c>
    </row>
    <row r="8405" spans="1:2" x14ac:dyDescent="0.3">
      <c r="A8405" s="150">
        <v>43188</v>
      </c>
      <c r="B8405" s="30">
        <v>6.0191049999999997</v>
      </c>
    </row>
    <row r="8406" spans="1:2" x14ac:dyDescent="0.3">
      <c r="A8406" s="150">
        <v>43189</v>
      </c>
      <c r="B8406" s="30">
        <v>6.0202119999999999</v>
      </c>
    </row>
    <row r="8407" spans="1:2" x14ac:dyDescent="0.3">
      <c r="A8407" s="150">
        <v>43190</v>
      </c>
      <c r="B8407" s="30">
        <v>6.0213190000000001</v>
      </c>
    </row>
    <row r="8408" spans="1:2" x14ac:dyDescent="0.3">
      <c r="A8408" s="150">
        <v>43191</v>
      </c>
      <c r="B8408" s="30">
        <v>6.0224260000000003</v>
      </c>
    </row>
    <row r="8409" spans="1:2" x14ac:dyDescent="0.3">
      <c r="A8409" s="150">
        <v>43192</v>
      </c>
      <c r="B8409" s="30">
        <v>6.0235329999999996</v>
      </c>
    </row>
    <row r="8410" spans="1:2" x14ac:dyDescent="0.3">
      <c r="A8410" s="150">
        <v>43193</v>
      </c>
      <c r="B8410" s="30">
        <v>6.0246409999999999</v>
      </c>
    </row>
    <row r="8411" spans="1:2" x14ac:dyDescent="0.3">
      <c r="A8411" s="150">
        <v>43194</v>
      </c>
      <c r="B8411" s="30">
        <v>6.0257490000000002</v>
      </c>
    </row>
    <row r="8412" spans="1:2" x14ac:dyDescent="0.3">
      <c r="A8412" s="150">
        <v>43195</v>
      </c>
      <c r="B8412" s="30">
        <v>6.0268569999999997</v>
      </c>
    </row>
    <row r="8413" spans="1:2" x14ac:dyDescent="0.3">
      <c r="A8413" s="150">
        <v>43196</v>
      </c>
      <c r="B8413" s="30">
        <v>6.027965</v>
      </c>
    </row>
    <row r="8414" spans="1:2" x14ac:dyDescent="0.3">
      <c r="A8414" s="150">
        <v>43197</v>
      </c>
      <c r="B8414" s="30">
        <v>6.0290730000000003</v>
      </c>
    </row>
    <row r="8415" spans="1:2" x14ac:dyDescent="0.3">
      <c r="A8415" s="150">
        <v>43198</v>
      </c>
      <c r="B8415" s="30">
        <v>6.0301819999999999</v>
      </c>
    </row>
    <row r="8416" spans="1:2" x14ac:dyDescent="0.3">
      <c r="A8416" s="150">
        <v>43199</v>
      </c>
      <c r="B8416" s="30">
        <v>6.0312910000000004</v>
      </c>
    </row>
    <row r="8417" spans="1:2" x14ac:dyDescent="0.3">
      <c r="A8417" s="150">
        <v>43200</v>
      </c>
      <c r="B8417" s="30">
        <v>6.0324</v>
      </c>
    </row>
    <row r="8418" spans="1:2" x14ac:dyDescent="0.3">
      <c r="A8418" s="150">
        <v>43201</v>
      </c>
      <c r="B8418" s="30">
        <v>6.032451</v>
      </c>
    </row>
    <row r="8419" spans="1:2" x14ac:dyDescent="0.3">
      <c r="A8419" s="150">
        <v>43202</v>
      </c>
      <c r="B8419" s="30">
        <v>6.0325030000000002</v>
      </c>
    </row>
    <row r="8420" spans="1:2" x14ac:dyDescent="0.3">
      <c r="A8420" s="150">
        <v>43203</v>
      </c>
      <c r="B8420" s="30">
        <v>6.0325550000000003</v>
      </c>
    </row>
    <row r="8421" spans="1:2" x14ac:dyDescent="0.3">
      <c r="A8421" s="150">
        <v>43204</v>
      </c>
      <c r="B8421" s="30">
        <v>6.0326060000000004</v>
      </c>
    </row>
    <row r="8422" spans="1:2" x14ac:dyDescent="0.3">
      <c r="A8422" s="150">
        <v>43205</v>
      </c>
      <c r="B8422" s="30">
        <v>6.0326579999999996</v>
      </c>
    </row>
    <row r="8423" spans="1:2" x14ac:dyDescent="0.3">
      <c r="A8423" s="150">
        <v>43206</v>
      </c>
      <c r="B8423" s="30">
        <v>6.0327099999999998</v>
      </c>
    </row>
    <row r="8424" spans="1:2" x14ac:dyDescent="0.3">
      <c r="A8424" s="150">
        <v>43207</v>
      </c>
      <c r="B8424" s="30">
        <v>6.0327609999999998</v>
      </c>
    </row>
    <row r="8425" spans="1:2" x14ac:dyDescent="0.3">
      <c r="A8425" s="150">
        <v>43208</v>
      </c>
      <c r="B8425" s="30">
        <v>6.032813</v>
      </c>
    </row>
    <row r="8426" spans="1:2" x14ac:dyDescent="0.3">
      <c r="A8426" s="150">
        <v>43209</v>
      </c>
      <c r="B8426" s="30">
        <v>6.032864</v>
      </c>
    </row>
    <row r="8427" spans="1:2" x14ac:dyDescent="0.3">
      <c r="A8427" s="150">
        <v>43210</v>
      </c>
      <c r="B8427" s="30">
        <v>6.0329160000000002</v>
      </c>
    </row>
    <row r="8428" spans="1:2" x14ac:dyDescent="0.3">
      <c r="A8428" s="150">
        <v>43211</v>
      </c>
      <c r="B8428" s="30">
        <v>6.0329680000000003</v>
      </c>
    </row>
    <row r="8429" spans="1:2" x14ac:dyDescent="0.3">
      <c r="A8429" s="150">
        <v>43212</v>
      </c>
      <c r="B8429" s="30">
        <v>6.0330190000000004</v>
      </c>
    </row>
    <row r="8430" spans="1:2" x14ac:dyDescent="0.3">
      <c r="A8430" s="150">
        <v>43213</v>
      </c>
      <c r="B8430" s="30">
        <v>6.0330709999999996</v>
      </c>
    </row>
    <row r="8431" spans="1:2" x14ac:dyDescent="0.3">
      <c r="A8431" s="150">
        <v>43214</v>
      </c>
      <c r="B8431" s="30">
        <v>6.0331229999999998</v>
      </c>
    </row>
    <row r="8432" spans="1:2" x14ac:dyDescent="0.3">
      <c r="A8432" s="150">
        <v>43215</v>
      </c>
      <c r="B8432" s="30">
        <v>6.0331739999999998</v>
      </c>
    </row>
    <row r="8433" spans="1:2" x14ac:dyDescent="0.3">
      <c r="A8433" s="150">
        <v>43216</v>
      </c>
      <c r="B8433" s="30">
        <v>6.0317809999999996</v>
      </c>
    </row>
    <row r="8434" spans="1:2" x14ac:dyDescent="0.3">
      <c r="A8434" s="150">
        <v>43217</v>
      </c>
      <c r="B8434" s="30">
        <v>6.0303880000000003</v>
      </c>
    </row>
    <row r="8435" spans="1:2" x14ac:dyDescent="0.3">
      <c r="A8435" s="150">
        <v>43218</v>
      </c>
      <c r="B8435" s="30">
        <v>6.0289960000000002</v>
      </c>
    </row>
    <row r="8436" spans="1:2" x14ac:dyDescent="0.3">
      <c r="A8436" s="150">
        <v>43219</v>
      </c>
      <c r="B8436" s="30">
        <v>6.0276040000000002</v>
      </c>
    </row>
    <row r="8437" spans="1:2" x14ac:dyDescent="0.3">
      <c r="A8437" s="150">
        <v>43220</v>
      </c>
      <c r="B8437" s="30">
        <v>6.0262120000000001</v>
      </c>
    </row>
    <row r="8438" spans="1:2" x14ac:dyDescent="0.3">
      <c r="A8438" s="150">
        <v>43221</v>
      </c>
      <c r="B8438" s="30">
        <v>6.0248200000000001</v>
      </c>
    </row>
    <row r="8439" spans="1:2" x14ac:dyDescent="0.3">
      <c r="A8439" s="150">
        <v>43222</v>
      </c>
      <c r="B8439" s="30">
        <v>6.0234290000000001</v>
      </c>
    </row>
    <row r="8440" spans="1:2" x14ac:dyDescent="0.3">
      <c r="A8440" s="150">
        <v>43223</v>
      </c>
      <c r="B8440" s="30">
        <v>6.0220380000000002</v>
      </c>
    </row>
    <row r="8441" spans="1:2" x14ac:dyDescent="0.3">
      <c r="A8441" s="150">
        <v>43224</v>
      </c>
      <c r="B8441" s="30">
        <v>6.0206480000000004</v>
      </c>
    </row>
    <row r="8442" spans="1:2" x14ac:dyDescent="0.3">
      <c r="A8442" s="150">
        <v>43225</v>
      </c>
      <c r="B8442" s="30">
        <v>6.0192569999999996</v>
      </c>
    </row>
    <row r="8443" spans="1:2" x14ac:dyDescent="0.3">
      <c r="A8443" s="150">
        <v>43226</v>
      </c>
      <c r="B8443" s="30">
        <v>6.0178669999999999</v>
      </c>
    </row>
    <row r="8444" spans="1:2" x14ac:dyDescent="0.3">
      <c r="A8444" s="150">
        <v>43227</v>
      </c>
      <c r="B8444" s="30">
        <v>6.0164780000000002</v>
      </c>
    </row>
    <row r="8445" spans="1:2" x14ac:dyDescent="0.3">
      <c r="A8445" s="150">
        <v>43228</v>
      </c>
      <c r="B8445" s="30">
        <v>6.0150889999999997</v>
      </c>
    </row>
    <row r="8446" spans="1:2" x14ac:dyDescent="0.3">
      <c r="A8446" s="150">
        <v>43229</v>
      </c>
      <c r="B8446" s="30">
        <v>6.0137</v>
      </c>
    </row>
    <row r="8447" spans="1:2" x14ac:dyDescent="0.3">
      <c r="A8447" s="150">
        <v>43230</v>
      </c>
      <c r="B8447" s="30">
        <v>6.0123110000000004</v>
      </c>
    </row>
    <row r="8448" spans="1:2" x14ac:dyDescent="0.3">
      <c r="A8448" s="150">
        <v>43231</v>
      </c>
      <c r="B8448" s="30">
        <v>6.0123199999999999</v>
      </c>
    </row>
    <row r="8449" spans="1:2" x14ac:dyDescent="0.3">
      <c r="A8449" s="150">
        <v>43232</v>
      </c>
      <c r="B8449" s="30">
        <v>6.0123290000000003</v>
      </c>
    </row>
    <row r="8450" spans="1:2" x14ac:dyDescent="0.3">
      <c r="A8450" s="150">
        <v>43233</v>
      </c>
      <c r="B8450" s="30">
        <v>6.0123379999999997</v>
      </c>
    </row>
    <row r="8451" spans="1:2" x14ac:dyDescent="0.3">
      <c r="A8451" s="150">
        <v>43234</v>
      </c>
      <c r="B8451" s="30">
        <v>6.0123480000000002</v>
      </c>
    </row>
    <row r="8452" spans="1:2" x14ac:dyDescent="0.3">
      <c r="A8452" s="150">
        <v>43235</v>
      </c>
      <c r="B8452" s="30">
        <v>6.0123569999999997</v>
      </c>
    </row>
    <row r="8453" spans="1:2" x14ac:dyDescent="0.3">
      <c r="A8453" s="150">
        <v>43236</v>
      </c>
      <c r="B8453" s="30">
        <v>6.0123660000000001</v>
      </c>
    </row>
    <row r="8454" spans="1:2" x14ac:dyDescent="0.3">
      <c r="A8454" s="150">
        <v>43237</v>
      </c>
      <c r="B8454" s="30">
        <v>6.0123749999999996</v>
      </c>
    </row>
    <row r="8455" spans="1:2" x14ac:dyDescent="0.3">
      <c r="A8455" s="150">
        <v>43238</v>
      </c>
      <c r="B8455" s="30">
        <v>6.012384</v>
      </c>
    </row>
    <row r="8456" spans="1:2" x14ac:dyDescent="0.3">
      <c r="A8456" s="150">
        <v>43239</v>
      </c>
      <c r="B8456" s="30">
        <v>6.0123930000000003</v>
      </c>
    </row>
    <row r="8457" spans="1:2" x14ac:dyDescent="0.3">
      <c r="A8457" s="150">
        <v>43240</v>
      </c>
      <c r="B8457" s="30">
        <v>6.0124019999999998</v>
      </c>
    </row>
    <row r="8458" spans="1:2" x14ac:dyDescent="0.3">
      <c r="A8458" s="150">
        <v>43241</v>
      </c>
      <c r="B8458" s="30">
        <v>6.0124110000000002</v>
      </c>
    </row>
    <row r="8459" spans="1:2" x14ac:dyDescent="0.3">
      <c r="A8459" s="150">
        <v>43242</v>
      </c>
      <c r="B8459" s="30">
        <v>6.0124199999999997</v>
      </c>
    </row>
    <row r="8460" spans="1:2" x14ac:dyDescent="0.3">
      <c r="A8460" s="150">
        <v>43243</v>
      </c>
      <c r="B8460" s="30">
        <v>6.012429</v>
      </c>
    </row>
    <row r="8461" spans="1:2" x14ac:dyDescent="0.3">
      <c r="A8461" s="150">
        <v>43244</v>
      </c>
      <c r="B8461" s="30">
        <v>6.0124389999999996</v>
      </c>
    </row>
    <row r="8462" spans="1:2" x14ac:dyDescent="0.3">
      <c r="A8462" s="150">
        <v>43245</v>
      </c>
      <c r="B8462" s="30">
        <v>6.012448</v>
      </c>
    </row>
    <row r="8463" spans="1:2" x14ac:dyDescent="0.3">
      <c r="A8463" s="150">
        <v>43246</v>
      </c>
      <c r="B8463" s="30">
        <v>6.0113529999999997</v>
      </c>
    </row>
    <row r="8464" spans="1:2" x14ac:dyDescent="0.3">
      <c r="A8464" s="150">
        <v>43247</v>
      </c>
      <c r="B8464" s="30">
        <v>6.0102580000000003</v>
      </c>
    </row>
    <row r="8465" spans="1:2" x14ac:dyDescent="0.3">
      <c r="A8465" s="150">
        <v>43248</v>
      </c>
      <c r="B8465" s="30">
        <v>6.0091640000000002</v>
      </c>
    </row>
    <row r="8466" spans="1:2" x14ac:dyDescent="0.3">
      <c r="A8466" s="150">
        <v>43249</v>
      </c>
      <c r="B8466" s="30">
        <v>6.00807</v>
      </c>
    </row>
    <row r="8467" spans="1:2" x14ac:dyDescent="0.3">
      <c r="A8467" s="150">
        <v>43250</v>
      </c>
      <c r="B8467" s="30">
        <v>6.0069759999999999</v>
      </c>
    </row>
    <row r="8468" spans="1:2" x14ac:dyDescent="0.3">
      <c r="A8468" s="150">
        <v>43251</v>
      </c>
      <c r="B8468" s="30">
        <v>6.0058819999999997</v>
      </c>
    </row>
    <row r="8469" spans="1:2" x14ac:dyDescent="0.3">
      <c r="A8469" s="150">
        <v>43252</v>
      </c>
      <c r="B8469" s="30">
        <v>6.0047889999999997</v>
      </c>
    </row>
    <row r="8470" spans="1:2" x14ac:dyDescent="0.3">
      <c r="A8470" s="150">
        <v>43253</v>
      </c>
      <c r="B8470" s="30">
        <v>6.0036949999999996</v>
      </c>
    </row>
    <row r="8471" spans="1:2" x14ac:dyDescent="0.3">
      <c r="A8471" s="150">
        <v>43254</v>
      </c>
      <c r="B8471" s="30">
        <v>6.0026020000000004</v>
      </c>
    </row>
    <row r="8472" spans="1:2" x14ac:dyDescent="0.3">
      <c r="A8472" s="150">
        <v>43255</v>
      </c>
      <c r="B8472" s="30">
        <v>6.0015090000000004</v>
      </c>
    </row>
    <row r="8473" spans="1:2" x14ac:dyDescent="0.3">
      <c r="A8473" s="150">
        <v>43256</v>
      </c>
      <c r="B8473" s="30">
        <v>6.0004160000000004</v>
      </c>
    </row>
    <row r="8474" spans="1:2" x14ac:dyDescent="0.3">
      <c r="A8474" s="150">
        <v>43257</v>
      </c>
      <c r="B8474" s="30">
        <v>5.9993239999999997</v>
      </c>
    </row>
    <row r="8475" spans="1:2" x14ac:dyDescent="0.3">
      <c r="A8475" s="150">
        <v>43258</v>
      </c>
      <c r="B8475" s="30">
        <v>5.9982309999999996</v>
      </c>
    </row>
    <row r="8476" spans="1:2" x14ac:dyDescent="0.3">
      <c r="A8476" s="150">
        <v>43259</v>
      </c>
      <c r="B8476" s="30">
        <v>5.9971389999999998</v>
      </c>
    </row>
    <row r="8477" spans="1:2" x14ac:dyDescent="0.3">
      <c r="A8477" s="150">
        <v>43260</v>
      </c>
      <c r="B8477" s="30">
        <v>5.9960469999999999</v>
      </c>
    </row>
    <row r="8478" spans="1:2" x14ac:dyDescent="0.3">
      <c r="A8478" s="150">
        <v>43261</v>
      </c>
      <c r="B8478" s="30">
        <v>5.9949560000000002</v>
      </c>
    </row>
    <row r="8479" spans="1:2" x14ac:dyDescent="0.3">
      <c r="A8479" s="150">
        <v>43262</v>
      </c>
      <c r="B8479" s="30">
        <v>5.995978</v>
      </c>
    </row>
    <row r="8480" spans="1:2" x14ac:dyDescent="0.3">
      <c r="A8480" s="150">
        <v>43263</v>
      </c>
      <c r="B8480" s="30">
        <v>5.9969999999999999</v>
      </c>
    </row>
    <row r="8481" spans="1:2" x14ac:dyDescent="0.3">
      <c r="A8481" s="150">
        <v>43264</v>
      </c>
      <c r="B8481" s="30">
        <v>5.9980229999999999</v>
      </c>
    </row>
    <row r="8482" spans="1:2" x14ac:dyDescent="0.3">
      <c r="A8482" s="150">
        <v>43265</v>
      </c>
      <c r="B8482" s="30">
        <v>5.9990449999999997</v>
      </c>
    </row>
    <row r="8483" spans="1:2" x14ac:dyDescent="0.3">
      <c r="A8483" s="150">
        <v>43266</v>
      </c>
      <c r="B8483" s="30">
        <v>6.0000679999999997</v>
      </c>
    </row>
    <row r="8484" spans="1:2" x14ac:dyDescent="0.3">
      <c r="A8484" s="150">
        <v>43267</v>
      </c>
      <c r="B8484" s="30">
        <v>6.0010909999999997</v>
      </c>
    </row>
    <row r="8485" spans="1:2" x14ac:dyDescent="0.3">
      <c r="A8485" s="150">
        <v>43268</v>
      </c>
      <c r="B8485" s="30">
        <v>6.0021149999999999</v>
      </c>
    </row>
    <row r="8486" spans="1:2" x14ac:dyDescent="0.3">
      <c r="A8486" s="150">
        <v>43269</v>
      </c>
      <c r="B8486" s="30">
        <v>6.0031379999999999</v>
      </c>
    </row>
    <row r="8487" spans="1:2" x14ac:dyDescent="0.3">
      <c r="A8487" s="150">
        <v>43270</v>
      </c>
      <c r="B8487" s="30">
        <v>6.004162</v>
      </c>
    </row>
    <row r="8488" spans="1:2" x14ac:dyDescent="0.3">
      <c r="A8488" s="150">
        <v>43271</v>
      </c>
      <c r="B8488" s="30">
        <v>6.005185</v>
      </c>
    </row>
    <row r="8489" spans="1:2" x14ac:dyDescent="0.3">
      <c r="A8489" s="150">
        <v>43272</v>
      </c>
      <c r="B8489" s="30">
        <v>6.0062090000000001</v>
      </c>
    </row>
    <row r="8490" spans="1:2" x14ac:dyDescent="0.3">
      <c r="A8490" s="150">
        <v>43273</v>
      </c>
      <c r="B8490" s="30">
        <v>6.0072330000000003</v>
      </c>
    </row>
    <row r="8491" spans="1:2" x14ac:dyDescent="0.3">
      <c r="A8491" s="150">
        <v>43274</v>
      </c>
      <c r="B8491" s="30">
        <v>6.0082579999999997</v>
      </c>
    </row>
    <row r="8492" spans="1:2" x14ac:dyDescent="0.3">
      <c r="A8492" s="150">
        <v>43275</v>
      </c>
      <c r="B8492" s="30">
        <v>6.0092819999999998</v>
      </c>
    </row>
    <row r="8493" spans="1:2" x14ac:dyDescent="0.3">
      <c r="A8493" s="150">
        <v>43276</v>
      </c>
      <c r="B8493" s="30">
        <v>6.0103070000000001</v>
      </c>
    </row>
    <row r="8494" spans="1:2" x14ac:dyDescent="0.3">
      <c r="A8494" s="150">
        <v>43277</v>
      </c>
      <c r="B8494" s="30">
        <v>6.0108439999999996</v>
      </c>
    </row>
    <row r="8495" spans="1:2" x14ac:dyDescent="0.3">
      <c r="A8495" s="150">
        <v>43278</v>
      </c>
      <c r="B8495" s="30">
        <v>6.0113810000000001</v>
      </c>
    </row>
    <row r="8496" spans="1:2" x14ac:dyDescent="0.3">
      <c r="A8496" s="150">
        <v>43279</v>
      </c>
      <c r="B8496" s="30">
        <v>6.0119179999999997</v>
      </c>
    </row>
    <row r="8497" spans="1:2" x14ac:dyDescent="0.3">
      <c r="A8497" s="150">
        <v>43280</v>
      </c>
      <c r="B8497" s="30">
        <v>6.0124560000000002</v>
      </c>
    </row>
    <row r="8498" spans="1:2" x14ac:dyDescent="0.3">
      <c r="A8498" s="150">
        <v>43281</v>
      </c>
      <c r="B8498" s="30">
        <v>6.0129929999999998</v>
      </c>
    </row>
    <row r="8499" spans="1:2" x14ac:dyDescent="0.3">
      <c r="A8499" s="150">
        <v>43282</v>
      </c>
      <c r="B8499" s="30">
        <v>6.0135310000000004</v>
      </c>
    </row>
    <row r="8500" spans="1:2" x14ac:dyDescent="0.3">
      <c r="A8500" s="150">
        <v>43283</v>
      </c>
      <c r="B8500" s="30">
        <v>6.014068</v>
      </c>
    </row>
    <row r="8501" spans="1:2" x14ac:dyDescent="0.3">
      <c r="A8501" s="150">
        <v>43284</v>
      </c>
      <c r="B8501" s="30">
        <v>6.0146059999999997</v>
      </c>
    </row>
    <row r="8502" spans="1:2" x14ac:dyDescent="0.3">
      <c r="A8502" s="150">
        <v>43285</v>
      </c>
      <c r="B8502" s="30">
        <v>6.0151430000000001</v>
      </c>
    </row>
    <row r="8503" spans="1:2" x14ac:dyDescent="0.3">
      <c r="A8503" s="150">
        <v>43286</v>
      </c>
      <c r="B8503" s="30">
        <v>6.0156809999999998</v>
      </c>
    </row>
    <row r="8504" spans="1:2" x14ac:dyDescent="0.3">
      <c r="A8504" s="150">
        <v>43287</v>
      </c>
      <c r="B8504" s="30">
        <v>6.0162180000000003</v>
      </c>
    </row>
    <row r="8505" spans="1:2" x14ac:dyDescent="0.3">
      <c r="A8505" s="150">
        <v>43288</v>
      </c>
      <c r="B8505" s="30">
        <v>6.016756</v>
      </c>
    </row>
    <row r="8506" spans="1:2" x14ac:dyDescent="0.3">
      <c r="A8506" s="150">
        <v>43289</v>
      </c>
      <c r="B8506" s="30">
        <v>6.0172939999999997</v>
      </c>
    </row>
    <row r="8507" spans="1:2" x14ac:dyDescent="0.3">
      <c r="A8507" s="150">
        <v>43290</v>
      </c>
      <c r="B8507" s="30">
        <v>6.0178320000000003</v>
      </c>
    </row>
    <row r="8508" spans="1:2" x14ac:dyDescent="0.3">
      <c r="A8508" s="150">
        <v>43291</v>
      </c>
      <c r="B8508" s="30">
        <v>6.01837</v>
      </c>
    </row>
    <row r="8509" spans="1:2" x14ac:dyDescent="0.3">
      <c r="A8509" s="150">
        <v>43292</v>
      </c>
      <c r="B8509" s="30">
        <v>6.0193580000000004</v>
      </c>
    </row>
    <row r="8510" spans="1:2" x14ac:dyDescent="0.3">
      <c r="A8510" s="150">
        <v>43293</v>
      </c>
      <c r="B8510" s="30">
        <v>6.0203470000000001</v>
      </c>
    </row>
    <row r="8511" spans="1:2" x14ac:dyDescent="0.3">
      <c r="A8511" s="150">
        <v>43294</v>
      </c>
      <c r="B8511" s="30">
        <v>6.0213369999999999</v>
      </c>
    </row>
    <row r="8512" spans="1:2" x14ac:dyDescent="0.3">
      <c r="A8512" s="150">
        <v>43295</v>
      </c>
      <c r="B8512" s="30">
        <v>6.0223259999999996</v>
      </c>
    </row>
    <row r="8513" spans="1:2" x14ac:dyDescent="0.3">
      <c r="A8513" s="150">
        <v>43296</v>
      </c>
      <c r="B8513" s="30">
        <v>6.0233160000000003</v>
      </c>
    </row>
    <row r="8514" spans="1:2" x14ac:dyDescent="0.3">
      <c r="A8514" s="150">
        <v>43297</v>
      </c>
      <c r="B8514" s="30">
        <v>6.024305</v>
      </c>
    </row>
    <row r="8515" spans="1:2" x14ac:dyDescent="0.3">
      <c r="A8515" s="150">
        <v>43298</v>
      </c>
      <c r="B8515" s="30">
        <v>6.0252949999999998</v>
      </c>
    </row>
    <row r="8516" spans="1:2" x14ac:dyDescent="0.3">
      <c r="A8516" s="150">
        <v>43299</v>
      </c>
      <c r="B8516" s="30">
        <v>6.0262849999999997</v>
      </c>
    </row>
    <row r="8517" spans="1:2" x14ac:dyDescent="0.3">
      <c r="A8517" s="150">
        <v>43300</v>
      </c>
      <c r="B8517" s="30">
        <v>6.0272750000000004</v>
      </c>
    </row>
    <row r="8518" spans="1:2" x14ac:dyDescent="0.3">
      <c r="A8518" s="150">
        <v>43301</v>
      </c>
      <c r="B8518" s="30">
        <v>6.0282660000000003</v>
      </c>
    </row>
    <row r="8519" spans="1:2" x14ac:dyDescent="0.3">
      <c r="A8519" s="150">
        <v>43302</v>
      </c>
      <c r="B8519" s="30">
        <v>6.0292560000000002</v>
      </c>
    </row>
    <row r="8520" spans="1:2" x14ac:dyDescent="0.3">
      <c r="A8520" s="150">
        <v>43303</v>
      </c>
      <c r="B8520" s="30">
        <v>6.0302470000000001</v>
      </c>
    </row>
    <row r="8521" spans="1:2" x14ac:dyDescent="0.3">
      <c r="A8521" s="150">
        <v>43304</v>
      </c>
      <c r="B8521" s="30">
        <v>6.0312380000000001</v>
      </c>
    </row>
    <row r="8522" spans="1:2" x14ac:dyDescent="0.3">
      <c r="A8522" s="150">
        <v>43305</v>
      </c>
      <c r="B8522" s="30">
        <v>6.0322290000000001</v>
      </c>
    </row>
    <row r="8523" spans="1:2" x14ac:dyDescent="0.3">
      <c r="A8523" s="150">
        <v>43306</v>
      </c>
      <c r="B8523" s="30">
        <v>6.03322</v>
      </c>
    </row>
    <row r="8524" spans="1:2" x14ac:dyDescent="0.3">
      <c r="A8524" s="150">
        <v>43307</v>
      </c>
      <c r="B8524" s="30">
        <v>6.0344309999999997</v>
      </c>
    </row>
    <row r="8525" spans="1:2" x14ac:dyDescent="0.3">
      <c r="A8525" s="150">
        <v>43308</v>
      </c>
      <c r="B8525" s="30">
        <v>6.0356420000000002</v>
      </c>
    </row>
    <row r="8526" spans="1:2" x14ac:dyDescent="0.3">
      <c r="A8526" s="150">
        <v>43309</v>
      </c>
      <c r="B8526" s="30">
        <v>6.0368529999999998</v>
      </c>
    </row>
    <row r="8527" spans="1:2" x14ac:dyDescent="0.3">
      <c r="A8527" s="150">
        <v>43310</v>
      </c>
      <c r="B8527" s="30">
        <v>6.0380649999999996</v>
      </c>
    </row>
    <row r="8528" spans="1:2" x14ac:dyDescent="0.3">
      <c r="A8528" s="150">
        <v>43311</v>
      </c>
      <c r="B8528" s="30">
        <v>6.0392770000000002</v>
      </c>
    </row>
    <row r="8529" spans="1:2" x14ac:dyDescent="0.3">
      <c r="A8529" s="150">
        <v>43312</v>
      </c>
      <c r="B8529" s="30">
        <v>6.040489</v>
      </c>
    </row>
    <row r="8530" spans="1:2" x14ac:dyDescent="0.3">
      <c r="A8530" s="150">
        <v>43313</v>
      </c>
      <c r="B8530" s="30">
        <v>6.0417019999999999</v>
      </c>
    </row>
    <row r="8531" spans="1:2" x14ac:dyDescent="0.3">
      <c r="A8531" s="150">
        <v>43314</v>
      </c>
      <c r="B8531" s="30">
        <v>6.0429149999999998</v>
      </c>
    </row>
    <row r="8532" spans="1:2" x14ac:dyDescent="0.3">
      <c r="A8532" s="150">
        <v>43315</v>
      </c>
      <c r="B8532" s="30">
        <v>6.0441279999999997</v>
      </c>
    </row>
    <row r="8533" spans="1:2" x14ac:dyDescent="0.3">
      <c r="A8533" s="150">
        <v>43316</v>
      </c>
      <c r="B8533" s="30">
        <v>6.0453409999999996</v>
      </c>
    </row>
    <row r="8534" spans="1:2" x14ac:dyDescent="0.3">
      <c r="A8534" s="150">
        <v>43317</v>
      </c>
      <c r="B8534" s="30">
        <v>6.0465540000000004</v>
      </c>
    </row>
    <row r="8535" spans="1:2" x14ac:dyDescent="0.3">
      <c r="A8535" s="150">
        <v>43318</v>
      </c>
      <c r="B8535" s="30">
        <v>6.0477679999999996</v>
      </c>
    </row>
    <row r="8536" spans="1:2" x14ac:dyDescent="0.3">
      <c r="A8536" s="150">
        <v>43319</v>
      </c>
      <c r="B8536" s="30">
        <v>6.0489819999999996</v>
      </c>
    </row>
    <row r="8537" spans="1:2" x14ac:dyDescent="0.3">
      <c r="A8537" s="150">
        <v>43320</v>
      </c>
      <c r="B8537" s="30">
        <v>6.0501959999999997</v>
      </c>
    </row>
    <row r="8538" spans="1:2" x14ac:dyDescent="0.3">
      <c r="A8538" s="150">
        <v>43321</v>
      </c>
      <c r="B8538" s="30">
        <v>6.0514099999999997</v>
      </c>
    </row>
    <row r="8539" spans="1:2" x14ac:dyDescent="0.3">
      <c r="A8539" s="150">
        <v>43322</v>
      </c>
      <c r="B8539" s="30">
        <v>6.0526249999999999</v>
      </c>
    </row>
    <row r="8540" spans="1:2" x14ac:dyDescent="0.3">
      <c r="A8540" s="150">
        <v>43323</v>
      </c>
      <c r="B8540" s="30">
        <v>6.053356</v>
      </c>
    </row>
    <row r="8541" spans="1:2" x14ac:dyDescent="0.3">
      <c r="A8541" s="150">
        <v>43324</v>
      </c>
      <c r="B8541" s="30">
        <v>6.0540880000000001</v>
      </c>
    </row>
    <row r="8542" spans="1:2" x14ac:dyDescent="0.3">
      <c r="A8542" s="150">
        <v>43325</v>
      </c>
      <c r="B8542" s="30">
        <v>6.0548190000000002</v>
      </c>
    </row>
    <row r="8543" spans="1:2" x14ac:dyDescent="0.3">
      <c r="A8543" s="150">
        <v>43326</v>
      </c>
      <c r="B8543" s="30">
        <v>6.0555510000000004</v>
      </c>
    </row>
    <row r="8544" spans="1:2" x14ac:dyDescent="0.3">
      <c r="A8544" s="150">
        <v>43327</v>
      </c>
      <c r="B8544" s="30">
        <v>6.0562820000000004</v>
      </c>
    </row>
    <row r="8545" spans="1:2" x14ac:dyDescent="0.3">
      <c r="A8545" s="150">
        <v>43328</v>
      </c>
      <c r="B8545" s="30">
        <v>6.0570139999999997</v>
      </c>
    </row>
    <row r="8546" spans="1:2" x14ac:dyDescent="0.3">
      <c r="A8546" s="150">
        <v>43329</v>
      </c>
      <c r="B8546" s="30">
        <v>6.0577459999999999</v>
      </c>
    </row>
    <row r="8547" spans="1:2" x14ac:dyDescent="0.3">
      <c r="A8547" s="150">
        <v>43330</v>
      </c>
      <c r="B8547" s="30">
        <v>6.058478</v>
      </c>
    </row>
    <row r="8548" spans="1:2" x14ac:dyDescent="0.3">
      <c r="A8548" s="150">
        <v>43331</v>
      </c>
      <c r="B8548" s="30">
        <v>6.0592100000000002</v>
      </c>
    </row>
    <row r="8549" spans="1:2" x14ac:dyDescent="0.3">
      <c r="A8549" s="150">
        <v>43332</v>
      </c>
      <c r="B8549" s="30">
        <v>6.0599420000000004</v>
      </c>
    </row>
    <row r="8550" spans="1:2" x14ac:dyDescent="0.3">
      <c r="A8550" s="150">
        <v>43333</v>
      </c>
      <c r="B8550" s="30">
        <v>6.0606739999999997</v>
      </c>
    </row>
    <row r="8551" spans="1:2" x14ac:dyDescent="0.3">
      <c r="A8551" s="150">
        <v>43334</v>
      </c>
      <c r="B8551" s="30">
        <v>6.0614059999999998</v>
      </c>
    </row>
    <row r="8552" spans="1:2" x14ac:dyDescent="0.3">
      <c r="A8552" s="150">
        <v>43335</v>
      </c>
      <c r="B8552" s="30">
        <v>6.062138</v>
      </c>
    </row>
    <row r="8553" spans="1:2" x14ac:dyDescent="0.3">
      <c r="A8553" s="150">
        <v>43336</v>
      </c>
      <c r="B8553" s="30">
        <v>6.0628710000000003</v>
      </c>
    </row>
    <row r="8554" spans="1:2" x14ac:dyDescent="0.3">
      <c r="A8554" s="150">
        <v>43337</v>
      </c>
      <c r="B8554" s="30">
        <v>6.0636029999999996</v>
      </c>
    </row>
    <row r="8555" spans="1:2" x14ac:dyDescent="0.3">
      <c r="A8555" s="150">
        <v>43338</v>
      </c>
      <c r="B8555" s="30">
        <v>6.0649009999999999</v>
      </c>
    </row>
    <row r="8556" spans="1:2" x14ac:dyDescent="0.3">
      <c r="A8556" s="150">
        <v>43339</v>
      </c>
      <c r="B8556" s="30">
        <v>6.0661990000000001</v>
      </c>
    </row>
    <row r="8557" spans="1:2" x14ac:dyDescent="0.3">
      <c r="A8557" s="150">
        <v>43340</v>
      </c>
      <c r="B8557" s="30">
        <v>6.0674979999999996</v>
      </c>
    </row>
    <row r="8558" spans="1:2" x14ac:dyDescent="0.3">
      <c r="A8558" s="150">
        <v>43341</v>
      </c>
      <c r="B8558" s="30">
        <v>6.0687959999999999</v>
      </c>
    </row>
    <row r="8559" spans="1:2" x14ac:dyDescent="0.3">
      <c r="A8559" s="150">
        <v>43342</v>
      </c>
      <c r="B8559" s="30">
        <v>6.0700950000000002</v>
      </c>
    </row>
    <row r="8560" spans="1:2" x14ac:dyDescent="0.3">
      <c r="A8560" s="150">
        <v>43343</v>
      </c>
      <c r="B8560" s="30">
        <v>6.0713939999999997</v>
      </c>
    </row>
    <row r="8561" spans="1:2" x14ac:dyDescent="0.3">
      <c r="A8561" s="150">
        <v>43344</v>
      </c>
      <c r="B8561" s="30">
        <v>6.0726940000000003</v>
      </c>
    </row>
    <row r="8562" spans="1:2" x14ac:dyDescent="0.3">
      <c r="A8562" s="150">
        <v>43345</v>
      </c>
      <c r="B8562" s="30">
        <v>6.0739939999999999</v>
      </c>
    </row>
    <row r="8563" spans="1:2" x14ac:dyDescent="0.3">
      <c r="A8563" s="150">
        <v>43346</v>
      </c>
      <c r="B8563" s="30">
        <v>6.0752940000000004</v>
      </c>
    </row>
    <row r="8564" spans="1:2" x14ac:dyDescent="0.3">
      <c r="A8564" s="150">
        <v>43347</v>
      </c>
      <c r="B8564" s="30">
        <v>6.0765940000000001</v>
      </c>
    </row>
    <row r="8565" spans="1:2" x14ac:dyDescent="0.3">
      <c r="A8565" s="150">
        <v>43348</v>
      </c>
      <c r="B8565" s="30">
        <v>6.0778939999999997</v>
      </c>
    </row>
    <row r="8566" spans="1:2" x14ac:dyDescent="0.3">
      <c r="A8566" s="150">
        <v>43349</v>
      </c>
      <c r="B8566" s="30">
        <v>6.0791950000000003</v>
      </c>
    </row>
    <row r="8567" spans="1:2" x14ac:dyDescent="0.3">
      <c r="A8567" s="150">
        <v>43350</v>
      </c>
      <c r="B8567" s="30">
        <v>6.0804960000000001</v>
      </c>
    </row>
    <row r="8568" spans="1:2" x14ac:dyDescent="0.3">
      <c r="A8568" s="150">
        <v>43351</v>
      </c>
      <c r="B8568" s="30">
        <v>6.081798</v>
      </c>
    </row>
    <row r="8569" spans="1:2" x14ac:dyDescent="0.3">
      <c r="A8569" s="150">
        <v>43352</v>
      </c>
      <c r="B8569" s="30">
        <v>6.0831</v>
      </c>
    </row>
    <row r="8570" spans="1:2" x14ac:dyDescent="0.3">
      <c r="A8570" s="150">
        <v>43353</v>
      </c>
      <c r="B8570" s="30">
        <v>6.0844009999999997</v>
      </c>
    </row>
    <row r="8571" spans="1:2" x14ac:dyDescent="0.3">
      <c r="A8571" s="150">
        <v>43354</v>
      </c>
      <c r="B8571" s="30">
        <v>6.085604</v>
      </c>
    </row>
    <row r="8572" spans="1:2" x14ac:dyDescent="0.3">
      <c r="A8572" s="150">
        <v>43355</v>
      </c>
      <c r="B8572" s="30">
        <v>6.0868080000000004</v>
      </c>
    </row>
    <row r="8573" spans="1:2" x14ac:dyDescent="0.3">
      <c r="A8573" s="150">
        <v>43356</v>
      </c>
      <c r="B8573" s="30">
        <v>6.0880109999999998</v>
      </c>
    </row>
    <row r="8574" spans="1:2" x14ac:dyDescent="0.3">
      <c r="A8574" s="150">
        <v>43357</v>
      </c>
      <c r="B8574" s="30">
        <v>6.0892150000000003</v>
      </c>
    </row>
    <row r="8575" spans="1:2" x14ac:dyDescent="0.3">
      <c r="A8575" s="150">
        <v>43358</v>
      </c>
      <c r="B8575" s="30">
        <v>6.0904189999999998</v>
      </c>
    </row>
    <row r="8576" spans="1:2" x14ac:dyDescent="0.3">
      <c r="A8576" s="150">
        <v>43359</v>
      </c>
      <c r="B8576" s="30">
        <v>6.0916230000000002</v>
      </c>
    </row>
    <row r="8577" spans="1:2" x14ac:dyDescent="0.3">
      <c r="A8577" s="150">
        <v>43360</v>
      </c>
      <c r="B8577" s="30">
        <v>6.0928269999999998</v>
      </c>
    </row>
    <row r="8578" spans="1:2" x14ac:dyDescent="0.3">
      <c r="A8578" s="150">
        <v>43361</v>
      </c>
      <c r="B8578" s="30">
        <v>6.0940320000000003</v>
      </c>
    </row>
    <row r="8579" spans="1:2" x14ac:dyDescent="0.3">
      <c r="A8579" s="150">
        <v>43362</v>
      </c>
      <c r="B8579" s="30">
        <v>6.095237</v>
      </c>
    </row>
    <row r="8580" spans="1:2" x14ac:dyDescent="0.3">
      <c r="A8580" s="150">
        <v>43363</v>
      </c>
      <c r="B8580" s="30">
        <v>6.0964419999999997</v>
      </c>
    </row>
    <row r="8581" spans="1:2" x14ac:dyDescent="0.3">
      <c r="A8581" s="150">
        <v>43364</v>
      </c>
      <c r="B8581" s="30">
        <v>6.0976470000000003</v>
      </c>
    </row>
    <row r="8582" spans="1:2" x14ac:dyDescent="0.3">
      <c r="A8582" s="150">
        <v>43365</v>
      </c>
      <c r="B8582" s="30">
        <v>6.0988530000000001</v>
      </c>
    </row>
    <row r="8583" spans="1:2" x14ac:dyDescent="0.3">
      <c r="A8583" s="150">
        <v>43366</v>
      </c>
      <c r="B8583" s="30">
        <v>6.1000589999999999</v>
      </c>
    </row>
    <row r="8584" spans="1:2" x14ac:dyDescent="0.3">
      <c r="A8584" s="150">
        <v>43367</v>
      </c>
      <c r="B8584" s="30">
        <v>6.1012649999999997</v>
      </c>
    </row>
    <row r="8585" spans="1:2" x14ac:dyDescent="0.3">
      <c r="A8585" s="150">
        <v>43368</v>
      </c>
      <c r="B8585" s="30">
        <v>6.1024710000000004</v>
      </c>
    </row>
    <row r="8586" spans="1:2" x14ac:dyDescent="0.3">
      <c r="A8586" s="150">
        <v>43369</v>
      </c>
      <c r="B8586" s="30">
        <v>6.1033759999999999</v>
      </c>
    </row>
    <row r="8587" spans="1:2" x14ac:dyDescent="0.3">
      <c r="A8587" s="150">
        <v>43370</v>
      </c>
      <c r="B8587" s="30">
        <v>6.1042800000000002</v>
      </c>
    </row>
    <row r="8588" spans="1:2" x14ac:dyDescent="0.3">
      <c r="A8588" s="150">
        <v>43371</v>
      </c>
      <c r="B8588" s="30">
        <v>6.1051849999999996</v>
      </c>
    </row>
    <row r="8589" spans="1:2" x14ac:dyDescent="0.3">
      <c r="A8589" s="150">
        <v>43372</v>
      </c>
      <c r="B8589" s="30">
        <v>6.10609</v>
      </c>
    </row>
    <row r="8590" spans="1:2" x14ac:dyDescent="0.3">
      <c r="A8590" s="150">
        <v>43373</v>
      </c>
      <c r="B8590" s="30">
        <v>6.1069950000000004</v>
      </c>
    </row>
    <row r="8591" spans="1:2" x14ac:dyDescent="0.3">
      <c r="A8591" s="150">
        <v>43374</v>
      </c>
      <c r="B8591" s="30">
        <v>6.1078999999999999</v>
      </c>
    </row>
    <row r="8592" spans="1:2" x14ac:dyDescent="0.3">
      <c r="A8592" s="150">
        <v>43375</v>
      </c>
      <c r="B8592" s="30">
        <v>6.1088060000000004</v>
      </c>
    </row>
    <row r="8593" spans="1:2" x14ac:dyDescent="0.3">
      <c r="A8593" s="150">
        <v>43376</v>
      </c>
      <c r="B8593" s="30">
        <v>6.1097109999999999</v>
      </c>
    </row>
    <row r="8594" spans="1:2" x14ac:dyDescent="0.3">
      <c r="A8594" s="150">
        <v>43377</v>
      </c>
      <c r="B8594" s="30">
        <v>6.1106170000000004</v>
      </c>
    </row>
    <row r="8595" spans="1:2" x14ac:dyDescent="0.3">
      <c r="A8595" s="150">
        <v>43378</v>
      </c>
      <c r="B8595" s="30">
        <v>6.111523</v>
      </c>
    </row>
    <row r="8596" spans="1:2" x14ac:dyDescent="0.3">
      <c r="A8596" s="150">
        <v>43379</v>
      </c>
      <c r="B8596" s="30">
        <v>6.1124289999999997</v>
      </c>
    </row>
    <row r="8597" spans="1:2" x14ac:dyDescent="0.3">
      <c r="A8597" s="150">
        <v>43380</v>
      </c>
      <c r="B8597" s="30">
        <v>6.1133350000000002</v>
      </c>
    </row>
    <row r="8598" spans="1:2" x14ac:dyDescent="0.3">
      <c r="A8598" s="150">
        <v>43381</v>
      </c>
      <c r="B8598" s="30">
        <v>6.1142409999999998</v>
      </c>
    </row>
    <row r="8599" spans="1:2" x14ac:dyDescent="0.3">
      <c r="A8599" s="150">
        <v>43382</v>
      </c>
      <c r="B8599" s="30">
        <v>6.1151470000000003</v>
      </c>
    </row>
    <row r="8600" spans="1:2" x14ac:dyDescent="0.3">
      <c r="A8600" s="150">
        <v>43383</v>
      </c>
      <c r="B8600" s="30">
        <v>6.1160540000000001</v>
      </c>
    </row>
    <row r="8601" spans="1:2" x14ac:dyDescent="0.3">
      <c r="A8601" s="150">
        <v>43384</v>
      </c>
      <c r="B8601" s="30">
        <v>6.1164779999999999</v>
      </c>
    </row>
    <row r="8602" spans="1:2" x14ac:dyDescent="0.3">
      <c r="A8602" s="150">
        <v>43385</v>
      </c>
      <c r="B8602" s="30">
        <v>6.1169019999999996</v>
      </c>
    </row>
    <row r="8603" spans="1:2" x14ac:dyDescent="0.3">
      <c r="A8603" s="150">
        <v>43386</v>
      </c>
      <c r="B8603" s="30">
        <v>6.1173260000000003</v>
      </c>
    </row>
    <row r="8604" spans="1:2" x14ac:dyDescent="0.3">
      <c r="A8604" s="150">
        <v>43387</v>
      </c>
      <c r="B8604" s="30">
        <v>6.1177510000000002</v>
      </c>
    </row>
    <row r="8605" spans="1:2" x14ac:dyDescent="0.3">
      <c r="A8605" s="150">
        <v>43388</v>
      </c>
      <c r="B8605" s="30">
        <v>6.1181749999999999</v>
      </c>
    </row>
    <row r="8606" spans="1:2" x14ac:dyDescent="0.3">
      <c r="A8606" s="150">
        <v>43389</v>
      </c>
      <c r="B8606" s="30">
        <v>6.1185989999999997</v>
      </c>
    </row>
    <row r="8607" spans="1:2" x14ac:dyDescent="0.3">
      <c r="A8607" s="150">
        <v>43390</v>
      </c>
      <c r="B8607" s="30">
        <v>6.1190239999999996</v>
      </c>
    </row>
    <row r="8608" spans="1:2" x14ac:dyDescent="0.3">
      <c r="A8608" s="150">
        <v>43391</v>
      </c>
      <c r="B8608" s="30">
        <v>6.1194480000000002</v>
      </c>
    </row>
    <row r="8609" spans="1:2" x14ac:dyDescent="0.3">
      <c r="A8609" s="150">
        <v>43392</v>
      </c>
      <c r="B8609" s="30">
        <v>6.1198730000000001</v>
      </c>
    </row>
    <row r="8610" spans="1:2" x14ac:dyDescent="0.3">
      <c r="A8610" s="150">
        <v>43393</v>
      </c>
      <c r="B8610" s="30">
        <v>6.1202969999999999</v>
      </c>
    </row>
    <row r="8611" spans="1:2" x14ac:dyDescent="0.3">
      <c r="A8611" s="150">
        <v>43394</v>
      </c>
      <c r="B8611" s="30">
        <v>6.1207219999999998</v>
      </c>
    </row>
    <row r="8612" spans="1:2" x14ac:dyDescent="0.3">
      <c r="A8612" s="150">
        <v>43395</v>
      </c>
      <c r="B8612" s="30">
        <v>6.1211460000000004</v>
      </c>
    </row>
    <row r="8613" spans="1:2" x14ac:dyDescent="0.3">
      <c r="A8613" s="150">
        <v>43396</v>
      </c>
      <c r="B8613" s="30">
        <v>6.1215710000000003</v>
      </c>
    </row>
    <row r="8614" spans="1:2" x14ac:dyDescent="0.3">
      <c r="A8614" s="150">
        <v>43397</v>
      </c>
      <c r="B8614" s="30">
        <v>6.1219960000000002</v>
      </c>
    </row>
    <row r="8615" spans="1:2" x14ac:dyDescent="0.3">
      <c r="A8615" s="150">
        <v>43398</v>
      </c>
      <c r="B8615" s="30">
        <v>6.12242</v>
      </c>
    </row>
    <row r="8616" spans="1:2" x14ac:dyDescent="0.3">
      <c r="A8616" s="150">
        <v>43399</v>
      </c>
      <c r="B8616" s="30">
        <v>6.1239410000000003</v>
      </c>
    </row>
    <row r="8617" spans="1:2" x14ac:dyDescent="0.3">
      <c r="A8617" s="150">
        <v>43400</v>
      </c>
      <c r="B8617" s="30">
        <v>6.1254619999999997</v>
      </c>
    </row>
    <row r="8618" spans="1:2" x14ac:dyDescent="0.3">
      <c r="A8618" s="150">
        <v>43401</v>
      </c>
      <c r="B8618" s="30">
        <v>6.1269830000000001</v>
      </c>
    </row>
    <row r="8619" spans="1:2" x14ac:dyDescent="0.3">
      <c r="A8619" s="150">
        <v>43402</v>
      </c>
      <c r="B8619" s="30">
        <v>6.1285049999999996</v>
      </c>
    </row>
    <row r="8620" spans="1:2" x14ac:dyDescent="0.3">
      <c r="A8620" s="150">
        <v>43403</v>
      </c>
      <c r="B8620" s="30">
        <v>6.1300270000000001</v>
      </c>
    </row>
    <row r="8621" spans="1:2" x14ac:dyDescent="0.3">
      <c r="A8621" s="150">
        <v>43404</v>
      </c>
      <c r="B8621" s="30">
        <v>6.1315499999999998</v>
      </c>
    </row>
    <row r="8622" spans="1:2" x14ac:dyDescent="0.3">
      <c r="A8622" s="150">
        <v>43405</v>
      </c>
      <c r="B8622" s="30">
        <v>6.1330730000000004</v>
      </c>
    </row>
    <row r="8623" spans="1:2" x14ac:dyDescent="0.3">
      <c r="A8623" s="150">
        <v>43406</v>
      </c>
      <c r="B8623" s="30">
        <v>6.1345960000000002</v>
      </c>
    </row>
    <row r="8624" spans="1:2" x14ac:dyDescent="0.3">
      <c r="A8624" s="150">
        <v>43407</v>
      </c>
      <c r="B8624" s="30">
        <v>6.13612</v>
      </c>
    </row>
    <row r="8625" spans="1:2" x14ac:dyDescent="0.3">
      <c r="A8625" s="150">
        <v>43408</v>
      </c>
      <c r="B8625" s="30">
        <v>6.1376439999999999</v>
      </c>
    </row>
    <row r="8626" spans="1:2" x14ac:dyDescent="0.3">
      <c r="A8626" s="150">
        <v>43409</v>
      </c>
      <c r="B8626" s="30">
        <v>6.1391679999999997</v>
      </c>
    </row>
    <row r="8627" spans="1:2" x14ac:dyDescent="0.3">
      <c r="A8627" s="150">
        <v>43410</v>
      </c>
      <c r="B8627" s="30">
        <v>6.1406929999999997</v>
      </c>
    </row>
    <row r="8628" spans="1:2" x14ac:dyDescent="0.3">
      <c r="A8628" s="150">
        <v>43411</v>
      </c>
      <c r="B8628" s="30">
        <v>6.1422179999999997</v>
      </c>
    </row>
    <row r="8629" spans="1:2" x14ac:dyDescent="0.3">
      <c r="A8629" s="150">
        <v>43412</v>
      </c>
      <c r="B8629" s="30">
        <v>6.1437439999999999</v>
      </c>
    </row>
    <row r="8630" spans="1:2" x14ac:dyDescent="0.3">
      <c r="A8630" s="150">
        <v>43413</v>
      </c>
      <c r="B8630" s="30">
        <v>6.14527</v>
      </c>
    </row>
    <row r="8631" spans="1:2" x14ac:dyDescent="0.3">
      <c r="A8631" s="150">
        <v>43414</v>
      </c>
      <c r="B8631" s="30">
        <v>6.1467960000000001</v>
      </c>
    </row>
    <row r="8632" spans="1:2" x14ac:dyDescent="0.3">
      <c r="A8632" s="150">
        <v>43415</v>
      </c>
      <c r="B8632" s="30">
        <v>6.1473490000000002</v>
      </c>
    </row>
    <row r="8633" spans="1:2" x14ac:dyDescent="0.3">
      <c r="A8633" s="150">
        <v>43416</v>
      </c>
      <c r="B8633" s="30">
        <v>6.1479030000000003</v>
      </c>
    </row>
    <row r="8634" spans="1:2" x14ac:dyDescent="0.3">
      <c r="A8634" s="150">
        <v>43417</v>
      </c>
      <c r="B8634" s="30">
        <v>6.1484569999999996</v>
      </c>
    </row>
    <row r="8635" spans="1:2" x14ac:dyDescent="0.3">
      <c r="A8635" s="150">
        <v>43418</v>
      </c>
      <c r="B8635" s="30">
        <v>6.1490099999999996</v>
      </c>
    </row>
    <row r="8636" spans="1:2" x14ac:dyDescent="0.3">
      <c r="A8636" s="150">
        <v>43419</v>
      </c>
      <c r="B8636" s="30">
        <v>6.1495639999999998</v>
      </c>
    </row>
    <row r="8637" spans="1:2" x14ac:dyDescent="0.3">
      <c r="A8637" s="150">
        <v>43420</v>
      </c>
      <c r="B8637" s="30">
        <v>6.1501169999999998</v>
      </c>
    </row>
    <row r="8638" spans="1:2" x14ac:dyDescent="0.3">
      <c r="A8638" s="150">
        <v>43421</v>
      </c>
      <c r="B8638" s="30">
        <v>6.150671</v>
      </c>
    </row>
    <row r="8639" spans="1:2" x14ac:dyDescent="0.3">
      <c r="A8639" s="150">
        <v>43422</v>
      </c>
      <c r="B8639" s="30">
        <v>6.1512250000000002</v>
      </c>
    </row>
    <row r="8640" spans="1:2" x14ac:dyDescent="0.3">
      <c r="A8640" s="150">
        <v>43423</v>
      </c>
      <c r="B8640" s="30">
        <v>6.1517790000000003</v>
      </c>
    </row>
    <row r="8641" spans="1:2" x14ac:dyDescent="0.3">
      <c r="A8641" s="150">
        <v>43424</v>
      </c>
      <c r="B8641" s="30">
        <v>6.1523329999999996</v>
      </c>
    </row>
    <row r="8642" spans="1:2" x14ac:dyDescent="0.3">
      <c r="A8642" s="150">
        <v>43425</v>
      </c>
      <c r="B8642" s="30">
        <v>6.1528869999999998</v>
      </c>
    </row>
    <row r="8643" spans="1:2" x14ac:dyDescent="0.3">
      <c r="A8643" s="150">
        <v>43426</v>
      </c>
      <c r="B8643" s="30">
        <v>6.1534409999999999</v>
      </c>
    </row>
    <row r="8644" spans="1:2" x14ac:dyDescent="0.3">
      <c r="A8644" s="150">
        <v>43427</v>
      </c>
      <c r="B8644" s="30">
        <v>6.1539950000000001</v>
      </c>
    </row>
    <row r="8645" spans="1:2" x14ac:dyDescent="0.3">
      <c r="A8645" s="150">
        <v>43428</v>
      </c>
      <c r="B8645" s="30">
        <v>6.1545490000000003</v>
      </c>
    </row>
    <row r="8646" spans="1:2" x14ac:dyDescent="0.3">
      <c r="A8646" s="150">
        <v>43429</v>
      </c>
      <c r="B8646" s="30">
        <v>6.1551030000000004</v>
      </c>
    </row>
    <row r="8647" spans="1:2" x14ac:dyDescent="0.3">
      <c r="A8647" s="150">
        <v>43430</v>
      </c>
      <c r="B8647" s="30">
        <v>6.1576139999999997</v>
      </c>
    </row>
    <row r="8648" spans="1:2" x14ac:dyDescent="0.3">
      <c r="A8648" s="150">
        <v>43431</v>
      </c>
      <c r="B8648" s="30">
        <v>6.1601270000000001</v>
      </c>
    </row>
    <row r="8649" spans="1:2" x14ac:dyDescent="0.3">
      <c r="A8649" s="150">
        <v>43432</v>
      </c>
      <c r="B8649" s="30">
        <v>6.1626399999999997</v>
      </c>
    </row>
    <row r="8650" spans="1:2" x14ac:dyDescent="0.3">
      <c r="A8650" s="150">
        <v>43433</v>
      </c>
      <c r="B8650" s="30">
        <v>6.1651540000000002</v>
      </c>
    </row>
    <row r="8651" spans="1:2" x14ac:dyDescent="0.3">
      <c r="A8651" s="150">
        <v>43434</v>
      </c>
      <c r="B8651" s="30">
        <v>6.1676700000000002</v>
      </c>
    </row>
    <row r="8652" spans="1:2" x14ac:dyDescent="0.3">
      <c r="A8652" s="150">
        <v>43435</v>
      </c>
      <c r="B8652" s="30">
        <v>6.1701860000000002</v>
      </c>
    </row>
    <row r="8653" spans="1:2" x14ac:dyDescent="0.3">
      <c r="A8653" s="150">
        <v>43436</v>
      </c>
      <c r="B8653" s="30">
        <v>6.1727030000000003</v>
      </c>
    </row>
    <row r="8654" spans="1:2" x14ac:dyDescent="0.3">
      <c r="A8654" s="150">
        <v>43437</v>
      </c>
      <c r="B8654" s="30">
        <v>6.1752219999999998</v>
      </c>
    </row>
    <row r="8655" spans="1:2" x14ac:dyDescent="0.3">
      <c r="A8655" s="150">
        <v>43438</v>
      </c>
      <c r="B8655" s="30">
        <v>6.1777410000000001</v>
      </c>
    </row>
    <row r="8656" spans="1:2" x14ac:dyDescent="0.3">
      <c r="A8656" s="150">
        <v>43439</v>
      </c>
      <c r="B8656" s="30">
        <v>6.1802619999999999</v>
      </c>
    </row>
    <row r="8657" spans="1:2" x14ac:dyDescent="0.3">
      <c r="A8657" s="150">
        <v>43440</v>
      </c>
      <c r="B8657" s="30">
        <v>6.1827829999999997</v>
      </c>
    </row>
    <row r="8658" spans="1:2" x14ac:dyDescent="0.3">
      <c r="A8658" s="150">
        <v>43441</v>
      </c>
      <c r="B8658" s="30">
        <v>6.1853059999999997</v>
      </c>
    </row>
    <row r="8659" spans="1:2" x14ac:dyDescent="0.3">
      <c r="A8659" s="150">
        <v>43442</v>
      </c>
      <c r="B8659" s="30">
        <v>6.1878289999999998</v>
      </c>
    </row>
    <row r="8660" spans="1:2" x14ac:dyDescent="0.3">
      <c r="A8660" s="150">
        <v>43443</v>
      </c>
      <c r="B8660" s="30">
        <v>6.1903540000000001</v>
      </c>
    </row>
    <row r="8661" spans="1:2" x14ac:dyDescent="0.3">
      <c r="A8661" s="150">
        <v>43444</v>
      </c>
      <c r="B8661" s="30">
        <v>6.1928789999999996</v>
      </c>
    </row>
    <row r="8662" spans="1:2" x14ac:dyDescent="0.3">
      <c r="A8662" s="150">
        <v>43445</v>
      </c>
      <c r="B8662" s="30">
        <v>6.1942560000000002</v>
      </c>
    </row>
    <row r="8663" spans="1:2" x14ac:dyDescent="0.3">
      <c r="A8663" s="150">
        <v>43446</v>
      </c>
      <c r="B8663" s="30">
        <v>6.1956319999999998</v>
      </c>
    </row>
    <row r="8664" spans="1:2" x14ac:dyDescent="0.3">
      <c r="A8664" s="150">
        <v>43447</v>
      </c>
      <c r="B8664" s="30">
        <v>6.1970090000000004</v>
      </c>
    </row>
    <row r="8665" spans="1:2" x14ac:dyDescent="0.3">
      <c r="A8665" s="150">
        <v>43448</v>
      </c>
      <c r="B8665" s="30">
        <v>6.1983860000000002</v>
      </c>
    </row>
    <row r="8666" spans="1:2" x14ac:dyDescent="0.3">
      <c r="A8666" s="150">
        <v>43449</v>
      </c>
      <c r="B8666" s="30">
        <v>6.1997640000000001</v>
      </c>
    </row>
    <row r="8667" spans="1:2" x14ac:dyDescent="0.3">
      <c r="A8667" s="150">
        <v>43450</v>
      </c>
      <c r="B8667" s="30">
        <v>6.2011419999999999</v>
      </c>
    </row>
    <row r="8668" spans="1:2" x14ac:dyDescent="0.3">
      <c r="A8668" s="150">
        <v>43451</v>
      </c>
      <c r="B8668" s="30">
        <v>6.2025199999999998</v>
      </c>
    </row>
    <row r="8669" spans="1:2" x14ac:dyDescent="0.3">
      <c r="A8669" s="150">
        <v>43452</v>
      </c>
      <c r="B8669" s="30">
        <v>6.2038979999999997</v>
      </c>
    </row>
    <row r="8670" spans="1:2" x14ac:dyDescent="0.3">
      <c r="A8670" s="150">
        <v>43453</v>
      </c>
      <c r="B8670" s="30">
        <v>6.2052769999999997</v>
      </c>
    </row>
    <row r="8671" spans="1:2" x14ac:dyDescent="0.3">
      <c r="A8671" s="150">
        <v>43454</v>
      </c>
      <c r="B8671" s="30">
        <v>6.2066559999999997</v>
      </c>
    </row>
    <row r="8672" spans="1:2" x14ac:dyDescent="0.3">
      <c r="A8672" s="150">
        <v>43455</v>
      </c>
      <c r="B8672" s="30">
        <v>6.2080359999999999</v>
      </c>
    </row>
    <row r="8673" spans="1:2" x14ac:dyDescent="0.3">
      <c r="A8673" s="150">
        <v>43456</v>
      </c>
      <c r="B8673" s="30">
        <v>6.2094149999999999</v>
      </c>
    </row>
    <row r="8674" spans="1:2" x14ac:dyDescent="0.3">
      <c r="A8674" s="150">
        <v>43457</v>
      </c>
      <c r="B8674" s="30">
        <v>6.2107950000000001</v>
      </c>
    </row>
    <row r="8675" spans="1:2" x14ac:dyDescent="0.3">
      <c r="A8675" s="150">
        <v>43458</v>
      </c>
      <c r="B8675" s="30">
        <v>6.2121760000000004</v>
      </c>
    </row>
    <row r="8676" spans="1:2" x14ac:dyDescent="0.3">
      <c r="A8676" s="150">
        <v>43459</v>
      </c>
      <c r="B8676" s="30">
        <v>6.2135559999999996</v>
      </c>
    </row>
    <row r="8677" spans="1:2" x14ac:dyDescent="0.3">
      <c r="A8677" s="150">
        <v>43460</v>
      </c>
      <c r="B8677" s="30">
        <v>6.2157330000000002</v>
      </c>
    </row>
    <row r="8678" spans="1:2" x14ac:dyDescent="0.3">
      <c r="A8678" s="150">
        <v>43461</v>
      </c>
      <c r="B8678" s="30">
        <v>6.217911</v>
      </c>
    </row>
    <row r="8679" spans="1:2" x14ac:dyDescent="0.3">
      <c r="A8679" s="150">
        <v>43462</v>
      </c>
      <c r="B8679" s="30">
        <v>6.2200899999999999</v>
      </c>
    </row>
    <row r="8680" spans="1:2" x14ac:dyDescent="0.3">
      <c r="A8680" s="150">
        <v>43463</v>
      </c>
      <c r="B8680" s="30">
        <v>6.2222689999999998</v>
      </c>
    </row>
    <row r="8681" spans="1:2" x14ac:dyDescent="0.3">
      <c r="A8681" s="150">
        <v>43464</v>
      </c>
      <c r="B8681" s="30">
        <v>6.22445</v>
      </c>
    </row>
    <row r="8682" spans="1:2" x14ac:dyDescent="0.3">
      <c r="A8682" s="150">
        <v>43465</v>
      </c>
      <c r="B8682" s="30">
        <v>6.2266310000000002</v>
      </c>
    </row>
    <row r="8683" spans="1:2" x14ac:dyDescent="0.3">
      <c r="A8683" s="150">
        <v>43466</v>
      </c>
      <c r="B8683" s="30">
        <v>6.2288119999999996</v>
      </c>
    </row>
    <row r="8684" spans="1:2" x14ac:dyDescent="0.3">
      <c r="A8684" s="150">
        <v>43467</v>
      </c>
      <c r="B8684" s="30">
        <v>6.2309950000000001</v>
      </c>
    </row>
    <row r="8685" spans="1:2" x14ac:dyDescent="0.3">
      <c r="A8685" s="150">
        <v>43468</v>
      </c>
      <c r="B8685" s="30">
        <v>6.2331779999999997</v>
      </c>
    </row>
    <row r="8686" spans="1:2" x14ac:dyDescent="0.3">
      <c r="A8686" s="150">
        <v>43469</v>
      </c>
      <c r="B8686" s="30">
        <v>6.2353620000000003</v>
      </c>
    </row>
    <row r="8687" spans="1:2" x14ac:dyDescent="0.3">
      <c r="A8687" s="150">
        <v>43470</v>
      </c>
      <c r="B8687" s="30">
        <v>6.2375470000000002</v>
      </c>
    </row>
    <row r="8688" spans="1:2" x14ac:dyDescent="0.3">
      <c r="A8688" s="150">
        <v>43471</v>
      </c>
      <c r="B8688" s="30">
        <v>6.2397330000000002</v>
      </c>
    </row>
    <row r="8689" spans="1:2" x14ac:dyDescent="0.3">
      <c r="A8689" s="150">
        <v>43472</v>
      </c>
      <c r="B8689" s="30">
        <v>6.2419190000000002</v>
      </c>
    </row>
    <row r="8690" spans="1:2" x14ac:dyDescent="0.3">
      <c r="A8690" s="150">
        <v>43473</v>
      </c>
      <c r="B8690" s="30">
        <v>6.2441060000000004</v>
      </c>
    </row>
    <row r="8691" spans="1:2" x14ac:dyDescent="0.3">
      <c r="A8691" s="150">
        <v>43474</v>
      </c>
      <c r="B8691" s="30">
        <v>6.2462939999999998</v>
      </c>
    </row>
    <row r="8692" spans="1:2" x14ac:dyDescent="0.3">
      <c r="A8692" s="150">
        <v>43475</v>
      </c>
      <c r="B8692" s="30">
        <v>6.2484830000000002</v>
      </c>
    </row>
    <row r="8693" spans="1:2" x14ac:dyDescent="0.3">
      <c r="A8693" s="150">
        <v>43476</v>
      </c>
      <c r="B8693" s="30">
        <v>6.2482519999999999</v>
      </c>
    </row>
    <row r="8694" spans="1:2" x14ac:dyDescent="0.3">
      <c r="A8694" s="150">
        <v>43477</v>
      </c>
      <c r="B8694" s="30">
        <v>6.2480219999999997</v>
      </c>
    </row>
    <row r="8695" spans="1:2" x14ac:dyDescent="0.3">
      <c r="A8695" s="150">
        <v>43478</v>
      </c>
      <c r="B8695" s="30">
        <v>6.2477910000000003</v>
      </c>
    </row>
    <row r="8696" spans="1:2" x14ac:dyDescent="0.3">
      <c r="A8696" s="150">
        <v>43479</v>
      </c>
      <c r="B8696" s="30">
        <v>6.2475610000000001</v>
      </c>
    </row>
    <row r="8697" spans="1:2" x14ac:dyDescent="0.3">
      <c r="A8697" s="150">
        <v>43480</v>
      </c>
      <c r="B8697" s="30">
        <v>6.2473299999999998</v>
      </c>
    </row>
    <row r="8698" spans="1:2" x14ac:dyDescent="0.3">
      <c r="A8698" s="150">
        <v>43481</v>
      </c>
      <c r="B8698" s="30">
        <v>6.2470999999999997</v>
      </c>
    </row>
    <row r="8699" spans="1:2" x14ac:dyDescent="0.3">
      <c r="A8699" s="150">
        <v>43482</v>
      </c>
      <c r="B8699" s="30">
        <v>6.2468690000000002</v>
      </c>
    </row>
    <row r="8700" spans="1:2" x14ac:dyDescent="0.3">
      <c r="A8700" s="150">
        <v>43483</v>
      </c>
      <c r="B8700" s="30">
        <v>6.2466390000000001</v>
      </c>
    </row>
    <row r="8701" spans="1:2" x14ac:dyDescent="0.3">
      <c r="A8701" s="150">
        <v>43484</v>
      </c>
      <c r="B8701" s="30">
        <v>6.2464089999999999</v>
      </c>
    </row>
    <row r="8702" spans="1:2" x14ac:dyDescent="0.3">
      <c r="A8702" s="150">
        <v>43485</v>
      </c>
      <c r="B8702" s="30">
        <v>6.2461779999999996</v>
      </c>
    </row>
    <row r="8703" spans="1:2" x14ac:dyDescent="0.3">
      <c r="A8703" s="150">
        <v>43486</v>
      </c>
      <c r="B8703" s="30">
        <v>6.2459480000000003</v>
      </c>
    </row>
    <row r="8704" spans="1:2" x14ac:dyDescent="0.3">
      <c r="A8704" s="150">
        <v>43487</v>
      </c>
      <c r="B8704" s="30">
        <v>6.245717</v>
      </c>
    </row>
    <row r="8705" spans="1:2" x14ac:dyDescent="0.3">
      <c r="A8705" s="150">
        <v>43488</v>
      </c>
      <c r="B8705" s="30">
        <v>6.2454869999999998</v>
      </c>
    </row>
    <row r="8706" spans="1:2" x14ac:dyDescent="0.3">
      <c r="A8706" s="150">
        <v>43489</v>
      </c>
      <c r="B8706" s="30">
        <v>6.2452569999999996</v>
      </c>
    </row>
    <row r="8707" spans="1:2" x14ac:dyDescent="0.3">
      <c r="A8707" s="150">
        <v>43490</v>
      </c>
      <c r="B8707" s="30">
        <v>6.2450260000000002</v>
      </c>
    </row>
    <row r="8708" spans="1:2" x14ac:dyDescent="0.3">
      <c r="A8708" s="150">
        <v>43491</v>
      </c>
      <c r="B8708" s="30">
        <v>6.2454539999999996</v>
      </c>
    </row>
    <row r="8709" spans="1:2" x14ac:dyDescent="0.3">
      <c r="A8709" s="150">
        <v>43492</v>
      </c>
      <c r="B8709" s="30">
        <v>6.2458819999999999</v>
      </c>
    </row>
    <row r="8710" spans="1:2" x14ac:dyDescent="0.3">
      <c r="A8710" s="150">
        <v>43493</v>
      </c>
      <c r="B8710" s="30">
        <v>6.2463110000000004</v>
      </c>
    </row>
    <row r="8711" spans="1:2" x14ac:dyDescent="0.3">
      <c r="A8711" s="150">
        <v>43494</v>
      </c>
      <c r="B8711" s="30">
        <v>6.2467389999999998</v>
      </c>
    </row>
    <row r="8712" spans="1:2" x14ac:dyDescent="0.3">
      <c r="A8712" s="150">
        <v>43495</v>
      </c>
      <c r="B8712" s="30">
        <v>6.2471670000000001</v>
      </c>
    </row>
    <row r="8713" spans="1:2" x14ac:dyDescent="0.3">
      <c r="A8713" s="150">
        <v>43496</v>
      </c>
      <c r="B8713" s="30">
        <v>6.2475949999999996</v>
      </c>
    </row>
    <row r="8714" spans="1:2" x14ac:dyDescent="0.3">
      <c r="A8714" s="150">
        <v>43497</v>
      </c>
      <c r="B8714" s="30">
        <v>6.2480229999999999</v>
      </c>
    </row>
    <row r="8715" spans="1:2" x14ac:dyDescent="0.3">
      <c r="A8715" s="150">
        <v>43498</v>
      </c>
      <c r="B8715" s="30">
        <v>6.2484510000000002</v>
      </c>
    </row>
    <row r="8716" spans="1:2" x14ac:dyDescent="0.3">
      <c r="A8716" s="150">
        <v>43499</v>
      </c>
      <c r="B8716" s="30">
        <v>6.2488799999999998</v>
      </c>
    </row>
    <row r="8717" spans="1:2" x14ac:dyDescent="0.3">
      <c r="A8717" s="150">
        <v>43500</v>
      </c>
      <c r="B8717" s="30">
        <v>6.2493080000000001</v>
      </c>
    </row>
    <row r="8718" spans="1:2" x14ac:dyDescent="0.3">
      <c r="A8718" s="150">
        <v>43501</v>
      </c>
      <c r="B8718" s="30">
        <v>6.2497360000000004</v>
      </c>
    </row>
    <row r="8719" spans="1:2" x14ac:dyDescent="0.3">
      <c r="A8719" s="150">
        <v>43502</v>
      </c>
      <c r="B8719" s="30">
        <v>6.250165</v>
      </c>
    </row>
    <row r="8720" spans="1:2" x14ac:dyDescent="0.3">
      <c r="A8720" s="150">
        <v>43503</v>
      </c>
      <c r="B8720" s="30">
        <v>6.2505930000000003</v>
      </c>
    </row>
    <row r="8721" spans="1:2" x14ac:dyDescent="0.3">
      <c r="A8721" s="150">
        <v>43504</v>
      </c>
      <c r="B8721" s="30">
        <v>6.2510209999999997</v>
      </c>
    </row>
    <row r="8722" spans="1:2" x14ac:dyDescent="0.3">
      <c r="A8722" s="150">
        <v>43505</v>
      </c>
      <c r="B8722" s="30">
        <v>6.2514500000000002</v>
      </c>
    </row>
    <row r="8723" spans="1:2" x14ac:dyDescent="0.3">
      <c r="A8723" s="150">
        <v>43506</v>
      </c>
      <c r="B8723" s="30">
        <v>6.2518779999999996</v>
      </c>
    </row>
    <row r="8724" spans="1:2" x14ac:dyDescent="0.3">
      <c r="A8724" s="150">
        <v>43507</v>
      </c>
      <c r="B8724" s="30">
        <v>6.2519070000000001</v>
      </c>
    </row>
    <row r="8725" spans="1:2" x14ac:dyDescent="0.3">
      <c r="A8725" s="150">
        <v>43508</v>
      </c>
      <c r="B8725" s="30">
        <v>6.2519349999999996</v>
      </c>
    </row>
    <row r="8726" spans="1:2" x14ac:dyDescent="0.3">
      <c r="A8726" s="150">
        <v>43509</v>
      </c>
      <c r="B8726" s="30">
        <v>6.2519629999999999</v>
      </c>
    </row>
    <row r="8727" spans="1:2" x14ac:dyDescent="0.3">
      <c r="A8727" s="150">
        <v>43510</v>
      </c>
      <c r="B8727" s="30">
        <v>6.2519910000000003</v>
      </c>
    </row>
    <row r="8728" spans="1:2" x14ac:dyDescent="0.3">
      <c r="A8728" s="150">
        <v>43511</v>
      </c>
      <c r="B8728" s="30">
        <v>6.2520199999999999</v>
      </c>
    </row>
    <row r="8729" spans="1:2" x14ac:dyDescent="0.3">
      <c r="A8729" s="150">
        <v>43512</v>
      </c>
      <c r="B8729" s="30">
        <v>6.2520480000000003</v>
      </c>
    </row>
    <row r="8730" spans="1:2" x14ac:dyDescent="0.3">
      <c r="A8730" s="150">
        <v>43513</v>
      </c>
      <c r="B8730" s="30">
        <v>6.2520759999999997</v>
      </c>
    </row>
    <row r="8731" spans="1:2" x14ac:dyDescent="0.3">
      <c r="A8731" s="150">
        <v>43514</v>
      </c>
      <c r="B8731" s="30">
        <v>6.2521050000000002</v>
      </c>
    </row>
    <row r="8732" spans="1:2" x14ac:dyDescent="0.3">
      <c r="A8732" s="150">
        <v>43515</v>
      </c>
      <c r="B8732" s="30">
        <v>6.2521329999999997</v>
      </c>
    </row>
    <row r="8733" spans="1:2" x14ac:dyDescent="0.3">
      <c r="A8733" s="150">
        <v>43516</v>
      </c>
      <c r="B8733" s="30">
        <v>6.2521610000000001</v>
      </c>
    </row>
    <row r="8734" spans="1:2" x14ac:dyDescent="0.3">
      <c r="A8734" s="150">
        <v>43517</v>
      </c>
      <c r="B8734" s="30">
        <v>6.2521890000000004</v>
      </c>
    </row>
    <row r="8735" spans="1:2" x14ac:dyDescent="0.3">
      <c r="A8735" s="150">
        <v>43518</v>
      </c>
      <c r="B8735" s="30">
        <v>6.2522180000000001</v>
      </c>
    </row>
    <row r="8736" spans="1:2" x14ac:dyDescent="0.3">
      <c r="A8736" s="150">
        <v>43519</v>
      </c>
      <c r="B8736" s="30">
        <v>6.2522460000000004</v>
      </c>
    </row>
    <row r="8737" spans="1:2" x14ac:dyDescent="0.3">
      <c r="A8737" s="150">
        <v>43520</v>
      </c>
      <c r="B8737" s="30">
        <v>6.2522739999999999</v>
      </c>
    </row>
    <row r="8738" spans="1:2" x14ac:dyDescent="0.3">
      <c r="A8738" s="150">
        <v>43521</v>
      </c>
      <c r="B8738" s="30">
        <v>6.2523030000000004</v>
      </c>
    </row>
    <row r="8739" spans="1:2" x14ac:dyDescent="0.3">
      <c r="A8739" s="150">
        <v>43522</v>
      </c>
      <c r="B8739" s="30">
        <v>6.2518219999999998</v>
      </c>
    </row>
    <row r="8740" spans="1:2" x14ac:dyDescent="0.3">
      <c r="A8740" s="150">
        <v>43523</v>
      </c>
      <c r="B8740" s="30">
        <v>6.251341</v>
      </c>
    </row>
    <row r="8741" spans="1:2" x14ac:dyDescent="0.3">
      <c r="A8741" s="150">
        <v>43524</v>
      </c>
      <c r="B8741" s="30">
        <v>6.2508609999999996</v>
      </c>
    </row>
    <row r="8742" spans="1:2" x14ac:dyDescent="0.3">
      <c r="A8742" s="150">
        <v>43525</v>
      </c>
      <c r="B8742" s="30">
        <v>6.2503799999999998</v>
      </c>
    </row>
    <row r="8743" spans="1:2" x14ac:dyDescent="0.3">
      <c r="A8743" s="150">
        <v>43526</v>
      </c>
      <c r="B8743" s="30">
        <v>6.2499000000000002</v>
      </c>
    </row>
    <row r="8744" spans="1:2" x14ac:dyDescent="0.3">
      <c r="A8744" s="150">
        <v>43527</v>
      </c>
      <c r="B8744" s="30">
        <v>6.2494189999999996</v>
      </c>
    </row>
    <row r="8745" spans="1:2" x14ac:dyDescent="0.3">
      <c r="A8745" s="150">
        <v>43528</v>
      </c>
      <c r="B8745" s="30">
        <v>6.248939</v>
      </c>
    </row>
    <row r="8746" spans="1:2" x14ac:dyDescent="0.3">
      <c r="A8746" s="150">
        <v>43529</v>
      </c>
      <c r="B8746" s="30">
        <v>6.2484590000000004</v>
      </c>
    </row>
    <row r="8747" spans="1:2" x14ac:dyDescent="0.3">
      <c r="A8747" s="150">
        <v>43530</v>
      </c>
      <c r="B8747" s="30">
        <v>6.2479779999999998</v>
      </c>
    </row>
    <row r="8748" spans="1:2" x14ac:dyDescent="0.3">
      <c r="A8748" s="150">
        <v>43531</v>
      </c>
      <c r="B8748" s="30">
        <v>6.2474980000000002</v>
      </c>
    </row>
    <row r="8749" spans="1:2" x14ac:dyDescent="0.3">
      <c r="A8749" s="150">
        <v>43532</v>
      </c>
      <c r="B8749" s="30">
        <v>6.2470179999999997</v>
      </c>
    </row>
    <row r="8750" spans="1:2" x14ac:dyDescent="0.3">
      <c r="A8750" s="150">
        <v>43533</v>
      </c>
      <c r="B8750" s="30">
        <v>6.246537</v>
      </c>
    </row>
    <row r="8751" spans="1:2" x14ac:dyDescent="0.3">
      <c r="A8751" s="150">
        <v>43534</v>
      </c>
      <c r="B8751" s="30">
        <v>6.2460570000000004</v>
      </c>
    </row>
    <row r="8752" spans="1:2" x14ac:dyDescent="0.3">
      <c r="A8752" s="150">
        <v>43535</v>
      </c>
      <c r="B8752" s="30">
        <v>6.2466270000000002</v>
      </c>
    </row>
    <row r="8753" spans="1:2" x14ac:dyDescent="0.3">
      <c r="A8753" s="150">
        <v>43536</v>
      </c>
      <c r="B8753" s="30">
        <v>6.2471959999999997</v>
      </c>
    </row>
    <row r="8754" spans="1:2" x14ac:dyDescent="0.3">
      <c r="A8754" s="150">
        <v>43537</v>
      </c>
      <c r="B8754" s="30">
        <v>6.2477660000000004</v>
      </c>
    </row>
    <row r="8755" spans="1:2" x14ac:dyDescent="0.3">
      <c r="A8755" s="150">
        <v>43538</v>
      </c>
      <c r="B8755" s="30">
        <v>6.2483360000000001</v>
      </c>
    </row>
    <row r="8756" spans="1:2" x14ac:dyDescent="0.3">
      <c r="A8756" s="150">
        <v>43539</v>
      </c>
      <c r="B8756" s="30">
        <v>6.2489059999999998</v>
      </c>
    </row>
    <row r="8757" spans="1:2" x14ac:dyDescent="0.3">
      <c r="A8757" s="150">
        <v>43540</v>
      </c>
      <c r="B8757" s="30">
        <v>6.2494759999999996</v>
      </c>
    </row>
    <row r="8758" spans="1:2" x14ac:dyDescent="0.3">
      <c r="A8758" s="150">
        <v>43541</v>
      </c>
      <c r="B8758" s="30">
        <v>6.2500460000000002</v>
      </c>
    </row>
    <row r="8759" spans="1:2" x14ac:dyDescent="0.3">
      <c r="A8759" s="150">
        <v>43542</v>
      </c>
      <c r="B8759" s="30">
        <v>6.2506159999999999</v>
      </c>
    </row>
    <row r="8760" spans="1:2" x14ac:dyDescent="0.3">
      <c r="A8760" s="150">
        <v>43543</v>
      </c>
      <c r="B8760" s="30">
        <v>6.2511859999999997</v>
      </c>
    </row>
    <row r="8761" spans="1:2" x14ac:dyDescent="0.3">
      <c r="A8761" s="150">
        <v>43544</v>
      </c>
      <c r="B8761" s="30">
        <v>6.2517560000000003</v>
      </c>
    </row>
    <row r="8762" spans="1:2" x14ac:dyDescent="0.3">
      <c r="A8762" s="150">
        <v>43545</v>
      </c>
      <c r="B8762" s="30">
        <v>6.2523260000000001</v>
      </c>
    </row>
    <row r="8763" spans="1:2" x14ac:dyDescent="0.3">
      <c r="A8763" s="150">
        <v>43546</v>
      </c>
      <c r="B8763" s="30">
        <v>6.2528959999999998</v>
      </c>
    </row>
    <row r="8764" spans="1:2" x14ac:dyDescent="0.3">
      <c r="A8764" s="150">
        <v>43547</v>
      </c>
      <c r="B8764" s="30">
        <v>6.2534660000000004</v>
      </c>
    </row>
    <row r="8765" spans="1:2" x14ac:dyDescent="0.3">
      <c r="A8765" s="150">
        <v>43548</v>
      </c>
      <c r="B8765" s="30">
        <v>6.2540360000000002</v>
      </c>
    </row>
    <row r="8766" spans="1:2" x14ac:dyDescent="0.3">
      <c r="A8766" s="150">
        <v>43549</v>
      </c>
      <c r="B8766" s="30">
        <v>6.254607</v>
      </c>
    </row>
    <row r="8767" spans="1:2" x14ac:dyDescent="0.3">
      <c r="A8767" s="150">
        <v>43550</v>
      </c>
      <c r="B8767" s="30">
        <v>6.2556099999999999</v>
      </c>
    </row>
    <row r="8768" spans="1:2" x14ac:dyDescent="0.3">
      <c r="A8768" s="150">
        <v>43551</v>
      </c>
      <c r="B8768" s="30">
        <v>6.2566129999999998</v>
      </c>
    </row>
    <row r="8769" spans="1:2" x14ac:dyDescent="0.3">
      <c r="A8769" s="150">
        <v>43552</v>
      </c>
      <c r="B8769" s="30">
        <v>6.2576169999999998</v>
      </c>
    </row>
    <row r="8770" spans="1:2" x14ac:dyDescent="0.3">
      <c r="A8770" s="150">
        <v>43553</v>
      </c>
      <c r="B8770" s="30">
        <v>6.2586199999999996</v>
      </c>
    </row>
    <row r="8771" spans="1:2" x14ac:dyDescent="0.3">
      <c r="A8771" s="150">
        <v>43554</v>
      </c>
      <c r="B8771" s="30">
        <v>6.2596239999999996</v>
      </c>
    </row>
    <row r="8772" spans="1:2" x14ac:dyDescent="0.3">
      <c r="A8772" s="150">
        <v>43555</v>
      </c>
      <c r="B8772" s="30">
        <v>6.2606279999999996</v>
      </c>
    </row>
    <row r="8773" spans="1:2" x14ac:dyDescent="0.3">
      <c r="A8773" s="150">
        <v>43556</v>
      </c>
      <c r="B8773" s="30">
        <v>6.2616319999999996</v>
      </c>
    </row>
    <row r="8774" spans="1:2" x14ac:dyDescent="0.3">
      <c r="A8774" s="150">
        <v>43557</v>
      </c>
      <c r="B8774" s="30">
        <v>6.2626359999999996</v>
      </c>
    </row>
    <row r="8775" spans="1:2" x14ac:dyDescent="0.3">
      <c r="A8775" s="150">
        <v>43558</v>
      </c>
      <c r="B8775" s="30">
        <v>6.2636399999999997</v>
      </c>
    </row>
    <row r="8776" spans="1:2" x14ac:dyDescent="0.3">
      <c r="A8776" s="150">
        <v>43559</v>
      </c>
      <c r="B8776" s="30">
        <v>6.2646449999999998</v>
      </c>
    </row>
    <row r="8777" spans="1:2" x14ac:dyDescent="0.3">
      <c r="A8777" s="150">
        <v>43560</v>
      </c>
      <c r="B8777" s="30">
        <v>6.2656499999999999</v>
      </c>
    </row>
    <row r="8778" spans="1:2" x14ac:dyDescent="0.3">
      <c r="A8778" s="150">
        <v>43561</v>
      </c>
      <c r="B8778" s="30">
        <v>6.2666539999999999</v>
      </c>
    </row>
    <row r="8779" spans="1:2" x14ac:dyDescent="0.3">
      <c r="A8779" s="150">
        <v>43562</v>
      </c>
      <c r="B8779" s="30">
        <v>6.2676590000000001</v>
      </c>
    </row>
    <row r="8780" spans="1:2" x14ac:dyDescent="0.3">
      <c r="A8780" s="150">
        <v>43563</v>
      </c>
      <c r="B8780" s="30">
        <v>6.2686650000000004</v>
      </c>
    </row>
    <row r="8781" spans="1:2" x14ac:dyDescent="0.3">
      <c r="A8781" s="150">
        <v>43564</v>
      </c>
      <c r="B8781" s="30">
        <v>6.2696699999999996</v>
      </c>
    </row>
    <row r="8782" spans="1:2" x14ac:dyDescent="0.3">
      <c r="A8782" s="150">
        <v>43565</v>
      </c>
      <c r="B8782" s="30">
        <v>6.2706749999999998</v>
      </c>
    </row>
    <row r="8783" spans="1:2" x14ac:dyDescent="0.3">
      <c r="A8783" s="150">
        <v>43566</v>
      </c>
      <c r="B8783" s="30">
        <v>6.2711680000000003</v>
      </c>
    </row>
    <row r="8784" spans="1:2" x14ac:dyDescent="0.3">
      <c r="A8784" s="150">
        <v>43567</v>
      </c>
      <c r="B8784" s="30">
        <v>6.2716609999999999</v>
      </c>
    </row>
    <row r="8785" spans="1:2" x14ac:dyDescent="0.3">
      <c r="A8785" s="150">
        <v>43568</v>
      </c>
      <c r="B8785" s="30">
        <v>6.2721539999999996</v>
      </c>
    </row>
    <row r="8786" spans="1:2" x14ac:dyDescent="0.3">
      <c r="A8786" s="150">
        <v>43569</v>
      </c>
      <c r="B8786" s="30">
        <v>6.2726470000000001</v>
      </c>
    </row>
    <row r="8787" spans="1:2" x14ac:dyDescent="0.3">
      <c r="A8787" s="150">
        <v>43570</v>
      </c>
      <c r="B8787" s="30">
        <v>6.2731399999999997</v>
      </c>
    </row>
    <row r="8788" spans="1:2" x14ac:dyDescent="0.3">
      <c r="A8788" s="150">
        <v>43571</v>
      </c>
      <c r="B8788" s="30">
        <v>6.2736330000000002</v>
      </c>
    </row>
    <row r="8789" spans="1:2" x14ac:dyDescent="0.3">
      <c r="A8789" s="150">
        <v>43572</v>
      </c>
      <c r="B8789" s="30">
        <v>6.274127</v>
      </c>
    </row>
    <row r="8790" spans="1:2" x14ac:dyDescent="0.3">
      <c r="A8790" s="150">
        <v>43573</v>
      </c>
      <c r="B8790" s="30">
        <v>6.2746199999999996</v>
      </c>
    </row>
    <row r="8791" spans="1:2" x14ac:dyDescent="0.3">
      <c r="A8791" s="150">
        <v>43574</v>
      </c>
      <c r="B8791" s="30">
        <v>6.2751130000000002</v>
      </c>
    </row>
    <row r="8792" spans="1:2" x14ac:dyDescent="0.3">
      <c r="A8792" s="150">
        <v>43575</v>
      </c>
      <c r="B8792" s="30">
        <v>6.2756059999999998</v>
      </c>
    </row>
    <row r="8793" spans="1:2" x14ac:dyDescent="0.3">
      <c r="A8793" s="150">
        <v>43576</v>
      </c>
      <c r="B8793" s="30">
        <v>6.2760990000000003</v>
      </c>
    </row>
    <row r="8794" spans="1:2" x14ac:dyDescent="0.3">
      <c r="A8794" s="150">
        <v>43577</v>
      </c>
      <c r="B8794" s="30">
        <v>6.2765930000000001</v>
      </c>
    </row>
    <row r="8795" spans="1:2" x14ac:dyDescent="0.3">
      <c r="A8795" s="150">
        <v>43578</v>
      </c>
      <c r="B8795" s="30">
        <v>6.2770859999999997</v>
      </c>
    </row>
    <row r="8796" spans="1:2" x14ac:dyDescent="0.3">
      <c r="A8796" s="150">
        <v>43579</v>
      </c>
      <c r="B8796" s="30">
        <v>6.2775800000000004</v>
      </c>
    </row>
    <row r="8797" spans="1:2" x14ac:dyDescent="0.3">
      <c r="A8797" s="150">
        <v>43580</v>
      </c>
      <c r="B8797" s="30">
        <v>6.278073</v>
      </c>
    </row>
    <row r="8798" spans="1:2" x14ac:dyDescent="0.3">
      <c r="A8798" s="150">
        <v>43581</v>
      </c>
      <c r="B8798" s="30">
        <v>6.277927</v>
      </c>
    </row>
    <row r="8799" spans="1:2" x14ac:dyDescent="0.3">
      <c r="A8799" s="150">
        <v>43582</v>
      </c>
      <c r="B8799" s="30">
        <v>6.2777820000000002</v>
      </c>
    </row>
    <row r="8800" spans="1:2" x14ac:dyDescent="0.3">
      <c r="A8800" s="150">
        <v>43583</v>
      </c>
      <c r="B8800" s="30">
        <v>6.2776360000000002</v>
      </c>
    </row>
    <row r="8801" spans="1:2" x14ac:dyDescent="0.3">
      <c r="A8801" s="150">
        <v>43584</v>
      </c>
      <c r="B8801" s="30">
        <v>6.2774910000000004</v>
      </c>
    </row>
    <row r="8802" spans="1:2" x14ac:dyDescent="0.3">
      <c r="A8802" s="150">
        <v>43585</v>
      </c>
      <c r="B8802" s="30">
        <v>6.2773450000000004</v>
      </c>
    </row>
    <row r="8803" spans="1:2" x14ac:dyDescent="0.3">
      <c r="A8803" s="150">
        <v>43586</v>
      </c>
      <c r="B8803" s="30">
        <v>6.2771999999999997</v>
      </c>
    </row>
    <row r="8804" spans="1:2" x14ac:dyDescent="0.3">
      <c r="A8804" s="150">
        <v>43587</v>
      </c>
      <c r="B8804" s="30">
        <v>6.2770539999999997</v>
      </c>
    </row>
    <row r="8805" spans="1:2" x14ac:dyDescent="0.3">
      <c r="A8805" s="150">
        <v>43588</v>
      </c>
      <c r="B8805" s="30">
        <v>6.2769089999999998</v>
      </c>
    </row>
    <row r="8806" spans="1:2" x14ac:dyDescent="0.3">
      <c r="A8806" s="150">
        <v>43589</v>
      </c>
      <c r="B8806" s="30">
        <v>6.2767629999999999</v>
      </c>
    </row>
    <row r="8807" spans="1:2" x14ac:dyDescent="0.3">
      <c r="A8807" s="150">
        <v>43590</v>
      </c>
      <c r="B8807" s="30">
        <v>6.276618</v>
      </c>
    </row>
    <row r="8808" spans="1:2" x14ac:dyDescent="0.3">
      <c r="A8808" s="150">
        <v>43591</v>
      </c>
      <c r="B8808" s="30">
        <v>6.2764720000000001</v>
      </c>
    </row>
    <row r="8809" spans="1:2" x14ac:dyDescent="0.3">
      <c r="A8809" s="150">
        <v>43592</v>
      </c>
      <c r="B8809" s="30">
        <v>6.2763270000000002</v>
      </c>
    </row>
    <row r="8810" spans="1:2" x14ac:dyDescent="0.3">
      <c r="A8810" s="150">
        <v>43593</v>
      </c>
      <c r="B8810" s="30">
        <v>6.2761810000000002</v>
      </c>
    </row>
    <row r="8811" spans="1:2" x14ac:dyDescent="0.3">
      <c r="A8811" s="150">
        <v>43594</v>
      </c>
      <c r="B8811" s="30">
        <v>6.2760360000000004</v>
      </c>
    </row>
    <row r="8812" spans="1:2" x14ac:dyDescent="0.3">
      <c r="A8812" s="150">
        <v>43595</v>
      </c>
      <c r="B8812" s="30">
        <v>6.2758900000000004</v>
      </c>
    </row>
    <row r="8813" spans="1:2" x14ac:dyDescent="0.3">
      <c r="A8813" s="150">
        <v>43596</v>
      </c>
      <c r="B8813" s="30">
        <v>6.2761370000000003</v>
      </c>
    </row>
    <row r="8814" spans="1:2" x14ac:dyDescent="0.3">
      <c r="A8814" s="150">
        <v>43597</v>
      </c>
      <c r="B8814" s="30">
        <v>6.276383</v>
      </c>
    </row>
    <row r="8815" spans="1:2" x14ac:dyDescent="0.3">
      <c r="A8815" s="150">
        <v>43598</v>
      </c>
      <c r="B8815" s="30">
        <v>6.2766299999999999</v>
      </c>
    </row>
    <row r="8816" spans="1:2" x14ac:dyDescent="0.3">
      <c r="A8816" s="150">
        <v>43599</v>
      </c>
      <c r="B8816" s="30">
        <v>6.2768759999999997</v>
      </c>
    </row>
    <row r="8817" spans="1:2" x14ac:dyDescent="0.3">
      <c r="A8817" s="150">
        <v>43600</v>
      </c>
      <c r="B8817" s="30">
        <v>6.2771229999999996</v>
      </c>
    </row>
    <row r="8818" spans="1:2" x14ac:dyDescent="0.3">
      <c r="A8818" s="150">
        <v>43601</v>
      </c>
      <c r="B8818" s="30">
        <v>6.2773690000000002</v>
      </c>
    </row>
    <row r="8819" spans="1:2" x14ac:dyDescent="0.3">
      <c r="A8819" s="150">
        <v>43602</v>
      </c>
      <c r="B8819" s="30">
        <v>6.2776160000000001</v>
      </c>
    </row>
    <row r="8820" spans="1:2" x14ac:dyDescent="0.3">
      <c r="A8820" s="150">
        <v>43603</v>
      </c>
      <c r="B8820" s="30">
        <v>6.277863</v>
      </c>
    </row>
    <row r="8821" spans="1:2" x14ac:dyDescent="0.3">
      <c r="A8821" s="150">
        <v>43604</v>
      </c>
      <c r="B8821" s="30">
        <v>6.2781089999999997</v>
      </c>
    </row>
    <row r="8822" spans="1:2" x14ac:dyDescent="0.3">
      <c r="A8822" s="150">
        <v>43605</v>
      </c>
      <c r="B8822" s="30">
        <v>6.2783559999999996</v>
      </c>
    </row>
    <row r="8823" spans="1:2" x14ac:dyDescent="0.3">
      <c r="A8823" s="150">
        <v>43606</v>
      </c>
      <c r="B8823" s="30">
        <v>6.2786020000000002</v>
      </c>
    </row>
    <row r="8824" spans="1:2" x14ac:dyDescent="0.3">
      <c r="A8824" s="150">
        <v>43607</v>
      </c>
      <c r="B8824" s="30">
        <v>6.2788490000000001</v>
      </c>
    </row>
    <row r="8825" spans="1:2" x14ac:dyDescent="0.3">
      <c r="A8825" s="150">
        <v>43608</v>
      </c>
      <c r="B8825" s="30">
        <v>6.279096</v>
      </c>
    </row>
    <row r="8826" spans="1:2" x14ac:dyDescent="0.3">
      <c r="A8826" s="150">
        <v>43609</v>
      </c>
      <c r="B8826" s="30">
        <v>6.2793419999999998</v>
      </c>
    </row>
    <row r="8827" spans="1:2" x14ac:dyDescent="0.3">
      <c r="A8827" s="150">
        <v>43610</v>
      </c>
      <c r="B8827" s="30">
        <v>6.2795889999999996</v>
      </c>
    </row>
    <row r="8828" spans="1:2" x14ac:dyDescent="0.3">
      <c r="A8828" s="150">
        <v>43611</v>
      </c>
      <c r="B8828" s="30">
        <v>6.2784050000000002</v>
      </c>
    </row>
    <row r="8829" spans="1:2" x14ac:dyDescent="0.3">
      <c r="A8829" s="150">
        <v>43612</v>
      </c>
      <c r="B8829" s="30">
        <v>6.2772209999999999</v>
      </c>
    </row>
    <row r="8830" spans="1:2" x14ac:dyDescent="0.3">
      <c r="A8830" s="150">
        <v>43613</v>
      </c>
      <c r="B8830" s="30">
        <v>6.2760369999999996</v>
      </c>
    </row>
    <row r="8831" spans="1:2" x14ac:dyDescent="0.3">
      <c r="A8831" s="150">
        <v>43614</v>
      </c>
      <c r="B8831" s="30">
        <v>6.2748540000000004</v>
      </c>
    </row>
    <row r="8832" spans="1:2" x14ac:dyDescent="0.3">
      <c r="A8832" s="150">
        <v>43615</v>
      </c>
      <c r="B8832" s="30">
        <v>6.2736710000000002</v>
      </c>
    </row>
    <row r="8833" spans="1:2" x14ac:dyDescent="0.3">
      <c r="A8833" s="150">
        <v>43616</v>
      </c>
      <c r="B8833" s="30">
        <v>6.2724880000000001</v>
      </c>
    </row>
    <row r="8834" spans="1:2" x14ac:dyDescent="0.3">
      <c r="A8834" s="150">
        <v>43617</v>
      </c>
      <c r="B8834" s="30">
        <v>6.2713049999999999</v>
      </c>
    </row>
    <row r="8835" spans="1:2" x14ac:dyDescent="0.3">
      <c r="A8835" s="150">
        <v>43618</v>
      </c>
      <c r="B8835" s="30">
        <v>6.2701229999999999</v>
      </c>
    </row>
    <row r="8836" spans="1:2" x14ac:dyDescent="0.3">
      <c r="A8836" s="150">
        <v>43619</v>
      </c>
      <c r="B8836" s="30">
        <v>6.2689399999999997</v>
      </c>
    </row>
    <row r="8837" spans="1:2" x14ac:dyDescent="0.3">
      <c r="A8837" s="150">
        <v>43620</v>
      </c>
      <c r="B8837" s="30">
        <v>6.2677579999999997</v>
      </c>
    </row>
    <row r="8838" spans="1:2" x14ac:dyDescent="0.3">
      <c r="A8838" s="150">
        <v>43621</v>
      </c>
      <c r="B8838" s="30">
        <v>6.2665759999999997</v>
      </c>
    </row>
    <row r="8839" spans="1:2" x14ac:dyDescent="0.3">
      <c r="A8839" s="150">
        <v>43622</v>
      </c>
      <c r="B8839" s="30">
        <v>6.2653949999999998</v>
      </c>
    </row>
    <row r="8840" spans="1:2" x14ac:dyDescent="0.3">
      <c r="A8840" s="150">
        <v>43623</v>
      </c>
      <c r="B8840" s="30">
        <v>6.2642129999999998</v>
      </c>
    </row>
    <row r="8841" spans="1:2" x14ac:dyDescent="0.3">
      <c r="A8841" s="150">
        <v>43624</v>
      </c>
      <c r="B8841" s="30">
        <v>6.2630319999999999</v>
      </c>
    </row>
    <row r="8842" spans="1:2" x14ac:dyDescent="0.3">
      <c r="A8842" s="150">
        <v>43625</v>
      </c>
      <c r="B8842" s="30">
        <v>6.2618510000000001</v>
      </c>
    </row>
    <row r="8843" spans="1:2" x14ac:dyDescent="0.3">
      <c r="A8843" s="150">
        <v>43626</v>
      </c>
      <c r="B8843" s="30">
        <v>6.2606700000000002</v>
      </c>
    </row>
    <row r="8844" spans="1:2" x14ac:dyDescent="0.3">
      <c r="A8844" s="150">
        <v>43627</v>
      </c>
      <c r="B8844" s="30">
        <v>6.2605329999999997</v>
      </c>
    </row>
    <row r="8845" spans="1:2" x14ac:dyDescent="0.3">
      <c r="A8845" s="150">
        <v>43628</v>
      </c>
      <c r="B8845" s="30">
        <v>6.2603960000000001</v>
      </c>
    </row>
    <row r="8846" spans="1:2" x14ac:dyDescent="0.3">
      <c r="A8846" s="150">
        <v>43629</v>
      </c>
      <c r="B8846" s="30">
        <v>6.2602580000000003</v>
      </c>
    </row>
    <row r="8847" spans="1:2" x14ac:dyDescent="0.3">
      <c r="A8847" s="150">
        <v>43630</v>
      </c>
      <c r="B8847" s="30">
        <v>6.2601209999999998</v>
      </c>
    </row>
    <row r="8848" spans="1:2" x14ac:dyDescent="0.3">
      <c r="A8848" s="150">
        <v>43631</v>
      </c>
      <c r="B8848" s="30">
        <v>6.2599830000000001</v>
      </c>
    </row>
    <row r="8849" spans="1:2" x14ac:dyDescent="0.3">
      <c r="A8849" s="150">
        <v>43632</v>
      </c>
      <c r="B8849" s="30">
        <v>6.2598459999999996</v>
      </c>
    </row>
    <row r="8850" spans="1:2" x14ac:dyDescent="0.3">
      <c r="A8850" s="150">
        <v>43633</v>
      </c>
      <c r="B8850" s="30">
        <v>6.2597079999999998</v>
      </c>
    </row>
    <row r="8851" spans="1:2" x14ac:dyDescent="0.3">
      <c r="A8851" s="150">
        <v>43634</v>
      </c>
      <c r="B8851" s="30">
        <v>6.2595710000000002</v>
      </c>
    </row>
    <row r="8852" spans="1:2" x14ac:dyDescent="0.3">
      <c r="A8852" s="150">
        <v>43635</v>
      </c>
      <c r="B8852" s="30">
        <v>6.2594329999999996</v>
      </c>
    </row>
    <row r="8853" spans="1:2" x14ac:dyDescent="0.3">
      <c r="A8853" s="150">
        <v>43636</v>
      </c>
      <c r="B8853" s="30">
        <v>6.259296</v>
      </c>
    </row>
    <row r="8854" spans="1:2" x14ac:dyDescent="0.3">
      <c r="A8854" s="150">
        <v>43637</v>
      </c>
      <c r="B8854" s="30">
        <v>6.2591590000000004</v>
      </c>
    </row>
    <row r="8855" spans="1:2" x14ac:dyDescent="0.3">
      <c r="A8855" s="150">
        <v>43638</v>
      </c>
      <c r="B8855" s="30">
        <v>6.2590209999999997</v>
      </c>
    </row>
    <row r="8856" spans="1:2" x14ac:dyDescent="0.3">
      <c r="A8856" s="150">
        <v>43639</v>
      </c>
      <c r="B8856" s="30">
        <v>6.2588840000000001</v>
      </c>
    </row>
    <row r="8857" spans="1:2" x14ac:dyDescent="0.3">
      <c r="A8857" s="150">
        <v>43640</v>
      </c>
      <c r="B8857" s="30">
        <v>6.2587460000000004</v>
      </c>
    </row>
    <row r="8858" spans="1:2" x14ac:dyDescent="0.3">
      <c r="A8858" s="150">
        <v>43641</v>
      </c>
      <c r="B8858" s="30">
        <v>6.2586089999999999</v>
      </c>
    </row>
    <row r="8859" spans="1:2" x14ac:dyDescent="0.3">
      <c r="A8859" s="150">
        <v>43642</v>
      </c>
      <c r="B8859" s="30">
        <v>6.2586449999999996</v>
      </c>
    </row>
    <row r="8860" spans="1:2" x14ac:dyDescent="0.3">
      <c r="A8860" s="150">
        <v>43643</v>
      </c>
      <c r="B8860" s="30">
        <v>6.2586820000000003</v>
      </c>
    </row>
    <row r="8861" spans="1:2" x14ac:dyDescent="0.3">
      <c r="A8861" s="150">
        <v>43644</v>
      </c>
      <c r="B8861" s="30">
        <v>6.258718</v>
      </c>
    </row>
    <row r="8862" spans="1:2" x14ac:dyDescent="0.3">
      <c r="A8862" s="150">
        <v>43645</v>
      </c>
      <c r="B8862" s="30">
        <v>6.2587539999999997</v>
      </c>
    </row>
    <row r="8863" spans="1:2" x14ac:dyDescent="0.3">
      <c r="A8863" s="150">
        <v>43646</v>
      </c>
      <c r="B8863" s="30">
        <v>6.2587910000000004</v>
      </c>
    </row>
    <row r="8864" spans="1:2" x14ac:dyDescent="0.3">
      <c r="A8864" s="150">
        <v>43647</v>
      </c>
      <c r="B8864" s="30">
        <v>6.2588270000000001</v>
      </c>
    </row>
    <row r="8865" spans="1:2" x14ac:dyDescent="0.3">
      <c r="A8865" s="150">
        <v>43648</v>
      </c>
      <c r="B8865" s="30">
        <v>6.2588629999999998</v>
      </c>
    </row>
    <row r="8866" spans="1:2" x14ac:dyDescent="0.3">
      <c r="A8866" s="150">
        <v>43649</v>
      </c>
      <c r="B8866" s="30">
        <v>6.2588999999999997</v>
      </c>
    </row>
    <row r="8867" spans="1:2" x14ac:dyDescent="0.3">
      <c r="A8867" s="150">
        <v>43650</v>
      </c>
      <c r="B8867" s="30">
        <v>6.2589360000000003</v>
      </c>
    </row>
    <row r="8868" spans="1:2" x14ac:dyDescent="0.3">
      <c r="A8868" s="150">
        <v>43651</v>
      </c>
      <c r="B8868" s="30">
        <v>6.2589730000000001</v>
      </c>
    </row>
    <row r="8869" spans="1:2" x14ac:dyDescent="0.3">
      <c r="A8869" s="150">
        <v>43652</v>
      </c>
      <c r="B8869" s="30">
        <v>6.2590089999999998</v>
      </c>
    </row>
    <row r="8870" spans="1:2" x14ac:dyDescent="0.3">
      <c r="A8870" s="150">
        <v>43653</v>
      </c>
      <c r="B8870" s="30">
        <v>6.2590450000000004</v>
      </c>
    </row>
    <row r="8871" spans="1:2" x14ac:dyDescent="0.3">
      <c r="A8871" s="150">
        <v>43654</v>
      </c>
      <c r="B8871" s="30">
        <v>6.2590820000000003</v>
      </c>
    </row>
    <row r="8872" spans="1:2" x14ac:dyDescent="0.3">
      <c r="A8872" s="150">
        <v>43655</v>
      </c>
      <c r="B8872" s="30">
        <v>6.259118</v>
      </c>
    </row>
    <row r="8873" spans="1:2" x14ac:dyDescent="0.3">
      <c r="A8873" s="150">
        <v>43656</v>
      </c>
      <c r="B8873" s="30">
        <v>6.2591549999999998</v>
      </c>
    </row>
    <row r="8874" spans="1:2" x14ac:dyDescent="0.3">
      <c r="A8874" s="150">
        <v>43657</v>
      </c>
      <c r="B8874" s="30">
        <v>6.2597519999999998</v>
      </c>
    </row>
    <row r="8875" spans="1:2" x14ac:dyDescent="0.3">
      <c r="A8875" s="150">
        <v>43658</v>
      </c>
      <c r="B8875" s="30">
        <v>6.2603499999999999</v>
      </c>
    </row>
    <row r="8876" spans="1:2" x14ac:dyDescent="0.3">
      <c r="A8876" s="150">
        <v>43659</v>
      </c>
      <c r="B8876" s="30">
        <v>6.260948</v>
      </c>
    </row>
    <row r="8877" spans="1:2" x14ac:dyDescent="0.3">
      <c r="A8877" s="150">
        <v>43660</v>
      </c>
      <c r="B8877" s="30">
        <v>6.2615460000000001</v>
      </c>
    </row>
    <row r="8878" spans="1:2" x14ac:dyDescent="0.3">
      <c r="A8878" s="150">
        <v>43661</v>
      </c>
      <c r="B8878" s="30">
        <v>6.2621440000000002</v>
      </c>
    </row>
    <row r="8879" spans="1:2" x14ac:dyDescent="0.3">
      <c r="A8879" s="150">
        <v>43662</v>
      </c>
      <c r="B8879" s="30">
        <v>6.2627430000000004</v>
      </c>
    </row>
    <row r="8880" spans="1:2" x14ac:dyDescent="0.3">
      <c r="A8880" s="150">
        <v>43663</v>
      </c>
      <c r="B8880" s="30">
        <v>6.2633409999999996</v>
      </c>
    </row>
    <row r="8881" spans="1:2" x14ac:dyDescent="0.3">
      <c r="A8881" s="150">
        <v>43664</v>
      </c>
      <c r="B8881" s="30">
        <v>6.2639389999999997</v>
      </c>
    </row>
    <row r="8882" spans="1:2" x14ac:dyDescent="0.3">
      <c r="A8882" s="150">
        <v>43665</v>
      </c>
      <c r="B8882" s="30">
        <v>6.2645369999999998</v>
      </c>
    </row>
    <row r="8883" spans="1:2" x14ac:dyDescent="0.3">
      <c r="A8883" s="150">
        <v>43666</v>
      </c>
      <c r="B8883" s="30">
        <v>6.265136</v>
      </c>
    </row>
    <row r="8884" spans="1:2" x14ac:dyDescent="0.3">
      <c r="A8884" s="150">
        <v>43667</v>
      </c>
      <c r="B8884" s="30">
        <v>6.2657340000000001</v>
      </c>
    </row>
    <row r="8885" spans="1:2" x14ac:dyDescent="0.3">
      <c r="A8885" s="150">
        <v>43668</v>
      </c>
      <c r="B8885" s="30">
        <v>6.2663330000000004</v>
      </c>
    </row>
    <row r="8886" spans="1:2" x14ac:dyDescent="0.3">
      <c r="A8886" s="150">
        <v>43669</v>
      </c>
      <c r="B8886" s="30">
        <v>6.2669309999999996</v>
      </c>
    </row>
    <row r="8887" spans="1:2" x14ac:dyDescent="0.3">
      <c r="A8887" s="150">
        <v>43670</v>
      </c>
      <c r="B8887" s="30">
        <v>6.2675299999999998</v>
      </c>
    </row>
    <row r="8888" spans="1:2" x14ac:dyDescent="0.3">
      <c r="A8888" s="150">
        <v>43671</v>
      </c>
      <c r="B8888" s="30">
        <v>6.2681290000000001</v>
      </c>
    </row>
    <row r="8889" spans="1:2" x14ac:dyDescent="0.3">
      <c r="A8889" s="150">
        <v>43672</v>
      </c>
      <c r="B8889" s="30">
        <v>6.2691920000000003</v>
      </c>
    </row>
    <row r="8890" spans="1:2" x14ac:dyDescent="0.3">
      <c r="A8890" s="150">
        <v>43673</v>
      </c>
      <c r="B8890" s="30">
        <v>6.2702559999999998</v>
      </c>
    </row>
    <row r="8891" spans="1:2" x14ac:dyDescent="0.3">
      <c r="A8891" s="150">
        <v>43674</v>
      </c>
      <c r="B8891" s="30">
        <v>6.2713200000000002</v>
      </c>
    </row>
    <row r="8892" spans="1:2" x14ac:dyDescent="0.3">
      <c r="A8892" s="150">
        <v>43675</v>
      </c>
      <c r="B8892" s="30">
        <v>6.2723839999999997</v>
      </c>
    </row>
    <row r="8893" spans="1:2" x14ac:dyDescent="0.3">
      <c r="A8893" s="150">
        <v>43676</v>
      </c>
      <c r="B8893" s="30">
        <v>6.2734480000000001</v>
      </c>
    </row>
    <row r="8894" spans="1:2" x14ac:dyDescent="0.3">
      <c r="A8894" s="150">
        <v>43677</v>
      </c>
      <c r="B8894" s="30">
        <v>6.2745129999999998</v>
      </c>
    </row>
    <row r="8895" spans="1:2" x14ac:dyDescent="0.3">
      <c r="A8895" s="150">
        <v>43678</v>
      </c>
      <c r="B8895" s="30">
        <v>6.2755770000000002</v>
      </c>
    </row>
    <row r="8896" spans="1:2" x14ac:dyDescent="0.3">
      <c r="A8896" s="150">
        <v>43679</v>
      </c>
      <c r="B8896" s="30">
        <v>6.2766419999999998</v>
      </c>
    </row>
    <row r="8897" spans="1:2" x14ac:dyDescent="0.3">
      <c r="A8897" s="150">
        <v>43680</v>
      </c>
      <c r="B8897" s="30">
        <v>6.2777070000000004</v>
      </c>
    </row>
    <row r="8898" spans="1:2" x14ac:dyDescent="0.3">
      <c r="A8898" s="150">
        <v>43681</v>
      </c>
      <c r="B8898" s="30">
        <v>6.278772</v>
      </c>
    </row>
    <row r="8899" spans="1:2" x14ac:dyDescent="0.3">
      <c r="A8899" s="150">
        <v>43682</v>
      </c>
      <c r="B8899" s="30">
        <v>6.2798379999999998</v>
      </c>
    </row>
    <row r="8900" spans="1:2" x14ac:dyDescent="0.3">
      <c r="A8900" s="150">
        <v>43683</v>
      </c>
      <c r="B8900" s="30">
        <v>6.2809030000000003</v>
      </c>
    </row>
    <row r="8901" spans="1:2" x14ac:dyDescent="0.3">
      <c r="A8901" s="150">
        <v>43684</v>
      </c>
      <c r="B8901" s="30">
        <v>6.2819690000000001</v>
      </c>
    </row>
    <row r="8902" spans="1:2" x14ac:dyDescent="0.3">
      <c r="A8902" s="150">
        <v>43685</v>
      </c>
      <c r="B8902" s="30">
        <v>6.2830349999999999</v>
      </c>
    </row>
    <row r="8903" spans="1:2" x14ac:dyDescent="0.3">
      <c r="A8903" s="150">
        <v>43686</v>
      </c>
      <c r="B8903" s="30">
        <v>6.2841009999999997</v>
      </c>
    </row>
    <row r="8904" spans="1:2" x14ac:dyDescent="0.3">
      <c r="A8904" s="150">
        <v>43687</v>
      </c>
      <c r="B8904" s="30">
        <v>6.2851670000000004</v>
      </c>
    </row>
    <row r="8905" spans="1:2" x14ac:dyDescent="0.3">
      <c r="A8905" s="150">
        <v>43688</v>
      </c>
      <c r="B8905" s="30">
        <v>6.2854340000000004</v>
      </c>
    </row>
    <row r="8906" spans="1:2" x14ac:dyDescent="0.3">
      <c r="A8906" s="150">
        <v>43689</v>
      </c>
      <c r="B8906" s="30">
        <v>6.2857010000000004</v>
      </c>
    </row>
    <row r="8907" spans="1:2" x14ac:dyDescent="0.3">
      <c r="A8907" s="150">
        <v>43690</v>
      </c>
      <c r="B8907" s="30">
        <v>6.2859680000000004</v>
      </c>
    </row>
    <row r="8908" spans="1:2" x14ac:dyDescent="0.3">
      <c r="A8908" s="150">
        <v>43691</v>
      </c>
      <c r="B8908" s="30">
        <v>6.2862340000000003</v>
      </c>
    </row>
    <row r="8909" spans="1:2" x14ac:dyDescent="0.3">
      <c r="A8909" s="150">
        <v>43692</v>
      </c>
      <c r="B8909" s="30">
        <v>6.2865010000000003</v>
      </c>
    </row>
    <row r="8910" spans="1:2" x14ac:dyDescent="0.3">
      <c r="A8910" s="150">
        <v>43693</v>
      </c>
      <c r="B8910" s="30">
        <v>6.2867680000000004</v>
      </c>
    </row>
    <row r="8911" spans="1:2" x14ac:dyDescent="0.3">
      <c r="A8911" s="150">
        <v>43694</v>
      </c>
      <c r="B8911" s="30">
        <v>6.2870350000000004</v>
      </c>
    </row>
    <row r="8912" spans="1:2" x14ac:dyDescent="0.3">
      <c r="A8912" s="150">
        <v>43695</v>
      </c>
      <c r="B8912" s="30">
        <v>6.2873010000000003</v>
      </c>
    </row>
    <row r="8913" spans="1:2" x14ac:dyDescent="0.3">
      <c r="A8913" s="150">
        <v>43696</v>
      </c>
      <c r="B8913" s="30">
        <v>6.2875680000000003</v>
      </c>
    </row>
    <row r="8914" spans="1:2" x14ac:dyDescent="0.3">
      <c r="A8914" s="150">
        <v>43697</v>
      </c>
      <c r="B8914" s="30">
        <v>6.2878350000000003</v>
      </c>
    </row>
    <row r="8915" spans="1:2" x14ac:dyDescent="0.3">
      <c r="A8915" s="150">
        <v>43698</v>
      </c>
      <c r="B8915" s="30">
        <v>6.2881020000000003</v>
      </c>
    </row>
    <row r="8916" spans="1:2" x14ac:dyDescent="0.3">
      <c r="A8916" s="150">
        <v>43699</v>
      </c>
      <c r="B8916" s="30">
        <v>6.2883690000000003</v>
      </c>
    </row>
    <row r="8917" spans="1:2" x14ac:dyDescent="0.3">
      <c r="A8917" s="150">
        <v>43700</v>
      </c>
      <c r="B8917" s="30">
        <v>6.2886360000000003</v>
      </c>
    </row>
    <row r="8918" spans="1:2" x14ac:dyDescent="0.3">
      <c r="A8918" s="150">
        <v>43701</v>
      </c>
      <c r="B8918" s="30">
        <v>6.2889030000000004</v>
      </c>
    </row>
    <row r="8919" spans="1:2" x14ac:dyDescent="0.3">
      <c r="A8919" s="150">
        <v>43702</v>
      </c>
      <c r="B8919" s="30">
        <v>6.2891690000000002</v>
      </c>
    </row>
    <row r="8920" spans="1:2" x14ac:dyDescent="0.3">
      <c r="A8920" s="150">
        <v>43703</v>
      </c>
      <c r="B8920" s="30">
        <v>6.2888739999999999</v>
      </c>
    </row>
    <row r="8921" spans="1:2" x14ac:dyDescent="0.3">
      <c r="A8921" s="150">
        <v>43704</v>
      </c>
      <c r="B8921" s="30">
        <v>6.2885780000000002</v>
      </c>
    </row>
    <row r="8922" spans="1:2" x14ac:dyDescent="0.3">
      <c r="A8922" s="150">
        <v>43705</v>
      </c>
      <c r="B8922" s="30">
        <v>6.2882819999999997</v>
      </c>
    </row>
    <row r="8923" spans="1:2" x14ac:dyDescent="0.3">
      <c r="A8923" s="150">
        <v>43706</v>
      </c>
      <c r="B8923" s="30">
        <v>6.2879870000000002</v>
      </c>
    </row>
    <row r="8924" spans="1:2" x14ac:dyDescent="0.3">
      <c r="A8924" s="150">
        <v>43707</v>
      </c>
      <c r="B8924" s="30">
        <v>6.2876909999999997</v>
      </c>
    </row>
    <row r="8925" spans="1:2" x14ac:dyDescent="0.3">
      <c r="A8925" s="150">
        <v>43708</v>
      </c>
      <c r="B8925" s="30">
        <v>6.2873950000000001</v>
      </c>
    </row>
    <row r="8926" spans="1:2" x14ac:dyDescent="0.3">
      <c r="A8926" s="150">
        <v>43709</v>
      </c>
      <c r="B8926" s="30">
        <v>6.2870999999999997</v>
      </c>
    </row>
    <row r="8927" spans="1:2" x14ac:dyDescent="0.3">
      <c r="A8927" s="150">
        <v>43710</v>
      </c>
      <c r="B8927" s="30">
        <v>6.2868040000000001</v>
      </c>
    </row>
    <row r="8928" spans="1:2" x14ac:dyDescent="0.3">
      <c r="A8928" s="150">
        <v>43711</v>
      </c>
      <c r="B8928" s="30">
        <v>6.2865089999999997</v>
      </c>
    </row>
    <row r="8929" spans="1:2" x14ac:dyDescent="0.3">
      <c r="A8929" s="150">
        <v>43712</v>
      </c>
      <c r="B8929" s="30">
        <v>6.2862130000000001</v>
      </c>
    </row>
    <row r="8930" spans="1:2" x14ac:dyDescent="0.3">
      <c r="A8930" s="150">
        <v>43713</v>
      </c>
      <c r="B8930" s="30">
        <v>6.2859170000000004</v>
      </c>
    </row>
    <row r="8931" spans="1:2" x14ac:dyDescent="0.3">
      <c r="A8931" s="150">
        <v>43714</v>
      </c>
      <c r="B8931" s="30">
        <v>6.285622</v>
      </c>
    </row>
    <row r="8932" spans="1:2" x14ac:dyDescent="0.3">
      <c r="A8932" s="150">
        <v>43715</v>
      </c>
      <c r="B8932" s="30">
        <v>6.2853260000000004</v>
      </c>
    </row>
    <row r="8933" spans="1:2" x14ac:dyDescent="0.3">
      <c r="A8933" s="150">
        <v>43716</v>
      </c>
      <c r="B8933" s="30">
        <v>6.285031</v>
      </c>
    </row>
    <row r="8934" spans="1:2" x14ac:dyDescent="0.3">
      <c r="A8934" s="150">
        <v>43717</v>
      </c>
      <c r="B8934" s="30">
        <v>6.2847350000000004</v>
      </c>
    </row>
    <row r="8935" spans="1:2" x14ac:dyDescent="0.3">
      <c r="A8935" s="150">
        <v>43718</v>
      </c>
      <c r="B8935" s="30">
        <v>6.28444</v>
      </c>
    </row>
    <row r="8936" spans="1:2" x14ac:dyDescent="0.3">
      <c r="A8936" s="150">
        <v>43719</v>
      </c>
      <c r="B8936" s="30">
        <v>6.284662</v>
      </c>
    </row>
    <row r="8937" spans="1:2" x14ac:dyDescent="0.3">
      <c r="A8937" s="150">
        <v>43720</v>
      </c>
      <c r="B8937" s="30">
        <v>6.2848839999999999</v>
      </c>
    </row>
    <row r="8938" spans="1:2" x14ac:dyDescent="0.3">
      <c r="A8938" s="150">
        <v>43721</v>
      </c>
      <c r="B8938" s="30">
        <v>6.285107</v>
      </c>
    </row>
    <row r="8939" spans="1:2" x14ac:dyDescent="0.3">
      <c r="A8939" s="150">
        <v>43722</v>
      </c>
      <c r="B8939" s="30">
        <v>6.2853289999999999</v>
      </c>
    </row>
    <row r="8940" spans="1:2" x14ac:dyDescent="0.3">
      <c r="A8940" s="150">
        <v>43723</v>
      </c>
      <c r="B8940" s="30">
        <v>6.2855509999999999</v>
      </c>
    </row>
    <row r="8941" spans="1:2" x14ac:dyDescent="0.3">
      <c r="A8941" s="150">
        <v>43724</v>
      </c>
      <c r="B8941" s="30">
        <v>6.285774</v>
      </c>
    </row>
    <row r="8942" spans="1:2" x14ac:dyDescent="0.3">
      <c r="A8942" s="150">
        <v>43725</v>
      </c>
      <c r="B8942" s="30">
        <v>6.2859959999999999</v>
      </c>
    </row>
    <row r="8943" spans="1:2" x14ac:dyDescent="0.3">
      <c r="A8943" s="150">
        <v>43726</v>
      </c>
      <c r="B8943" s="30">
        <v>6.2862179999999999</v>
      </c>
    </row>
    <row r="8944" spans="1:2" x14ac:dyDescent="0.3">
      <c r="A8944" s="150">
        <v>43727</v>
      </c>
      <c r="B8944" s="30">
        <v>6.2864409999999999</v>
      </c>
    </row>
    <row r="8945" spans="1:2" x14ac:dyDescent="0.3">
      <c r="A8945" s="150">
        <v>43728</v>
      </c>
      <c r="B8945" s="30">
        <v>6.2866629999999999</v>
      </c>
    </row>
    <row r="8946" spans="1:2" x14ac:dyDescent="0.3">
      <c r="A8946" s="150">
        <v>43729</v>
      </c>
      <c r="B8946" s="30">
        <v>6.2868849999999998</v>
      </c>
    </row>
    <row r="8947" spans="1:2" x14ac:dyDescent="0.3">
      <c r="A8947" s="150">
        <v>43730</v>
      </c>
      <c r="B8947" s="30">
        <v>6.2871079999999999</v>
      </c>
    </row>
    <row r="8948" spans="1:2" x14ac:dyDescent="0.3">
      <c r="A8948" s="150">
        <v>43731</v>
      </c>
      <c r="B8948" s="30">
        <v>6.2873299999999999</v>
      </c>
    </row>
    <row r="8949" spans="1:2" x14ac:dyDescent="0.3">
      <c r="A8949" s="150">
        <v>43732</v>
      </c>
      <c r="B8949" s="30">
        <v>6.2875519999999998</v>
      </c>
    </row>
    <row r="8950" spans="1:2" x14ac:dyDescent="0.3">
      <c r="A8950" s="150">
        <v>43733</v>
      </c>
      <c r="B8950" s="30">
        <v>6.2877749999999999</v>
      </c>
    </row>
    <row r="8951" spans="1:2" x14ac:dyDescent="0.3">
      <c r="A8951" s="150">
        <v>43734</v>
      </c>
      <c r="B8951" s="30">
        <v>6.2885020000000003</v>
      </c>
    </row>
    <row r="8952" spans="1:2" x14ac:dyDescent="0.3">
      <c r="A8952" s="150">
        <v>43735</v>
      </c>
      <c r="B8952" s="30">
        <v>6.2892289999999997</v>
      </c>
    </row>
    <row r="8953" spans="1:2" x14ac:dyDescent="0.3">
      <c r="A8953" s="150">
        <v>43736</v>
      </c>
      <c r="B8953" s="30">
        <v>6.2899560000000001</v>
      </c>
    </row>
    <row r="8954" spans="1:2" x14ac:dyDescent="0.3">
      <c r="A8954" s="150">
        <v>43737</v>
      </c>
      <c r="B8954" s="30">
        <v>6.2906829999999996</v>
      </c>
    </row>
    <row r="8955" spans="1:2" x14ac:dyDescent="0.3">
      <c r="A8955" s="150">
        <v>43738</v>
      </c>
      <c r="B8955" s="30">
        <v>6.2914110000000001</v>
      </c>
    </row>
    <row r="8956" spans="1:2" x14ac:dyDescent="0.3">
      <c r="A8956" s="150">
        <v>43739</v>
      </c>
      <c r="B8956" s="30">
        <v>6.2921379999999996</v>
      </c>
    </row>
    <row r="8957" spans="1:2" x14ac:dyDescent="0.3">
      <c r="A8957" s="150">
        <v>43740</v>
      </c>
      <c r="B8957" s="30">
        <v>6.2928660000000001</v>
      </c>
    </row>
    <row r="8958" spans="1:2" x14ac:dyDescent="0.3">
      <c r="A8958" s="150">
        <v>43741</v>
      </c>
      <c r="B8958" s="30">
        <v>6.2935930000000004</v>
      </c>
    </row>
    <row r="8959" spans="1:2" x14ac:dyDescent="0.3">
      <c r="A8959" s="150">
        <v>43742</v>
      </c>
      <c r="B8959" s="30">
        <v>6.2943210000000001</v>
      </c>
    </row>
    <row r="8960" spans="1:2" x14ac:dyDescent="0.3">
      <c r="A8960" s="150">
        <v>43743</v>
      </c>
      <c r="B8960" s="30">
        <v>6.2950489999999997</v>
      </c>
    </row>
    <row r="8961" spans="1:2" x14ac:dyDescent="0.3">
      <c r="A8961" s="150">
        <v>43744</v>
      </c>
      <c r="B8961" s="30">
        <v>6.2957770000000002</v>
      </c>
    </row>
    <row r="8962" spans="1:2" x14ac:dyDescent="0.3">
      <c r="A8962" s="150">
        <v>43745</v>
      </c>
      <c r="B8962" s="30">
        <v>6.2965049999999998</v>
      </c>
    </row>
    <row r="8963" spans="1:2" x14ac:dyDescent="0.3">
      <c r="A8963" s="150">
        <v>43746</v>
      </c>
      <c r="B8963" s="30">
        <v>6.2972330000000003</v>
      </c>
    </row>
    <row r="8964" spans="1:2" x14ac:dyDescent="0.3">
      <c r="A8964" s="150">
        <v>43747</v>
      </c>
      <c r="B8964" s="30">
        <v>6.2979609999999999</v>
      </c>
    </row>
    <row r="8965" spans="1:2" x14ac:dyDescent="0.3">
      <c r="A8965" s="150">
        <v>43748</v>
      </c>
      <c r="B8965" s="30">
        <v>6.2986890000000004</v>
      </c>
    </row>
    <row r="8966" spans="1:2" x14ac:dyDescent="0.3">
      <c r="A8966" s="150">
        <v>43749</v>
      </c>
      <c r="B8966" s="30">
        <v>6.2992140000000001</v>
      </c>
    </row>
    <row r="8967" spans="1:2" x14ac:dyDescent="0.3">
      <c r="A8967" s="150">
        <v>43750</v>
      </c>
      <c r="B8967" s="30">
        <v>6.2997399999999999</v>
      </c>
    </row>
    <row r="8968" spans="1:2" x14ac:dyDescent="0.3">
      <c r="A8968" s="150">
        <v>43751</v>
      </c>
      <c r="B8968" s="30">
        <v>6.3002649999999996</v>
      </c>
    </row>
    <row r="8969" spans="1:2" x14ac:dyDescent="0.3">
      <c r="A8969" s="150">
        <v>43752</v>
      </c>
      <c r="B8969" s="30">
        <v>6.3007900000000001</v>
      </c>
    </row>
    <row r="8970" spans="1:2" x14ac:dyDescent="0.3">
      <c r="A8970" s="150">
        <v>43753</v>
      </c>
      <c r="B8970" s="30">
        <v>6.3013159999999999</v>
      </c>
    </row>
    <row r="8971" spans="1:2" x14ac:dyDescent="0.3">
      <c r="A8971" s="150">
        <v>43754</v>
      </c>
      <c r="B8971" s="30">
        <v>6.3018409999999996</v>
      </c>
    </row>
    <row r="8972" spans="1:2" x14ac:dyDescent="0.3">
      <c r="A8972" s="150">
        <v>43755</v>
      </c>
      <c r="B8972" s="30">
        <v>6.3023670000000003</v>
      </c>
    </row>
    <row r="8973" spans="1:2" x14ac:dyDescent="0.3">
      <c r="A8973" s="150">
        <v>43756</v>
      </c>
      <c r="B8973" s="30">
        <v>6.3028919999999999</v>
      </c>
    </row>
    <row r="8974" spans="1:2" x14ac:dyDescent="0.3">
      <c r="A8974" s="150">
        <v>43757</v>
      </c>
      <c r="B8974" s="30">
        <v>6.3034179999999997</v>
      </c>
    </row>
    <row r="8975" spans="1:2" x14ac:dyDescent="0.3">
      <c r="A8975" s="150">
        <v>43758</v>
      </c>
      <c r="B8975" s="30">
        <v>6.3039430000000003</v>
      </c>
    </row>
    <row r="8976" spans="1:2" x14ac:dyDescent="0.3">
      <c r="A8976" s="150">
        <v>43759</v>
      </c>
      <c r="B8976" s="30">
        <v>6.3044690000000001</v>
      </c>
    </row>
    <row r="8977" spans="1:2" x14ac:dyDescent="0.3">
      <c r="A8977" s="150">
        <v>43760</v>
      </c>
      <c r="B8977" s="30">
        <v>6.3049949999999999</v>
      </c>
    </row>
    <row r="8978" spans="1:2" x14ac:dyDescent="0.3">
      <c r="A8978" s="150">
        <v>43761</v>
      </c>
      <c r="B8978" s="30">
        <v>6.3055199999999996</v>
      </c>
    </row>
    <row r="8979" spans="1:2" x14ac:dyDescent="0.3">
      <c r="A8979" s="150">
        <v>43762</v>
      </c>
      <c r="B8979" s="30">
        <v>6.3060460000000003</v>
      </c>
    </row>
    <row r="8980" spans="1:2" x14ac:dyDescent="0.3">
      <c r="A8980" s="150">
        <v>43763</v>
      </c>
      <c r="B8980" s="30">
        <v>6.3065720000000001</v>
      </c>
    </row>
    <row r="8981" spans="1:2" x14ac:dyDescent="0.3">
      <c r="A8981" s="150">
        <v>43764</v>
      </c>
      <c r="B8981" s="30">
        <v>6.3081339999999999</v>
      </c>
    </row>
    <row r="8982" spans="1:2" x14ac:dyDescent="0.3">
      <c r="A8982" s="150">
        <v>43765</v>
      </c>
      <c r="B8982" s="30">
        <v>6.3096969999999999</v>
      </c>
    </row>
    <row r="8983" spans="1:2" x14ac:dyDescent="0.3">
      <c r="A8983" s="150">
        <v>43766</v>
      </c>
      <c r="B8983" s="30">
        <v>6.3112599999999999</v>
      </c>
    </row>
    <row r="8984" spans="1:2" x14ac:dyDescent="0.3">
      <c r="A8984" s="150">
        <v>43767</v>
      </c>
      <c r="B8984" s="30">
        <v>6.3128229999999999</v>
      </c>
    </row>
    <row r="8985" spans="1:2" x14ac:dyDescent="0.3">
      <c r="A8985" s="150">
        <v>43768</v>
      </c>
      <c r="B8985" s="30">
        <v>6.314387</v>
      </c>
    </row>
    <row r="8986" spans="1:2" x14ac:dyDescent="0.3">
      <c r="A8986" s="150">
        <v>43769</v>
      </c>
      <c r="B8986" s="30">
        <v>6.3159510000000001</v>
      </c>
    </row>
    <row r="8987" spans="1:2" x14ac:dyDescent="0.3">
      <c r="A8987" s="150">
        <v>43770</v>
      </c>
      <c r="B8987" s="30">
        <v>6.3175160000000004</v>
      </c>
    </row>
    <row r="8988" spans="1:2" x14ac:dyDescent="0.3">
      <c r="A8988" s="150">
        <v>43771</v>
      </c>
      <c r="B8988" s="30">
        <v>6.3190809999999997</v>
      </c>
    </row>
    <row r="8989" spans="1:2" x14ac:dyDescent="0.3">
      <c r="A8989" s="150">
        <v>43772</v>
      </c>
      <c r="B8989" s="30">
        <v>6.320646</v>
      </c>
    </row>
    <row r="8990" spans="1:2" x14ac:dyDescent="0.3">
      <c r="A8990" s="150">
        <v>43773</v>
      </c>
      <c r="B8990" s="30">
        <v>6.3222120000000004</v>
      </c>
    </row>
    <row r="8991" spans="1:2" x14ac:dyDescent="0.3">
      <c r="A8991" s="150">
        <v>43774</v>
      </c>
      <c r="B8991" s="30">
        <v>6.3237779999999999</v>
      </c>
    </row>
    <row r="8992" spans="1:2" x14ac:dyDescent="0.3">
      <c r="A8992" s="150">
        <v>43775</v>
      </c>
      <c r="B8992" s="30">
        <v>6.3253450000000004</v>
      </c>
    </row>
    <row r="8993" spans="1:2" x14ac:dyDescent="0.3">
      <c r="A8993" s="150">
        <v>43776</v>
      </c>
      <c r="B8993" s="30">
        <v>6.3269120000000001</v>
      </c>
    </row>
    <row r="8994" spans="1:2" x14ac:dyDescent="0.3">
      <c r="A8994" s="150">
        <v>43777</v>
      </c>
      <c r="B8994" s="30">
        <v>6.3284789999999997</v>
      </c>
    </row>
    <row r="8995" spans="1:2" x14ac:dyDescent="0.3">
      <c r="A8995" s="150">
        <v>43778</v>
      </c>
      <c r="B8995" s="30">
        <v>6.3300470000000004</v>
      </c>
    </row>
    <row r="8996" spans="1:2" x14ac:dyDescent="0.3">
      <c r="A8996" s="150">
        <v>43779</v>
      </c>
      <c r="B8996" s="30">
        <v>6.3316150000000002</v>
      </c>
    </row>
    <row r="8997" spans="1:2" x14ac:dyDescent="0.3">
      <c r="A8997" s="150">
        <v>43780</v>
      </c>
      <c r="B8997" s="30">
        <v>6.3322890000000003</v>
      </c>
    </row>
    <row r="8998" spans="1:2" x14ac:dyDescent="0.3">
      <c r="A8998" s="150">
        <v>43781</v>
      </c>
      <c r="B8998" s="30">
        <v>6.3329639999999996</v>
      </c>
    </row>
    <row r="8999" spans="1:2" x14ac:dyDescent="0.3">
      <c r="A8999" s="150">
        <v>43782</v>
      </c>
      <c r="B8999" s="30">
        <v>6.3336389999999998</v>
      </c>
    </row>
    <row r="9000" spans="1:2" x14ac:dyDescent="0.3">
      <c r="A9000" s="150">
        <v>43783</v>
      </c>
      <c r="B9000" s="30">
        <v>6.3343129999999999</v>
      </c>
    </row>
    <row r="9001" spans="1:2" x14ac:dyDescent="0.3">
      <c r="A9001" s="150">
        <v>43784</v>
      </c>
      <c r="B9001" s="30">
        <v>6.3349880000000001</v>
      </c>
    </row>
    <row r="9002" spans="1:2" x14ac:dyDescent="0.3">
      <c r="A9002" s="150">
        <v>43785</v>
      </c>
      <c r="B9002" s="30">
        <v>6.3356630000000003</v>
      </c>
    </row>
    <row r="9003" spans="1:2" x14ac:dyDescent="0.3">
      <c r="A9003" s="150">
        <v>43786</v>
      </c>
      <c r="B9003" s="30">
        <v>6.3363379999999996</v>
      </c>
    </row>
    <row r="9004" spans="1:2" x14ac:dyDescent="0.3">
      <c r="A9004" s="150">
        <v>43787</v>
      </c>
      <c r="B9004" s="30">
        <v>6.3370129999999998</v>
      </c>
    </row>
    <row r="9005" spans="1:2" x14ac:dyDescent="0.3">
      <c r="A9005" s="150">
        <v>43788</v>
      </c>
      <c r="B9005" s="30">
        <v>6.337688</v>
      </c>
    </row>
    <row r="9006" spans="1:2" x14ac:dyDescent="0.3">
      <c r="A9006" s="150">
        <v>43789</v>
      </c>
      <c r="B9006" s="30">
        <v>6.3383640000000003</v>
      </c>
    </row>
    <row r="9007" spans="1:2" x14ac:dyDescent="0.3">
      <c r="A9007" s="150">
        <v>43790</v>
      </c>
      <c r="B9007" s="30">
        <v>6.3390389999999996</v>
      </c>
    </row>
    <row r="9008" spans="1:2" x14ac:dyDescent="0.3">
      <c r="A9008" s="150">
        <v>43791</v>
      </c>
      <c r="B9008" s="30">
        <v>6.3397139999999998</v>
      </c>
    </row>
    <row r="9009" spans="1:2" x14ac:dyDescent="0.3">
      <c r="A9009" s="150">
        <v>43792</v>
      </c>
      <c r="B9009" s="30">
        <v>6.3403900000000002</v>
      </c>
    </row>
    <row r="9010" spans="1:2" x14ac:dyDescent="0.3">
      <c r="A9010" s="150">
        <v>43793</v>
      </c>
      <c r="B9010" s="30">
        <v>6.3410650000000004</v>
      </c>
    </row>
    <row r="9011" spans="1:2" x14ac:dyDescent="0.3">
      <c r="A9011" s="150">
        <v>43794</v>
      </c>
      <c r="B9011" s="30">
        <v>6.3417409999999999</v>
      </c>
    </row>
    <row r="9012" spans="1:2" x14ac:dyDescent="0.3">
      <c r="A9012" s="150">
        <v>43795</v>
      </c>
      <c r="B9012" s="30">
        <v>6.3446100000000003</v>
      </c>
    </row>
    <row r="9013" spans="1:2" x14ac:dyDescent="0.3">
      <c r="A9013" s="150">
        <v>43796</v>
      </c>
      <c r="B9013" s="30">
        <v>6.34748</v>
      </c>
    </row>
    <row r="9014" spans="1:2" x14ac:dyDescent="0.3">
      <c r="A9014" s="150">
        <v>43797</v>
      </c>
      <c r="B9014" s="30">
        <v>6.350352</v>
      </c>
    </row>
    <row r="9015" spans="1:2" x14ac:dyDescent="0.3">
      <c r="A9015" s="150">
        <v>43798</v>
      </c>
      <c r="B9015" s="30">
        <v>6.3532250000000001</v>
      </c>
    </row>
    <row r="9016" spans="1:2" x14ac:dyDescent="0.3">
      <c r="A9016" s="150">
        <v>43799</v>
      </c>
      <c r="B9016" s="30">
        <v>6.3560990000000004</v>
      </c>
    </row>
    <row r="9017" spans="1:2" x14ac:dyDescent="0.3">
      <c r="A9017" s="150">
        <v>43800</v>
      </c>
      <c r="B9017" s="30">
        <v>6.358975</v>
      </c>
    </row>
    <row r="9018" spans="1:2" x14ac:dyDescent="0.3">
      <c r="A9018" s="150">
        <v>43801</v>
      </c>
      <c r="B9018" s="30">
        <v>6.3618519999999998</v>
      </c>
    </row>
    <row r="9019" spans="1:2" x14ac:dyDescent="0.3">
      <c r="A9019" s="150">
        <v>43802</v>
      </c>
      <c r="B9019" s="30">
        <v>6.3647299999999998</v>
      </c>
    </row>
    <row r="9020" spans="1:2" x14ac:dyDescent="0.3">
      <c r="A9020" s="150">
        <v>43803</v>
      </c>
      <c r="B9020" s="30">
        <v>6.3676089999999999</v>
      </c>
    </row>
    <row r="9021" spans="1:2" x14ac:dyDescent="0.3">
      <c r="A9021" s="150">
        <v>43804</v>
      </c>
      <c r="B9021" s="30">
        <v>6.3704900000000002</v>
      </c>
    </row>
    <row r="9022" spans="1:2" x14ac:dyDescent="0.3">
      <c r="A9022" s="150">
        <v>43805</v>
      </c>
      <c r="B9022" s="30">
        <v>6.3733719999999998</v>
      </c>
    </row>
    <row r="9023" spans="1:2" x14ac:dyDescent="0.3">
      <c r="A9023" s="150">
        <v>43806</v>
      </c>
      <c r="B9023" s="30">
        <v>6.3762559999999997</v>
      </c>
    </row>
    <row r="9024" spans="1:2" x14ac:dyDescent="0.3">
      <c r="A9024" s="150">
        <v>43807</v>
      </c>
      <c r="B9024" s="30">
        <v>6.3791399999999996</v>
      </c>
    </row>
    <row r="9025" spans="1:2" x14ac:dyDescent="0.3">
      <c r="A9025" s="150">
        <v>43808</v>
      </c>
      <c r="B9025" s="30">
        <v>6.3820259999999998</v>
      </c>
    </row>
    <row r="9026" spans="1:2" x14ac:dyDescent="0.3">
      <c r="A9026" s="150">
        <v>43809</v>
      </c>
      <c r="B9026" s="30">
        <v>6.3849140000000002</v>
      </c>
    </row>
    <row r="9027" spans="1:2" x14ac:dyDescent="0.3">
      <c r="A9027" s="150">
        <v>43810</v>
      </c>
      <c r="B9027" s="30">
        <v>6.385294</v>
      </c>
    </row>
    <row r="9028" spans="1:2" x14ac:dyDescent="0.3">
      <c r="A9028" s="150">
        <v>43811</v>
      </c>
      <c r="B9028" s="30">
        <v>6.3856729999999997</v>
      </c>
    </row>
    <row r="9029" spans="1:2" x14ac:dyDescent="0.3">
      <c r="A9029" s="150">
        <v>43812</v>
      </c>
      <c r="B9029" s="30">
        <v>6.3860530000000004</v>
      </c>
    </row>
    <row r="9030" spans="1:2" x14ac:dyDescent="0.3">
      <c r="A9030" s="150">
        <v>43813</v>
      </c>
      <c r="B9030" s="30">
        <v>6.3864330000000002</v>
      </c>
    </row>
    <row r="9031" spans="1:2" x14ac:dyDescent="0.3">
      <c r="A9031" s="150">
        <v>43814</v>
      </c>
      <c r="B9031" s="30">
        <v>6.3868130000000001</v>
      </c>
    </row>
    <row r="9032" spans="1:2" x14ac:dyDescent="0.3">
      <c r="A9032" s="150">
        <v>43815</v>
      </c>
      <c r="B9032" s="30">
        <v>6.3871929999999999</v>
      </c>
    </row>
    <row r="9033" spans="1:2" x14ac:dyDescent="0.3">
      <c r="A9033" s="150">
        <v>43816</v>
      </c>
      <c r="B9033" s="30">
        <v>6.3875729999999997</v>
      </c>
    </row>
    <row r="9034" spans="1:2" x14ac:dyDescent="0.3">
      <c r="A9034" s="150">
        <v>43817</v>
      </c>
      <c r="B9034" s="30">
        <v>6.3879530000000004</v>
      </c>
    </row>
    <row r="9035" spans="1:2" x14ac:dyDescent="0.3">
      <c r="A9035" s="150">
        <v>43818</v>
      </c>
      <c r="B9035" s="30">
        <v>6.3883330000000003</v>
      </c>
    </row>
    <row r="9036" spans="1:2" x14ac:dyDescent="0.3">
      <c r="A9036" s="150">
        <v>43819</v>
      </c>
      <c r="B9036" s="30">
        <v>6.3887130000000001</v>
      </c>
    </row>
    <row r="9037" spans="1:2" x14ac:dyDescent="0.3">
      <c r="A9037" s="150">
        <v>43820</v>
      </c>
      <c r="B9037" s="30">
        <v>6.3890929999999999</v>
      </c>
    </row>
    <row r="9038" spans="1:2" x14ac:dyDescent="0.3">
      <c r="A9038" s="150">
        <v>43821</v>
      </c>
      <c r="B9038" s="30">
        <v>6.3894729999999997</v>
      </c>
    </row>
    <row r="9039" spans="1:2" x14ac:dyDescent="0.3">
      <c r="A9039" s="150">
        <v>43822</v>
      </c>
      <c r="B9039" s="30">
        <v>6.3898529999999996</v>
      </c>
    </row>
    <row r="9040" spans="1:2" x14ac:dyDescent="0.3">
      <c r="A9040" s="150">
        <v>43823</v>
      </c>
      <c r="B9040" s="30">
        <v>6.3902330000000003</v>
      </c>
    </row>
    <row r="9041" spans="1:2" x14ac:dyDescent="0.3">
      <c r="A9041" s="150">
        <v>43824</v>
      </c>
      <c r="B9041" s="30">
        <v>6.3906130000000001</v>
      </c>
    </row>
    <row r="9042" spans="1:2" x14ac:dyDescent="0.3">
      <c r="A9042" s="150">
        <v>43825</v>
      </c>
      <c r="B9042" s="30">
        <v>6.3920130000000004</v>
      </c>
    </row>
    <row r="9043" spans="1:2" x14ac:dyDescent="0.3">
      <c r="A9043" s="150">
        <v>43826</v>
      </c>
      <c r="B9043" s="30">
        <v>6.3934139999999999</v>
      </c>
    </row>
    <row r="9044" spans="1:2" x14ac:dyDescent="0.3">
      <c r="A9044" s="150">
        <v>43827</v>
      </c>
      <c r="B9044" s="30">
        <v>6.3948140000000002</v>
      </c>
    </row>
    <row r="9045" spans="1:2" x14ac:dyDescent="0.3">
      <c r="A9045" s="150">
        <v>43828</v>
      </c>
      <c r="B9045" s="30">
        <v>6.3962149999999998</v>
      </c>
    </row>
    <row r="9046" spans="1:2" x14ac:dyDescent="0.3">
      <c r="A9046" s="150">
        <v>43829</v>
      </c>
      <c r="B9046" s="30">
        <v>6.3976160000000002</v>
      </c>
    </row>
    <row r="9047" spans="1:2" x14ac:dyDescent="0.3">
      <c r="A9047" s="150">
        <v>43830</v>
      </c>
      <c r="B9047" s="30">
        <v>6.3990179999999999</v>
      </c>
    </row>
    <row r="9048" spans="1:2" x14ac:dyDescent="0.3">
      <c r="A9048" s="150">
        <v>43831</v>
      </c>
      <c r="B9048" s="30">
        <v>6.4004190000000003</v>
      </c>
    </row>
    <row r="9049" spans="1:2" x14ac:dyDescent="0.3">
      <c r="A9049" s="150">
        <v>43832</v>
      </c>
      <c r="B9049" s="30">
        <v>6.401821</v>
      </c>
    </row>
    <row r="9050" spans="1:2" x14ac:dyDescent="0.3">
      <c r="A9050" s="150">
        <v>43833</v>
      </c>
      <c r="B9050" s="30">
        <v>6.4032239999999998</v>
      </c>
    </row>
    <row r="9051" spans="1:2" x14ac:dyDescent="0.3">
      <c r="A9051" s="150">
        <v>43834</v>
      </c>
      <c r="B9051" s="30">
        <v>6.4046260000000004</v>
      </c>
    </row>
    <row r="9052" spans="1:2" x14ac:dyDescent="0.3">
      <c r="A9052" s="150">
        <v>43835</v>
      </c>
      <c r="B9052" s="30">
        <v>6.4060290000000002</v>
      </c>
    </row>
    <row r="9053" spans="1:2" x14ac:dyDescent="0.3">
      <c r="A9053" s="150">
        <v>43836</v>
      </c>
      <c r="B9053" s="30">
        <v>6.4074330000000002</v>
      </c>
    </row>
    <row r="9054" spans="1:2" x14ac:dyDescent="0.3">
      <c r="A9054" s="150">
        <v>43837</v>
      </c>
      <c r="B9054" s="30">
        <v>6.408836</v>
      </c>
    </row>
    <row r="9055" spans="1:2" x14ac:dyDescent="0.3">
      <c r="A9055" s="150">
        <v>43838</v>
      </c>
      <c r="B9055" s="30">
        <v>6.4102399999999999</v>
      </c>
    </row>
    <row r="9056" spans="1:2" x14ac:dyDescent="0.3">
      <c r="A9056" s="150">
        <v>43839</v>
      </c>
      <c r="B9056" s="30">
        <v>6.4116439999999999</v>
      </c>
    </row>
    <row r="9057" spans="1:2" x14ac:dyDescent="0.3">
      <c r="A9057" s="150">
        <v>43840</v>
      </c>
      <c r="B9057" s="30">
        <v>6.413049</v>
      </c>
    </row>
    <row r="9058" spans="1:2" x14ac:dyDescent="0.3">
      <c r="A9058" s="150">
        <v>43841</v>
      </c>
      <c r="B9058" s="30">
        <v>6.4144290000000002</v>
      </c>
    </row>
    <row r="9059" spans="1:2" x14ac:dyDescent="0.3">
      <c r="A9059" s="150">
        <v>43842</v>
      </c>
      <c r="B9059" s="30">
        <v>6.4158099999999996</v>
      </c>
    </row>
    <row r="9060" spans="1:2" x14ac:dyDescent="0.3">
      <c r="A9060" s="150">
        <v>43843</v>
      </c>
      <c r="B9060" s="30">
        <v>6.4171909999999999</v>
      </c>
    </row>
    <row r="9061" spans="1:2" x14ac:dyDescent="0.3">
      <c r="A9061" s="150">
        <v>43844</v>
      </c>
      <c r="B9061" s="30">
        <v>6.4185720000000002</v>
      </c>
    </row>
    <row r="9062" spans="1:2" x14ac:dyDescent="0.3">
      <c r="A9062" s="150">
        <v>43845</v>
      </c>
      <c r="B9062" s="30">
        <v>6.4199539999999997</v>
      </c>
    </row>
    <row r="9063" spans="1:2" x14ac:dyDescent="0.3">
      <c r="A9063" s="150">
        <v>43846</v>
      </c>
      <c r="B9063" s="30">
        <v>6.4213360000000002</v>
      </c>
    </row>
    <row r="9064" spans="1:2" x14ac:dyDescent="0.3">
      <c r="A9064" s="150">
        <v>43847</v>
      </c>
      <c r="B9064" s="30">
        <v>6.4227179999999997</v>
      </c>
    </row>
    <row r="9065" spans="1:2" x14ac:dyDescent="0.3">
      <c r="A9065" s="150">
        <v>43848</v>
      </c>
      <c r="B9065" s="30">
        <v>6.4241000000000001</v>
      </c>
    </row>
    <row r="9066" spans="1:2" x14ac:dyDescent="0.3">
      <c r="A9066" s="150">
        <v>43849</v>
      </c>
      <c r="B9066" s="30">
        <v>6.4254829999999998</v>
      </c>
    </row>
    <row r="9067" spans="1:2" x14ac:dyDescent="0.3">
      <c r="A9067" s="150">
        <v>43850</v>
      </c>
      <c r="B9067" s="30">
        <v>6.4268660000000004</v>
      </c>
    </row>
    <row r="9068" spans="1:2" x14ac:dyDescent="0.3">
      <c r="A9068" s="150">
        <v>43851</v>
      </c>
      <c r="B9068" s="30">
        <v>6.4282500000000002</v>
      </c>
    </row>
    <row r="9069" spans="1:2" x14ac:dyDescent="0.3">
      <c r="A9069" s="150">
        <v>43852</v>
      </c>
      <c r="B9069" s="30">
        <v>6.4296329999999999</v>
      </c>
    </row>
    <row r="9070" spans="1:2" x14ac:dyDescent="0.3">
      <c r="A9070" s="150">
        <v>43853</v>
      </c>
      <c r="B9070" s="30">
        <v>6.4310169999999998</v>
      </c>
    </row>
    <row r="9071" spans="1:2" x14ac:dyDescent="0.3">
      <c r="A9071" s="150">
        <v>43854</v>
      </c>
      <c r="B9071" s="30">
        <v>6.4324019999999997</v>
      </c>
    </row>
    <row r="9072" spans="1:2" x14ac:dyDescent="0.3">
      <c r="A9072" s="150">
        <v>43855</v>
      </c>
      <c r="B9072" s="30">
        <v>6.4337859999999996</v>
      </c>
    </row>
    <row r="9073" spans="1:2" x14ac:dyDescent="0.3">
      <c r="A9073" s="150">
        <v>43856</v>
      </c>
      <c r="B9073" s="30">
        <v>6.434857</v>
      </c>
    </row>
    <row r="9074" spans="1:2" x14ac:dyDescent="0.3">
      <c r="A9074" s="150">
        <v>43857</v>
      </c>
      <c r="B9074" s="30">
        <v>6.4359289999999998</v>
      </c>
    </row>
    <row r="9075" spans="1:2" x14ac:dyDescent="0.3">
      <c r="A9075" s="150">
        <v>43858</v>
      </c>
      <c r="B9075" s="30">
        <v>6.4370000000000003</v>
      </c>
    </row>
    <row r="9076" spans="1:2" x14ac:dyDescent="0.3">
      <c r="A9076" s="150">
        <v>43859</v>
      </c>
      <c r="B9076" s="30">
        <v>6.438072</v>
      </c>
    </row>
    <row r="9077" spans="1:2" x14ac:dyDescent="0.3">
      <c r="A9077" s="150">
        <v>43860</v>
      </c>
      <c r="B9077" s="30">
        <v>6.4391439999999998</v>
      </c>
    </row>
    <row r="9078" spans="1:2" x14ac:dyDescent="0.3">
      <c r="A9078" s="150">
        <v>43861</v>
      </c>
      <c r="B9078" s="30">
        <v>6.4402160000000004</v>
      </c>
    </row>
    <row r="9079" spans="1:2" x14ac:dyDescent="0.3">
      <c r="A9079" s="150">
        <v>43862</v>
      </c>
      <c r="B9079" s="30">
        <v>6.4412880000000001</v>
      </c>
    </row>
    <row r="9080" spans="1:2" x14ac:dyDescent="0.3">
      <c r="A9080" s="150">
        <v>43863</v>
      </c>
      <c r="B9080" s="30">
        <v>6.442361</v>
      </c>
    </row>
    <row r="9081" spans="1:2" x14ac:dyDescent="0.3">
      <c r="A9081" s="150">
        <v>43864</v>
      </c>
      <c r="B9081" s="30">
        <v>6.4434329999999997</v>
      </c>
    </row>
    <row r="9082" spans="1:2" x14ac:dyDescent="0.3">
      <c r="A9082" s="150">
        <v>43865</v>
      </c>
      <c r="B9082" s="30">
        <v>6.4445059999999996</v>
      </c>
    </row>
    <row r="9083" spans="1:2" x14ac:dyDescent="0.3">
      <c r="A9083" s="150">
        <v>43866</v>
      </c>
      <c r="B9083" s="30">
        <v>6.4455790000000004</v>
      </c>
    </row>
    <row r="9084" spans="1:2" x14ac:dyDescent="0.3">
      <c r="A9084" s="150">
        <v>43867</v>
      </c>
      <c r="B9084" s="30">
        <v>6.4466520000000003</v>
      </c>
    </row>
    <row r="9085" spans="1:2" x14ac:dyDescent="0.3">
      <c r="A9085" s="150">
        <v>43868</v>
      </c>
      <c r="B9085" s="30">
        <v>6.4477250000000002</v>
      </c>
    </row>
    <row r="9086" spans="1:2" x14ac:dyDescent="0.3">
      <c r="A9086" s="150">
        <v>43869</v>
      </c>
      <c r="B9086" s="30">
        <v>6.4487990000000002</v>
      </c>
    </row>
    <row r="9087" spans="1:2" x14ac:dyDescent="0.3">
      <c r="A9087" s="150">
        <v>43870</v>
      </c>
      <c r="B9087" s="30">
        <v>6.449872</v>
      </c>
    </row>
    <row r="9088" spans="1:2" x14ac:dyDescent="0.3">
      <c r="A9088" s="150">
        <v>43871</v>
      </c>
      <c r="B9088" s="30">
        <v>6.4509460000000001</v>
      </c>
    </row>
    <row r="9089" spans="1:2" x14ac:dyDescent="0.3">
      <c r="A9089" s="150">
        <v>43872</v>
      </c>
      <c r="B9089" s="30">
        <v>6.4514230000000001</v>
      </c>
    </row>
    <row r="9090" spans="1:2" x14ac:dyDescent="0.3">
      <c r="A9090" s="150">
        <v>43873</v>
      </c>
      <c r="B9090" s="30">
        <v>6.4519000000000002</v>
      </c>
    </row>
    <row r="9091" spans="1:2" x14ac:dyDescent="0.3">
      <c r="A9091" s="150">
        <v>43874</v>
      </c>
      <c r="B9091" s="30">
        <v>6.4523770000000003</v>
      </c>
    </row>
    <row r="9092" spans="1:2" x14ac:dyDescent="0.3">
      <c r="A9092" s="150">
        <v>43875</v>
      </c>
      <c r="B9092" s="30">
        <v>6.4528540000000003</v>
      </c>
    </row>
    <row r="9093" spans="1:2" x14ac:dyDescent="0.3">
      <c r="A9093" s="150">
        <v>43876</v>
      </c>
      <c r="B9093" s="30">
        <v>6.4533300000000002</v>
      </c>
    </row>
    <row r="9094" spans="1:2" x14ac:dyDescent="0.3">
      <c r="A9094" s="150">
        <v>43877</v>
      </c>
      <c r="B9094" s="30">
        <v>6.4538070000000003</v>
      </c>
    </row>
    <row r="9095" spans="1:2" x14ac:dyDescent="0.3">
      <c r="A9095" s="150">
        <v>43878</v>
      </c>
      <c r="B9095" s="30">
        <v>6.4542840000000004</v>
      </c>
    </row>
    <row r="9096" spans="1:2" x14ac:dyDescent="0.3">
      <c r="A9096" s="150">
        <v>43879</v>
      </c>
      <c r="B9096" s="30">
        <v>6.4547610000000004</v>
      </c>
    </row>
    <row r="9097" spans="1:2" x14ac:dyDescent="0.3">
      <c r="A9097" s="150">
        <v>43880</v>
      </c>
      <c r="B9097" s="30">
        <v>6.4552379999999996</v>
      </c>
    </row>
    <row r="9098" spans="1:2" x14ac:dyDescent="0.3">
      <c r="A9098" s="150">
        <v>43881</v>
      </c>
      <c r="B9098" s="30">
        <v>6.4557149999999996</v>
      </c>
    </row>
    <row r="9099" spans="1:2" x14ac:dyDescent="0.3">
      <c r="A9099" s="150">
        <v>43882</v>
      </c>
      <c r="B9099" s="30">
        <v>6.4561929999999998</v>
      </c>
    </row>
    <row r="9100" spans="1:2" x14ac:dyDescent="0.3">
      <c r="A9100" s="150">
        <v>43883</v>
      </c>
      <c r="B9100" s="30">
        <v>6.4566699999999999</v>
      </c>
    </row>
    <row r="9101" spans="1:2" x14ac:dyDescent="0.3">
      <c r="A9101" s="150">
        <v>43884</v>
      </c>
      <c r="B9101" s="30">
        <v>6.457147</v>
      </c>
    </row>
    <row r="9102" spans="1:2" x14ac:dyDescent="0.3">
      <c r="A9102" s="150">
        <v>43885</v>
      </c>
      <c r="B9102" s="30">
        <v>6.457624</v>
      </c>
    </row>
    <row r="9103" spans="1:2" x14ac:dyDescent="0.3">
      <c r="A9103" s="150">
        <v>43886</v>
      </c>
      <c r="B9103" s="30">
        <v>6.4581010000000001</v>
      </c>
    </row>
    <row r="9104" spans="1:2" x14ac:dyDescent="0.3">
      <c r="A9104" s="150">
        <v>43887</v>
      </c>
      <c r="B9104" s="30">
        <v>6.4586639999999997</v>
      </c>
    </row>
    <row r="9105" spans="1:2" x14ac:dyDescent="0.3">
      <c r="A9105" s="150">
        <v>43888</v>
      </c>
      <c r="B9105" s="30">
        <v>6.4592270000000003</v>
      </c>
    </row>
    <row r="9106" spans="1:2" x14ac:dyDescent="0.3">
      <c r="A9106" s="150">
        <v>43889</v>
      </c>
      <c r="B9106" s="30">
        <v>6.4597899999999999</v>
      </c>
    </row>
    <row r="9107" spans="1:2" x14ac:dyDescent="0.3">
      <c r="A9107" s="150">
        <v>43890</v>
      </c>
      <c r="B9107" s="30">
        <v>6.4603529999999996</v>
      </c>
    </row>
    <row r="9108" spans="1:2" x14ac:dyDescent="0.3">
      <c r="A9108" s="150">
        <v>43891</v>
      </c>
      <c r="B9108" s="30">
        <v>6.4609160000000001</v>
      </c>
    </row>
    <row r="9109" spans="1:2" x14ac:dyDescent="0.3">
      <c r="A9109" s="150">
        <v>43892</v>
      </c>
      <c r="B9109" s="30">
        <v>6.4614779999999996</v>
      </c>
    </row>
    <row r="9110" spans="1:2" x14ac:dyDescent="0.3">
      <c r="A9110" s="150">
        <v>43893</v>
      </c>
      <c r="B9110" s="30">
        <v>6.4620420000000003</v>
      </c>
    </row>
    <row r="9111" spans="1:2" x14ac:dyDescent="0.3">
      <c r="A9111" s="150">
        <v>43894</v>
      </c>
      <c r="B9111" s="30">
        <v>6.4626049999999999</v>
      </c>
    </row>
    <row r="9112" spans="1:2" x14ac:dyDescent="0.3">
      <c r="A9112" s="150">
        <v>43895</v>
      </c>
      <c r="B9112" s="30">
        <v>6.4631679999999996</v>
      </c>
    </row>
    <row r="9113" spans="1:2" x14ac:dyDescent="0.3">
      <c r="A9113" s="150">
        <v>43896</v>
      </c>
      <c r="B9113" s="30">
        <v>6.4637310000000001</v>
      </c>
    </row>
    <row r="9114" spans="1:2" x14ac:dyDescent="0.3">
      <c r="A9114" s="150">
        <v>43897</v>
      </c>
      <c r="B9114" s="30">
        <v>6.4642939999999998</v>
      </c>
    </row>
    <row r="9115" spans="1:2" x14ac:dyDescent="0.3">
      <c r="A9115" s="150">
        <v>43898</v>
      </c>
      <c r="B9115" s="30">
        <v>6.4648570000000003</v>
      </c>
    </row>
    <row r="9116" spans="1:2" x14ac:dyDescent="0.3">
      <c r="A9116" s="150">
        <v>43899</v>
      </c>
      <c r="B9116" s="30">
        <v>6.4654210000000001</v>
      </c>
    </row>
    <row r="9117" spans="1:2" x14ac:dyDescent="0.3">
      <c r="A9117" s="150">
        <v>43900</v>
      </c>
      <c r="B9117" s="30">
        <v>6.4659839999999997</v>
      </c>
    </row>
    <row r="9118" spans="1:2" x14ac:dyDescent="0.3">
      <c r="A9118" s="150">
        <v>43901</v>
      </c>
      <c r="B9118" s="30">
        <v>6.4680210000000002</v>
      </c>
    </row>
    <row r="9119" spans="1:2" x14ac:dyDescent="0.3">
      <c r="A9119" s="150">
        <v>43902</v>
      </c>
      <c r="B9119" s="30">
        <v>6.470059</v>
      </c>
    </row>
    <row r="9120" spans="1:2" x14ac:dyDescent="0.3">
      <c r="A9120" s="150">
        <v>43903</v>
      </c>
      <c r="B9120" s="30">
        <v>6.4720969999999998</v>
      </c>
    </row>
    <row r="9121" spans="1:2" x14ac:dyDescent="0.3">
      <c r="A9121" s="150">
        <v>43904</v>
      </c>
      <c r="B9121" s="30">
        <v>6.4741359999999997</v>
      </c>
    </row>
    <row r="9122" spans="1:2" x14ac:dyDescent="0.3">
      <c r="A9122" s="150">
        <v>43905</v>
      </c>
      <c r="B9122" s="30">
        <v>6.4761749999999996</v>
      </c>
    </row>
    <row r="9123" spans="1:2" x14ac:dyDescent="0.3">
      <c r="A9123" s="150">
        <v>43906</v>
      </c>
      <c r="B9123" s="30">
        <v>6.4782149999999996</v>
      </c>
    </row>
    <row r="9124" spans="1:2" x14ac:dyDescent="0.3">
      <c r="A9124" s="150">
        <v>43907</v>
      </c>
      <c r="B9124" s="30">
        <v>6.4802559999999998</v>
      </c>
    </row>
    <row r="9125" spans="1:2" x14ac:dyDescent="0.3">
      <c r="A9125" s="150">
        <v>43908</v>
      </c>
      <c r="B9125" s="30">
        <v>6.482297</v>
      </c>
    </row>
    <row r="9126" spans="1:2" x14ac:dyDescent="0.3">
      <c r="A9126" s="150">
        <v>43909</v>
      </c>
      <c r="B9126" s="30">
        <v>6.4843390000000003</v>
      </c>
    </row>
    <row r="9127" spans="1:2" x14ac:dyDescent="0.3">
      <c r="A9127" s="150">
        <v>43910</v>
      </c>
      <c r="B9127" s="30">
        <v>6.4863819999999999</v>
      </c>
    </row>
    <row r="9128" spans="1:2" x14ac:dyDescent="0.3">
      <c r="A9128" s="150">
        <v>43911</v>
      </c>
      <c r="B9128" s="30">
        <v>6.4884250000000003</v>
      </c>
    </row>
    <row r="9129" spans="1:2" x14ac:dyDescent="0.3">
      <c r="A9129" s="150">
        <v>43912</v>
      </c>
      <c r="B9129" s="30">
        <v>6.490469</v>
      </c>
    </row>
    <row r="9130" spans="1:2" x14ac:dyDescent="0.3">
      <c r="A9130" s="150">
        <v>43913</v>
      </c>
      <c r="B9130" s="30">
        <v>6.4925139999999999</v>
      </c>
    </row>
    <row r="9131" spans="1:2" x14ac:dyDescent="0.3">
      <c r="A9131" s="150">
        <v>43914</v>
      </c>
      <c r="B9131" s="30">
        <v>6.4945589999999997</v>
      </c>
    </row>
    <row r="9132" spans="1:2" x14ac:dyDescent="0.3">
      <c r="A9132" s="150">
        <v>43915</v>
      </c>
      <c r="B9132" s="30">
        <v>6.4966049999999997</v>
      </c>
    </row>
    <row r="9133" spans="1:2" x14ac:dyDescent="0.3">
      <c r="A9133" s="150">
        <v>43916</v>
      </c>
      <c r="B9133" s="30">
        <v>6.4970330000000001</v>
      </c>
    </row>
    <row r="9134" spans="1:2" x14ac:dyDescent="0.3">
      <c r="A9134" s="150">
        <v>43917</v>
      </c>
      <c r="B9134" s="30">
        <v>6.4974610000000004</v>
      </c>
    </row>
    <row r="9135" spans="1:2" x14ac:dyDescent="0.3">
      <c r="A9135" s="150">
        <v>43918</v>
      </c>
      <c r="B9135" s="30">
        <v>6.4978889999999998</v>
      </c>
    </row>
    <row r="9136" spans="1:2" x14ac:dyDescent="0.3">
      <c r="A9136" s="150">
        <v>43919</v>
      </c>
      <c r="B9136" s="30">
        <v>6.4983180000000003</v>
      </c>
    </row>
    <row r="9137" spans="1:2" x14ac:dyDescent="0.3">
      <c r="A9137" s="150">
        <v>43920</v>
      </c>
      <c r="B9137" s="30">
        <v>6.4987459999999997</v>
      </c>
    </row>
    <row r="9138" spans="1:2" x14ac:dyDescent="0.3">
      <c r="A9138" s="150">
        <v>43921</v>
      </c>
      <c r="B9138" s="30">
        <v>6.499174</v>
      </c>
    </row>
    <row r="9139" spans="1:2" x14ac:dyDescent="0.3">
      <c r="A9139" s="150">
        <v>43922</v>
      </c>
      <c r="B9139" s="30">
        <v>6.4996020000000003</v>
      </c>
    </row>
    <row r="9140" spans="1:2" x14ac:dyDescent="0.3">
      <c r="A9140" s="150">
        <v>43923</v>
      </c>
      <c r="B9140" s="30">
        <v>6.5000299999999998</v>
      </c>
    </row>
    <row r="9141" spans="1:2" x14ac:dyDescent="0.3">
      <c r="A9141" s="150">
        <v>43924</v>
      </c>
      <c r="B9141" s="30">
        <v>6.5004590000000002</v>
      </c>
    </row>
    <row r="9142" spans="1:2" x14ac:dyDescent="0.3">
      <c r="A9142" s="150">
        <v>43925</v>
      </c>
      <c r="B9142" s="30">
        <v>6.5008869999999996</v>
      </c>
    </row>
    <row r="9143" spans="1:2" x14ac:dyDescent="0.3">
      <c r="A9143" s="150">
        <v>43926</v>
      </c>
      <c r="B9143" s="30">
        <v>6.501315</v>
      </c>
    </row>
    <row r="9144" spans="1:2" x14ac:dyDescent="0.3">
      <c r="A9144" s="150">
        <v>43927</v>
      </c>
      <c r="B9144" s="30">
        <v>6.5017430000000003</v>
      </c>
    </row>
    <row r="9145" spans="1:2" x14ac:dyDescent="0.3">
      <c r="A9145" s="150">
        <v>43928</v>
      </c>
      <c r="B9145" s="30">
        <v>6.5021719999999998</v>
      </c>
    </row>
    <row r="9146" spans="1:2" x14ac:dyDescent="0.3">
      <c r="A9146" s="150">
        <v>43929</v>
      </c>
      <c r="B9146" s="30">
        <v>6.5026000000000002</v>
      </c>
    </row>
    <row r="9147" spans="1:2" x14ac:dyDescent="0.3">
      <c r="A9147" s="150">
        <v>43930</v>
      </c>
      <c r="B9147" s="30">
        <v>6.5030289999999997</v>
      </c>
    </row>
    <row r="9148" spans="1:2" x14ac:dyDescent="0.3">
      <c r="A9148" s="150">
        <v>43931</v>
      </c>
      <c r="B9148" s="30">
        <v>6.503457</v>
      </c>
    </row>
    <row r="9149" spans="1:2" x14ac:dyDescent="0.3">
      <c r="A9149" s="150">
        <v>43932</v>
      </c>
      <c r="B9149" s="30">
        <v>6.5000819999999999</v>
      </c>
    </row>
    <row r="9150" spans="1:2" x14ac:dyDescent="0.3">
      <c r="A9150" s="150">
        <v>43933</v>
      </c>
      <c r="B9150" s="30">
        <v>6.4967079999999999</v>
      </c>
    </row>
    <row r="9151" spans="1:2" x14ac:dyDescent="0.3">
      <c r="A9151" s="150">
        <v>43934</v>
      </c>
      <c r="B9151" s="30">
        <v>6.4933360000000002</v>
      </c>
    </row>
    <row r="9152" spans="1:2" x14ac:dyDescent="0.3">
      <c r="A9152" s="150">
        <v>43935</v>
      </c>
      <c r="B9152" s="30">
        <v>6.4899659999999999</v>
      </c>
    </row>
    <row r="9153" spans="1:2" x14ac:dyDescent="0.3">
      <c r="A9153" s="150">
        <v>43936</v>
      </c>
      <c r="B9153" s="30">
        <v>6.4865969999999997</v>
      </c>
    </row>
    <row r="9154" spans="1:2" x14ac:dyDescent="0.3">
      <c r="A9154" s="150">
        <v>43937</v>
      </c>
      <c r="B9154" s="30">
        <v>6.4832299999999998</v>
      </c>
    </row>
    <row r="9155" spans="1:2" x14ac:dyDescent="0.3">
      <c r="A9155" s="150">
        <v>43938</v>
      </c>
      <c r="B9155" s="30">
        <v>6.4798650000000002</v>
      </c>
    </row>
    <row r="9156" spans="1:2" x14ac:dyDescent="0.3">
      <c r="A9156" s="150">
        <v>43939</v>
      </c>
      <c r="B9156" s="30">
        <v>6.476502</v>
      </c>
    </row>
    <row r="9157" spans="1:2" x14ac:dyDescent="0.3">
      <c r="A9157" s="150">
        <v>43940</v>
      </c>
      <c r="B9157" s="30">
        <v>6.4731399999999999</v>
      </c>
    </row>
    <row r="9158" spans="1:2" x14ac:dyDescent="0.3">
      <c r="A9158" s="150">
        <v>43941</v>
      </c>
      <c r="B9158" s="30">
        <v>6.4697810000000002</v>
      </c>
    </row>
    <row r="9159" spans="1:2" x14ac:dyDescent="0.3">
      <c r="A9159" s="150">
        <v>43942</v>
      </c>
      <c r="B9159" s="30">
        <v>6.4664229999999998</v>
      </c>
    </row>
    <row r="9160" spans="1:2" x14ac:dyDescent="0.3">
      <c r="A9160" s="150">
        <v>43943</v>
      </c>
      <c r="B9160" s="30">
        <v>6.4630660000000004</v>
      </c>
    </row>
    <row r="9161" spans="1:2" x14ac:dyDescent="0.3">
      <c r="A9161" s="150">
        <v>43944</v>
      </c>
      <c r="B9161" s="30">
        <v>6.4597119999999997</v>
      </c>
    </row>
    <row r="9162" spans="1:2" x14ac:dyDescent="0.3">
      <c r="A9162" s="150">
        <v>43945</v>
      </c>
      <c r="B9162" s="30">
        <v>6.456359</v>
      </c>
    </row>
    <row r="9163" spans="1:2" x14ac:dyDescent="0.3">
      <c r="A9163" s="150">
        <v>43946</v>
      </c>
      <c r="B9163" s="30">
        <v>6.4530079999999996</v>
      </c>
    </row>
    <row r="9164" spans="1:2" x14ac:dyDescent="0.3">
      <c r="A9164" s="150">
        <v>43947</v>
      </c>
      <c r="B9164" s="30">
        <v>6.449897</v>
      </c>
    </row>
    <row r="9165" spans="1:2" x14ac:dyDescent="0.3">
      <c r="A9165" s="150">
        <v>43948</v>
      </c>
      <c r="B9165" s="30">
        <v>6.4467869999999996</v>
      </c>
    </row>
    <row r="9166" spans="1:2" x14ac:dyDescent="0.3">
      <c r="A9166" s="150">
        <v>43949</v>
      </c>
      <c r="B9166" s="30">
        <v>6.4436790000000004</v>
      </c>
    </row>
    <row r="9167" spans="1:2" x14ac:dyDescent="0.3">
      <c r="A9167" s="150">
        <v>43950</v>
      </c>
      <c r="B9167" s="30">
        <v>6.4405729999999997</v>
      </c>
    </row>
    <row r="9168" spans="1:2" x14ac:dyDescent="0.3">
      <c r="A9168" s="150">
        <v>43951</v>
      </c>
      <c r="B9168" s="30">
        <v>6.437468</v>
      </c>
    </row>
    <row r="9169" spans="1:2" x14ac:dyDescent="0.3">
      <c r="A9169" s="150">
        <v>43952</v>
      </c>
      <c r="B9169" s="30">
        <v>6.4343640000000004</v>
      </c>
    </row>
    <row r="9170" spans="1:2" x14ac:dyDescent="0.3">
      <c r="A9170" s="150">
        <v>43953</v>
      </c>
      <c r="B9170" s="30">
        <v>6.4312620000000003</v>
      </c>
    </row>
    <row r="9171" spans="1:2" x14ac:dyDescent="0.3">
      <c r="A9171" s="150">
        <v>43954</v>
      </c>
      <c r="B9171" s="30">
        <v>6.4281620000000004</v>
      </c>
    </row>
    <row r="9172" spans="1:2" x14ac:dyDescent="0.3">
      <c r="A9172" s="150">
        <v>43955</v>
      </c>
      <c r="B9172" s="30">
        <v>6.4250629999999997</v>
      </c>
    </row>
    <row r="9173" spans="1:2" x14ac:dyDescent="0.3">
      <c r="A9173" s="150">
        <v>43956</v>
      </c>
      <c r="B9173" s="30">
        <v>6.4219650000000001</v>
      </c>
    </row>
    <row r="9174" spans="1:2" x14ac:dyDescent="0.3">
      <c r="A9174" s="150">
        <v>43957</v>
      </c>
      <c r="B9174" s="30">
        <v>6.4188689999999999</v>
      </c>
    </row>
    <row r="9175" spans="1:2" x14ac:dyDescent="0.3">
      <c r="A9175" s="150">
        <v>43958</v>
      </c>
      <c r="B9175" s="30">
        <v>6.415775</v>
      </c>
    </row>
    <row r="9176" spans="1:2" x14ac:dyDescent="0.3">
      <c r="A9176" s="150">
        <v>43959</v>
      </c>
      <c r="B9176" s="30">
        <v>6.4126820000000002</v>
      </c>
    </row>
    <row r="9177" spans="1:2" x14ac:dyDescent="0.3">
      <c r="A9177" s="150">
        <v>43960</v>
      </c>
      <c r="B9177" s="30">
        <v>6.4095899999999997</v>
      </c>
    </row>
    <row r="9178" spans="1:2" x14ac:dyDescent="0.3">
      <c r="A9178" s="150">
        <v>43961</v>
      </c>
      <c r="B9178" s="30">
        <v>6.4065000000000003</v>
      </c>
    </row>
    <row r="9179" spans="1:2" x14ac:dyDescent="0.3">
      <c r="A9179" s="150">
        <v>43962</v>
      </c>
      <c r="B9179" s="30">
        <v>6.4073039999999999</v>
      </c>
    </row>
    <row r="9180" spans="1:2" x14ac:dyDescent="0.3">
      <c r="A9180" s="150">
        <v>43963</v>
      </c>
      <c r="B9180" s="30">
        <v>6.4081080000000004</v>
      </c>
    </row>
    <row r="9181" spans="1:2" x14ac:dyDescent="0.3">
      <c r="A9181" s="150">
        <v>43964</v>
      </c>
      <c r="B9181" s="30">
        <v>6.4089119999999999</v>
      </c>
    </row>
    <row r="9182" spans="1:2" x14ac:dyDescent="0.3">
      <c r="A9182" s="150">
        <v>43965</v>
      </c>
      <c r="B9182" s="30">
        <v>6.4097160000000004</v>
      </c>
    </row>
    <row r="9183" spans="1:2" x14ac:dyDescent="0.3">
      <c r="A9183" s="150">
        <v>43966</v>
      </c>
      <c r="B9183" s="30">
        <v>6.41052</v>
      </c>
    </row>
    <row r="9184" spans="1:2" x14ac:dyDescent="0.3">
      <c r="A9184" s="150">
        <v>43967</v>
      </c>
      <c r="B9184" s="30">
        <v>6.4113239999999996</v>
      </c>
    </row>
    <row r="9185" spans="1:2" x14ac:dyDescent="0.3">
      <c r="A9185" s="150">
        <v>43968</v>
      </c>
      <c r="B9185" s="30">
        <v>6.412128</v>
      </c>
    </row>
    <row r="9186" spans="1:2" x14ac:dyDescent="0.3">
      <c r="A9186" s="150">
        <v>43969</v>
      </c>
      <c r="B9186" s="30">
        <v>6.4129329999999998</v>
      </c>
    </row>
    <row r="9187" spans="1:2" x14ac:dyDescent="0.3">
      <c r="A9187" s="150">
        <v>43970</v>
      </c>
      <c r="B9187" s="30">
        <v>6.4137370000000002</v>
      </c>
    </row>
    <row r="9188" spans="1:2" x14ac:dyDescent="0.3">
      <c r="A9188" s="150">
        <v>43971</v>
      </c>
      <c r="B9188" s="30">
        <v>6.414542</v>
      </c>
    </row>
    <row r="9189" spans="1:2" x14ac:dyDescent="0.3">
      <c r="A9189" s="150">
        <v>43972</v>
      </c>
      <c r="B9189" s="30">
        <v>6.4153469999999997</v>
      </c>
    </row>
    <row r="9190" spans="1:2" x14ac:dyDescent="0.3">
      <c r="A9190" s="150">
        <v>43973</v>
      </c>
      <c r="B9190" s="30">
        <v>6.4161520000000003</v>
      </c>
    </row>
    <row r="9191" spans="1:2" x14ac:dyDescent="0.3">
      <c r="A9191" s="150">
        <v>43974</v>
      </c>
      <c r="B9191" s="30">
        <v>6.4169559999999999</v>
      </c>
    </row>
    <row r="9192" spans="1:2" x14ac:dyDescent="0.3">
      <c r="A9192" s="150">
        <v>43975</v>
      </c>
      <c r="B9192" s="30">
        <v>6.4177619999999997</v>
      </c>
    </row>
    <row r="9193" spans="1:2" x14ac:dyDescent="0.3">
      <c r="A9193" s="150">
        <v>43976</v>
      </c>
      <c r="B9193" s="30">
        <v>6.4185670000000004</v>
      </c>
    </row>
    <row r="9194" spans="1:2" x14ac:dyDescent="0.3">
      <c r="A9194" s="150">
        <v>43977</v>
      </c>
      <c r="B9194" s="30">
        <v>6.4197509999999998</v>
      </c>
    </row>
    <row r="9195" spans="1:2" x14ac:dyDescent="0.3">
      <c r="A9195" s="150">
        <v>43978</v>
      </c>
      <c r="B9195" s="30">
        <v>6.4209360000000002</v>
      </c>
    </row>
    <row r="9196" spans="1:2" x14ac:dyDescent="0.3">
      <c r="A9196" s="150">
        <v>43979</v>
      </c>
      <c r="B9196" s="30">
        <v>6.4221209999999997</v>
      </c>
    </row>
    <row r="9197" spans="1:2" x14ac:dyDescent="0.3">
      <c r="A9197" s="150">
        <v>43980</v>
      </c>
      <c r="B9197" s="30">
        <v>6.4233060000000002</v>
      </c>
    </row>
    <row r="9198" spans="1:2" x14ac:dyDescent="0.3">
      <c r="A9198" s="150">
        <v>43981</v>
      </c>
      <c r="B9198" s="30">
        <v>6.4244919999999999</v>
      </c>
    </row>
    <row r="9199" spans="1:2" x14ac:dyDescent="0.3">
      <c r="A9199" s="150">
        <v>43982</v>
      </c>
      <c r="B9199" s="30">
        <v>6.4256770000000003</v>
      </c>
    </row>
    <row r="9200" spans="1:2" x14ac:dyDescent="0.3">
      <c r="A9200" s="150">
        <v>43983</v>
      </c>
      <c r="B9200" s="30">
        <v>6.426863</v>
      </c>
    </row>
    <row r="9201" spans="1:2" x14ac:dyDescent="0.3">
      <c r="A9201" s="150">
        <v>43984</v>
      </c>
      <c r="B9201" s="30">
        <v>6.4280489999999997</v>
      </c>
    </row>
    <row r="9202" spans="1:2" x14ac:dyDescent="0.3">
      <c r="A9202" s="150">
        <v>43985</v>
      </c>
      <c r="B9202" s="30">
        <v>6.4292360000000004</v>
      </c>
    </row>
    <row r="9203" spans="1:2" x14ac:dyDescent="0.3">
      <c r="A9203" s="150">
        <v>43986</v>
      </c>
      <c r="B9203" s="30">
        <v>6.4304220000000001</v>
      </c>
    </row>
    <row r="9204" spans="1:2" x14ac:dyDescent="0.3">
      <c r="A9204" s="150">
        <v>43987</v>
      </c>
      <c r="B9204" s="30">
        <v>6.4316089999999999</v>
      </c>
    </row>
    <row r="9205" spans="1:2" x14ac:dyDescent="0.3">
      <c r="A9205" s="150">
        <v>43988</v>
      </c>
      <c r="B9205" s="30">
        <v>6.4327959999999997</v>
      </c>
    </row>
    <row r="9206" spans="1:2" x14ac:dyDescent="0.3">
      <c r="A9206" s="150">
        <v>43989</v>
      </c>
      <c r="B9206" s="30">
        <v>6.4339829999999996</v>
      </c>
    </row>
    <row r="9207" spans="1:2" x14ac:dyDescent="0.3">
      <c r="A9207" s="150">
        <v>43990</v>
      </c>
      <c r="B9207" s="30">
        <v>6.4351700000000003</v>
      </c>
    </row>
    <row r="9208" spans="1:2" x14ac:dyDescent="0.3">
      <c r="A9208" s="150">
        <v>43991</v>
      </c>
      <c r="B9208" s="30">
        <v>6.4363580000000002</v>
      </c>
    </row>
    <row r="9209" spans="1:2" x14ac:dyDescent="0.3">
      <c r="A9209" s="150">
        <v>43992</v>
      </c>
      <c r="B9209" s="30">
        <v>6.4375460000000002</v>
      </c>
    </row>
    <row r="9210" spans="1:2" x14ac:dyDescent="0.3">
      <c r="A9210" s="150">
        <v>43993</v>
      </c>
      <c r="B9210" s="30">
        <v>6.4375090000000004</v>
      </c>
    </row>
    <row r="9211" spans="1:2" x14ac:dyDescent="0.3">
      <c r="A9211" s="150">
        <v>43994</v>
      </c>
      <c r="B9211" s="30">
        <v>6.4374729999999998</v>
      </c>
    </row>
    <row r="9212" spans="1:2" x14ac:dyDescent="0.3">
      <c r="A9212" s="150">
        <v>43995</v>
      </c>
      <c r="B9212" s="30">
        <v>6.4374370000000001</v>
      </c>
    </row>
    <row r="9213" spans="1:2" x14ac:dyDescent="0.3">
      <c r="A9213" s="150">
        <v>43996</v>
      </c>
      <c r="B9213" s="30">
        <v>6.4374000000000002</v>
      </c>
    </row>
    <row r="9214" spans="1:2" x14ac:dyDescent="0.3">
      <c r="A9214" s="150">
        <v>43997</v>
      </c>
      <c r="B9214" s="30">
        <v>6.4373639999999996</v>
      </c>
    </row>
    <row r="9215" spans="1:2" x14ac:dyDescent="0.3">
      <c r="A9215" s="150">
        <v>43998</v>
      </c>
      <c r="B9215" s="30">
        <v>6.4373269999999998</v>
      </c>
    </row>
    <row r="9216" spans="1:2" x14ac:dyDescent="0.3">
      <c r="A9216" s="150">
        <v>43999</v>
      </c>
      <c r="B9216" s="30">
        <v>6.4372910000000001</v>
      </c>
    </row>
    <row r="9217" spans="1:2" x14ac:dyDescent="0.3">
      <c r="A9217" s="150">
        <v>44000</v>
      </c>
      <c r="B9217" s="30">
        <v>6.4372550000000004</v>
      </c>
    </row>
    <row r="9218" spans="1:2" x14ac:dyDescent="0.3">
      <c r="A9218" s="150">
        <v>44001</v>
      </c>
      <c r="B9218" s="30">
        <v>6.4372179999999997</v>
      </c>
    </row>
    <row r="9219" spans="1:2" x14ac:dyDescent="0.3">
      <c r="A9219" s="150">
        <v>44002</v>
      </c>
      <c r="B9219" s="30">
        <v>6.437182</v>
      </c>
    </row>
    <row r="9220" spans="1:2" x14ac:dyDescent="0.3">
      <c r="A9220" s="150">
        <v>44003</v>
      </c>
      <c r="B9220" s="30">
        <v>6.4371460000000003</v>
      </c>
    </row>
    <row r="9221" spans="1:2" x14ac:dyDescent="0.3">
      <c r="A9221" s="150">
        <v>44004</v>
      </c>
      <c r="B9221" s="30">
        <v>6.4371090000000004</v>
      </c>
    </row>
    <row r="9222" spans="1:2" x14ac:dyDescent="0.3">
      <c r="A9222" s="150">
        <v>44005</v>
      </c>
      <c r="B9222" s="30">
        <v>6.4370729999999998</v>
      </c>
    </row>
    <row r="9223" spans="1:2" x14ac:dyDescent="0.3">
      <c r="A9223" s="150">
        <v>44006</v>
      </c>
      <c r="B9223" s="30">
        <v>6.437036</v>
      </c>
    </row>
    <row r="9224" spans="1:2" x14ac:dyDescent="0.3">
      <c r="A9224" s="150">
        <v>44007</v>
      </c>
      <c r="B9224" s="30">
        <v>6.4370000000000003</v>
      </c>
    </row>
    <row r="9225" spans="1:2" x14ac:dyDescent="0.3">
      <c r="A9225" s="150">
        <v>44008</v>
      </c>
      <c r="B9225" s="30">
        <v>6.4383600000000003</v>
      </c>
    </row>
    <row r="9226" spans="1:2" x14ac:dyDescent="0.3">
      <c r="A9226" s="150">
        <v>44009</v>
      </c>
      <c r="B9226" s="30">
        <v>6.4397209999999996</v>
      </c>
    </row>
    <row r="9227" spans="1:2" x14ac:dyDescent="0.3">
      <c r="A9227" s="150">
        <v>44010</v>
      </c>
      <c r="B9227" s="30">
        <v>6.4410819999999998</v>
      </c>
    </row>
    <row r="9228" spans="1:2" x14ac:dyDescent="0.3">
      <c r="A9228" s="150">
        <v>44011</v>
      </c>
      <c r="B9228" s="30">
        <v>6.4424429999999999</v>
      </c>
    </row>
    <row r="9229" spans="1:2" x14ac:dyDescent="0.3">
      <c r="A9229" s="150">
        <v>44012</v>
      </c>
      <c r="B9229" s="30">
        <v>6.4438040000000001</v>
      </c>
    </row>
    <row r="9230" spans="1:2" x14ac:dyDescent="0.3">
      <c r="A9230" s="150">
        <v>44013</v>
      </c>
      <c r="B9230" s="30">
        <v>6.4451660000000004</v>
      </c>
    </row>
    <row r="9231" spans="1:2" x14ac:dyDescent="0.3">
      <c r="A9231" s="150">
        <v>44014</v>
      </c>
      <c r="B9231" s="30">
        <v>6.4465279999999998</v>
      </c>
    </row>
    <row r="9232" spans="1:2" x14ac:dyDescent="0.3">
      <c r="A9232" s="150">
        <v>44015</v>
      </c>
      <c r="B9232" s="30">
        <v>6.4478900000000001</v>
      </c>
    </row>
    <row r="9233" spans="1:2" x14ac:dyDescent="0.3">
      <c r="A9233" s="150">
        <v>44016</v>
      </c>
      <c r="B9233" s="30">
        <v>6.4492529999999997</v>
      </c>
    </row>
    <row r="9234" spans="1:2" x14ac:dyDescent="0.3">
      <c r="A9234" s="150">
        <v>44017</v>
      </c>
      <c r="B9234" s="30">
        <v>6.4506160000000001</v>
      </c>
    </row>
    <row r="9235" spans="1:2" x14ac:dyDescent="0.3">
      <c r="A9235" s="150">
        <v>44018</v>
      </c>
      <c r="B9235" s="30">
        <v>6.4519789999999997</v>
      </c>
    </row>
    <row r="9236" spans="1:2" x14ac:dyDescent="0.3">
      <c r="A9236" s="150">
        <v>44019</v>
      </c>
      <c r="B9236" s="30">
        <v>6.4533420000000001</v>
      </c>
    </row>
    <row r="9237" spans="1:2" x14ac:dyDescent="0.3">
      <c r="A9237" s="150">
        <v>44020</v>
      </c>
      <c r="B9237" s="30">
        <v>6.4547059999999998</v>
      </c>
    </row>
    <row r="9238" spans="1:2" x14ac:dyDescent="0.3">
      <c r="A9238" s="150">
        <v>44021</v>
      </c>
      <c r="B9238" s="30">
        <v>6.4560700000000004</v>
      </c>
    </row>
    <row r="9239" spans="1:2" x14ac:dyDescent="0.3">
      <c r="A9239" s="150">
        <v>44022</v>
      </c>
      <c r="B9239" s="30">
        <v>6.4574340000000001</v>
      </c>
    </row>
    <row r="9240" spans="1:2" x14ac:dyDescent="0.3">
      <c r="A9240" s="150">
        <v>44023</v>
      </c>
      <c r="B9240" s="30">
        <v>6.459435</v>
      </c>
    </row>
    <row r="9241" spans="1:2" x14ac:dyDescent="0.3">
      <c r="A9241" s="150">
        <v>44024</v>
      </c>
      <c r="B9241" s="30">
        <v>6.461436</v>
      </c>
    </row>
    <row r="9242" spans="1:2" x14ac:dyDescent="0.3">
      <c r="A9242" s="150">
        <v>44025</v>
      </c>
      <c r="B9242" s="30">
        <v>6.463438</v>
      </c>
    </row>
    <row r="9243" spans="1:2" x14ac:dyDescent="0.3">
      <c r="A9243" s="150">
        <v>44026</v>
      </c>
      <c r="B9243" s="30">
        <v>6.4654410000000002</v>
      </c>
    </row>
    <row r="9244" spans="1:2" x14ac:dyDescent="0.3">
      <c r="A9244" s="150">
        <v>44027</v>
      </c>
      <c r="B9244" s="30">
        <v>6.4674440000000004</v>
      </c>
    </row>
    <row r="9245" spans="1:2" x14ac:dyDescent="0.3">
      <c r="A9245" s="150">
        <v>44028</v>
      </c>
      <c r="B9245" s="30">
        <v>6.4694479999999999</v>
      </c>
    </row>
    <row r="9246" spans="1:2" x14ac:dyDescent="0.3">
      <c r="A9246" s="150">
        <v>44029</v>
      </c>
      <c r="B9246" s="30">
        <v>6.4714520000000002</v>
      </c>
    </row>
    <row r="9247" spans="1:2" x14ac:dyDescent="0.3">
      <c r="A9247" s="150">
        <v>44030</v>
      </c>
      <c r="B9247" s="30">
        <v>6.4734569999999998</v>
      </c>
    </row>
    <row r="9248" spans="1:2" x14ac:dyDescent="0.3">
      <c r="A9248" s="150">
        <v>44031</v>
      </c>
      <c r="B9248" s="30">
        <v>6.4754630000000004</v>
      </c>
    </row>
    <row r="9249" spans="1:2" x14ac:dyDescent="0.3">
      <c r="A9249" s="150">
        <v>44032</v>
      </c>
      <c r="B9249" s="30">
        <v>6.4774690000000001</v>
      </c>
    </row>
    <row r="9250" spans="1:2" x14ac:dyDescent="0.3">
      <c r="A9250" s="150">
        <v>44033</v>
      </c>
      <c r="B9250" s="30">
        <v>6.479476</v>
      </c>
    </row>
    <row r="9251" spans="1:2" x14ac:dyDescent="0.3">
      <c r="A9251" s="150">
        <v>44034</v>
      </c>
      <c r="B9251" s="30">
        <v>6.481484</v>
      </c>
    </row>
    <row r="9252" spans="1:2" x14ac:dyDescent="0.3">
      <c r="A9252" s="150">
        <v>44035</v>
      </c>
      <c r="B9252" s="30">
        <v>6.483492</v>
      </c>
    </row>
    <row r="9253" spans="1:2" x14ac:dyDescent="0.3">
      <c r="A9253" s="150">
        <v>44036</v>
      </c>
      <c r="B9253" s="30">
        <v>6.4855</v>
      </c>
    </row>
    <row r="9254" spans="1:2" x14ac:dyDescent="0.3">
      <c r="A9254" s="150">
        <v>44037</v>
      </c>
      <c r="B9254" s="30">
        <v>6.4875100000000003</v>
      </c>
    </row>
    <row r="9255" spans="1:2" x14ac:dyDescent="0.3">
      <c r="A9255" s="150">
        <v>44038</v>
      </c>
      <c r="B9255" s="30">
        <v>6.4889479999999997</v>
      </c>
    </row>
    <row r="9256" spans="1:2" x14ac:dyDescent="0.3">
      <c r="A9256" s="150">
        <v>44039</v>
      </c>
      <c r="B9256" s="30">
        <v>6.490386</v>
      </c>
    </row>
    <row r="9257" spans="1:2" x14ac:dyDescent="0.3">
      <c r="A9257" s="150">
        <v>44040</v>
      </c>
      <c r="B9257" s="30">
        <v>6.4918240000000003</v>
      </c>
    </row>
    <row r="9258" spans="1:2" x14ac:dyDescent="0.3">
      <c r="A9258" s="150">
        <v>44041</v>
      </c>
      <c r="B9258" s="30">
        <v>6.4932629999999998</v>
      </c>
    </row>
    <row r="9259" spans="1:2" x14ac:dyDescent="0.3">
      <c r="A9259" s="150">
        <v>44042</v>
      </c>
      <c r="B9259" s="30">
        <v>6.4947020000000002</v>
      </c>
    </row>
    <row r="9260" spans="1:2" x14ac:dyDescent="0.3">
      <c r="A9260" s="150">
        <v>44043</v>
      </c>
      <c r="B9260" s="30">
        <v>6.4961409999999997</v>
      </c>
    </row>
    <row r="9261" spans="1:2" x14ac:dyDescent="0.3">
      <c r="A9261" s="150">
        <v>44044</v>
      </c>
      <c r="B9261" s="30">
        <v>6.4975810000000003</v>
      </c>
    </row>
    <row r="9262" spans="1:2" x14ac:dyDescent="0.3">
      <c r="A9262" s="150">
        <v>44045</v>
      </c>
      <c r="B9262" s="30">
        <v>6.4990199999999998</v>
      </c>
    </row>
    <row r="9263" spans="1:2" x14ac:dyDescent="0.3">
      <c r="A9263" s="150">
        <v>44046</v>
      </c>
      <c r="B9263" s="30">
        <v>6.5004609999999996</v>
      </c>
    </row>
    <row r="9264" spans="1:2" x14ac:dyDescent="0.3">
      <c r="A9264" s="150">
        <v>44047</v>
      </c>
      <c r="B9264" s="30">
        <v>6.5019010000000002</v>
      </c>
    </row>
    <row r="9265" spans="1:2" x14ac:dyDescent="0.3">
      <c r="A9265" s="150">
        <v>44048</v>
      </c>
      <c r="B9265" s="30">
        <v>6.503342</v>
      </c>
    </row>
    <row r="9266" spans="1:2" x14ac:dyDescent="0.3">
      <c r="A9266" s="150">
        <v>44049</v>
      </c>
      <c r="B9266" s="30">
        <v>6.5047829999999998</v>
      </c>
    </row>
    <row r="9267" spans="1:2" x14ac:dyDescent="0.3">
      <c r="A9267" s="150">
        <v>44050</v>
      </c>
      <c r="B9267" s="30">
        <v>6.5062249999999997</v>
      </c>
    </row>
    <row r="9268" spans="1:2" x14ac:dyDescent="0.3">
      <c r="A9268" s="150">
        <v>44051</v>
      </c>
      <c r="B9268" s="30">
        <v>6.5076669999999996</v>
      </c>
    </row>
    <row r="9269" spans="1:2" x14ac:dyDescent="0.3">
      <c r="A9269" s="150">
        <v>44052</v>
      </c>
      <c r="B9269" s="30">
        <v>6.5091089999999996</v>
      </c>
    </row>
    <row r="9270" spans="1:2" x14ac:dyDescent="0.3">
      <c r="A9270" s="150">
        <v>44053</v>
      </c>
      <c r="B9270" s="30">
        <v>6.5105519999999997</v>
      </c>
    </row>
    <row r="9271" spans="1:2" x14ac:dyDescent="0.3">
      <c r="A9271" s="150">
        <v>44054</v>
      </c>
      <c r="B9271" s="30">
        <v>6.5111410000000003</v>
      </c>
    </row>
    <row r="9272" spans="1:2" x14ac:dyDescent="0.3">
      <c r="A9272" s="150">
        <v>44055</v>
      </c>
      <c r="B9272" s="30">
        <v>6.5117310000000002</v>
      </c>
    </row>
    <row r="9273" spans="1:2" x14ac:dyDescent="0.3">
      <c r="A9273" s="150">
        <v>44056</v>
      </c>
      <c r="B9273" s="30">
        <v>6.512321</v>
      </c>
    </row>
    <row r="9274" spans="1:2" x14ac:dyDescent="0.3">
      <c r="A9274" s="150">
        <v>44057</v>
      </c>
      <c r="B9274" s="30">
        <v>6.5129109999999999</v>
      </c>
    </row>
    <row r="9275" spans="1:2" x14ac:dyDescent="0.3">
      <c r="A9275" s="150">
        <v>44058</v>
      </c>
      <c r="B9275" s="30">
        <v>6.5135009999999998</v>
      </c>
    </row>
    <row r="9276" spans="1:2" x14ac:dyDescent="0.3">
      <c r="A9276" s="150">
        <v>44059</v>
      </c>
      <c r="B9276" s="30">
        <v>6.5140909999999996</v>
      </c>
    </row>
    <row r="9277" spans="1:2" x14ac:dyDescent="0.3">
      <c r="A9277" s="150">
        <v>44060</v>
      </c>
      <c r="B9277" s="30">
        <v>6.5146810000000004</v>
      </c>
    </row>
    <row r="9278" spans="1:2" x14ac:dyDescent="0.3">
      <c r="A9278" s="150">
        <v>44061</v>
      </c>
      <c r="B9278" s="30">
        <v>6.5152720000000004</v>
      </c>
    </row>
    <row r="9279" spans="1:2" x14ac:dyDescent="0.3">
      <c r="A9279" s="150">
        <v>44062</v>
      </c>
      <c r="B9279" s="30">
        <v>6.5158620000000003</v>
      </c>
    </row>
    <row r="9280" spans="1:2" x14ac:dyDescent="0.3">
      <c r="A9280" s="150">
        <v>44063</v>
      </c>
      <c r="B9280" s="30">
        <v>6.5164520000000001</v>
      </c>
    </row>
    <row r="9281" spans="1:2" x14ac:dyDescent="0.3">
      <c r="A9281" s="150">
        <v>44064</v>
      </c>
      <c r="B9281" s="30">
        <v>6.517042</v>
      </c>
    </row>
    <row r="9282" spans="1:2" x14ac:dyDescent="0.3">
      <c r="A9282" s="150">
        <v>44065</v>
      </c>
      <c r="B9282" s="30">
        <v>6.517633</v>
      </c>
    </row>
    <row r="9283" spans="1:2" x14ac:dyDescent="0.3">
      <c r="A9283" s="150">
        <v>44066</v>
      </c>
      <c r="B9283" s="30">
        <v>6.5182229999999999</v>
      </c>
    </row>
    <row r="9284" spans="1:2" x14ac:dyDescent="0.3">
      <c r="A9284" s="150">
        <v>44067</v>
      </c>
      <c r="B9284" s="30">
        <v>6.5188139999999999</v>
      </c>
    </row>
    <row r="9285" spans="1:2" x14ac:dyDescent="0.3">
      <c r="A9285" s="150">
        <v>44068</v>
      </c>
      <c r="B9285" s="30">
        <v>6.5194039999999998</v>
      </c>
    </row>
    <row r="9286" spans="1:2" x14ac:dyDescent="0.3">
      <c r="A9286" s="150">
        <v>44069</v>
      </c>
      <c r="B9286" s="30">
        <v>6.5203889999999998</v>
      </c>
    </row>
    <row r="9287" spans="1:2" x14ac:dyDescent="0.3">
      <c r="A9287" s="150">
        <v>44070</v>
      </c>
      <c r="B9287" s="30">
        <v>6.5213729999999996</v>
      </c>
    </row>
    <row r="9288" spans="1:2" x14ac:dyDescent="0.3">
      <c r="A9288" s="150">
        <v>44071</v>
      </c>
      <c r="B9288" s="30">
        <v>6.5223579999999997</v>
      </c>
    </row>
    <row r="9289" spans="1:2" x14ac:dyDescent="0.3">
      <c r="A9289" s="150">
        <v>44072</v>
      </c>
      <c r="B9289" s="30">
        <v>6.5233420000000004</v>
      </c>
    </row>
    <row r="9290" spans="1:2" x14ac:dyDescent="0.3">
      <c r="A9290" s="150">
        <v>44073</v>
      </c>
      <c r="B9290" s="30">
        <v>6.5243270000000004</v>
      </c>
    </row>
    <row r="9291" spans="1:2" x14ac:dyDescent="0.3">
      <c r="A9291" s="150">
        <v>44074</v>
      </c>
      <c r="B9291" s="30">
        <v>6.5253119999999996</v>
      </c>
    </row>
    <row r="9292" spans="1:2" x14ac:dyDescent="0.3">
      <c r="A9292" s="150">
        <v>44075</v>
      </c>
      <c r="B9292" s="30">
        <v>6.5262969999999996</v>
      </c>
    </row>
    <row r="9293" spans="1:2" x14ac:dyDescent="0.3">
      <c r="A9293" s="150">
        <v>44076</v>
      </c>
      <c r="B9293" s="30">
        <v>6.5272819999999996</v>
      </c>
    </row>
    <row r="9294" spans="1:2" x14ac:dyDescent="0.3">
      <c r="A9294" s="150">
        <v>44077</v>
      </c>
      <c r="B9294" s="30">
        <v>6.5282679999999997</v>
      </c>
    </row>
    <row r="9295" spans="1:2" x14ac:dyDescent="0.3">
      <c r="A9295" s="150">
        <v>44078</v>
      </c>
      <c r="B9295" s="30">
        <v>6.5292529999999998</v>
      </c>
    </row>
    <row r="9296" spans="1:2" x14ac:dyDescent="0.3">
      <c r="A9296" s="150">
        <v>44079</v>
      </c>
      <c r="B9296" s="30">
        <v>6.5302389999999999</v>
      </c>
    </row>
    <row r="9297" spans="1:2" x14ac:dyDescent="0.3">
      <c r="A9297" s="150">
        <v>44080</v>
      </c>
      <c r="B9297" s="30">
        <v>6.5312250000000001</v>
      </c>
    </row>
    <row r="9298" spans="1:2" x14ac:dyDescent="0.3">
      <c r="A9298" s="150">
        <v>44081</v>
      </c>
      <c r="B9298" s="30">
        <v>6.5322110000000002</v>
      </c>
    </row>
    <row r="9299" spans="1:2" x14ac:dyDescent="0.3">
      <c r="A9299" s="150">
        <v>44082</v>
      </c>
      <c r="B9299" s="30">
        <v>6.5331970000000004</v>
      </c>
    </row>
    <row r="9300" spans="1:2" x14ac:dyDescent="0.3">
      <c r="A9300" s="150">
        <v>44083</v>
      </c>
      <c r="B9300" s="30">
        <v>6.5341829999999996</v>
      </c>
    </row>
    <row r="9301" spans="1:2" x14ac:dyDescent="0.3">
      <c r="A9301" s="150">
        <v>44084</v>
      </c>
      <c r="B9301" s="30">
        <v>6.5351699999999999</v>
      </c>
    </row>
    <row r="9302" spans="1:2" x14ac:dyDescent="0.3">
      <c r="A9302" s="150">
        <v>44085</v>
      </c>
      <c r="B9302" s="30">
        <v>6.5358929999999997</v>
      </c>
    </row>
    <row r="9303" spans="1:2" x14ac:dyDescent="0.3">
      <c r="A9303" s="150">
        <v>44086</v>
      </c>
      <c r="B9303" s="30">
        <v>6.5366160000000004</v>
      </c>
    </row>
    <row r="9304" spans="1:2" x14ac:dyDescent="0.3">
      <c r="A9304" s="150">
        <v>44087</v>
      </c>
      <c r="B9304" s="30">
        <v>6.5373390000000002</v>
      </c>
    </row>
    <row r="9305" spans="1:2" x14ac:dyDescent="0.3">
      <c r="A9305" s="150">
        <v>44088</v>
      </c>
      <c r="B9305" s="30">
        <v>6.538062</v>
      </c>
    </row>
    <row r="9306" spans="1:2" x14ac:dyDescent="0.3">
      <c r="A9306" s="150">
        <v>44089</v>
      </c>
      <c r="B9306" s="30">
        <v>6.538786</v>
      </c>
    </row>
    <row r="9307" spans="1:2" x14ac:dyDescent="0.3">
      <c r="A9307" s="150">
        <v>44090</v>
      </c>
      <c r="B9307" s="30">
        <v>6.5395089999999998</v>
      </c>
    </row>
    <row r="9308" spans="1:2" x14ac:dyDescent="0.3">
      <c r="A9308" s="150">
        <v>44091</v>
      </c>
      <c r="B9308" s="30">
        <v>6.5402329999999997</v>
      </c>
    </row>
    <row r="9309" spans="1:2" x14ac:dyDescent="0.3">
      <c r="A9309" s="150">
        <v>44092</v>
      </c>
      <c r="B9309" s="30">
        <v>6.5409560000000004</v>
      </c>
    </row>
    <row r="9310" spans="1:2" x14ac:dyDescent="0.3">
      <c r="A9310" s="150">
        <v>44093</v>
      </c>
      <c r="B9310" s="30">
        <v>6.5416800000000004</v>
      </c>
    </row>
    <row r="9311" spans="1:2" x14ac:dyDescent="0.3">
      <c r="A9311" s="150">
        <v>44094</v>
      </c>
      <c r="B9311" s="30">
        <v>6.5424040000000003</v>
      </c>
    </row>
    <row r="9312" spans="1:2" x14ac:dyDescent="0.3">
      <c r="A9312" s="150">
        <v>44095</v>
      </c>
      <c r="B9312" s="30">
        <v>6.5431270000000001</v>
      </c>
    </row>
    <row r="9313" spans="1:2" x14ac:dyDescent="0.3">
      <c r="A9313" s="150">
        <v>44096</v>
      </c>
      <c r="B9313" s="30">
        <v>6.5438510000000001</v>
      </c>
    </row>
    <row r="9314" spans="1:2" x14ac:dyDescent="0.3">
      <c r="A9314" s="150">
        <v>44097</v>
      </c>
      <c r="B9314" s="30">
        <v>6.544575</v>
      </c>
    </row>
    <row r="9315" spans="1:2" x14ac:dyDescent="0.3">
      <c r="A9315" s="150">
        <v>44098</v>
      </c>
      <c r="B9315" s="30">
        <v>6.545299</v>
      </c>
    </row>
    <row r="9316" spans="1:2" x14ac:dyDescent="0.3">
      <c r="A9316" s="150">
        <v>44099</v>
      </c>
      <c r="B9316" s="30">
        <v>6.5460240000000001</v>
      </c>
    </row>
    <row r="9317" spans="1:2" x14ac:dyDescent="0.3">
      <c r="A9317" s="150">
        <v>44100</v>
      </c>
      <c r="B9317" s="30">
        <v>6.546735</v>
      </c>
    </row>
    <row r="9318" spans="1:2" x14ac:dyDescent="0.3">
      <c r="A9318" s="150">
        <v>44101</v>
      </c>
      <c r="B9318" s="30">
        <v>6.5474459999999999</v>
      </c>
    </row>
    <row r="9319" spans="1:2" x14ac:dyDescent="0.3">
      <c r="A9319" s="150">
        <v>44102</v>
      </c>
      <c r="B9319" s="30">
        <v>6.5481569999999998</v>
      </c>
    </row>
    <row r="9320" spans="1:2" x14ac:dyDescent="0.3">
      <c r="A9320" s="150">
        <v>44103</v>
      </c>
      <c r="B9320" s="30">
        <v>6.5488679999999997</v>
      </c>
    </row>
    <row r="9321" spans="1:2" x14ac:dyDescent="0.3">
      <c r="A9321" s="150">
        <v>44104</v>
      </c>
      <c r="B9321" s="30">
        <v>6.5495789999999996</v>
      </c>
    </row>
    <row r="9322" spans="1:2" x14ac:dyDescent="0.3">
      <c r="A9322" s="150">
        <v>44105</v>
      </c>
      <c r="B9322" s="30">
        <v>6.5502900000000004</v>
      </c>
    </row>
    <row r="9323" spans="1:2" x14ac:dyDescent="0.3">
      <c r="A9323" s="150">
        <v>44106</v>
      </c>
      <c r="B9323" s="30">
        <v>6.5510020000000004</v>
      </c>
    </row>
    <row r="9324" spans="1:2" x14ac:dyDescent="0.3">
      <c r="A9324" s="150">
        <v>44107</v>
      </c>
      <c r="B9324" s="30">
        <v>6.5517130000000003</v>
      </c>
    </row>
    <row r="9325" spans="1:2" x14ac:dyDescent="0.3">
      <c r="A9325" s="150">
        <v>44108</v>
      </c>
      <c r="B9325" s="30">
        <v>6.5524250000000004</v>
      </c>
    </row>
    <row r="9326" spans="1:2" x14ac:dyDescent="0.3">
      <c r="A9326" s="150">
        <v>44109</v>
      </c>
      <c r="B9326" s="30">
        <v>6.5531360000000003</v>
      </c>
    </row>
    <row r="9327" spans="1:2" x14ac:dyDescent="0.3">
      <c r="A9327" s="150">
        <v>44110</v>
      </c>
      <c r="B9327" s="30">
        <v>6.5538480000000003</v>
      </c>
    </row>
    <row r="9328" spans="1:2" x14ac:dyDescent="0.3">
      <c r="A9328" s="150">
        <v>44111</v>
      </c>
      <c r="B9328" s="30">
        <v>6.5545600000000004</v>
      </c>
    </row>
    <row r="9329" spans="1:2" x14ac:dyDescent="0.3">
      <c r="A9329" s="150">
        <v>44112</v>
      </c>
      <c r="B9329" s="30">
        <v>6.5552720000000004</v>
      </c>
    </row>
    <row r="9330" spans="1:2" x14ac:dyDescent="0.3">
      <c r="A9330" s="150">
        <v>44113</v>
      </c>
      <c r="B9330" s="30">
        <v>6.5559839999999996</v>
      </c>
    </row>
    <row r="9331" spans="1:2" x14ac:dyDescent="0.3">
      <c r="A9331" s="150">
        <v>44114</v>
      </c>
      <c r="B9331" s="30">
        <v>6.5566959999999996</v>
      </c>
    </row>
    <row r="9332" spans="1:2" x14ac:dyDescent="0.3">
      <c r="A9332" s="150">
        <v>44115</v>
      </c>
      <c r="B9332" s="30">
        <v>6.5565540000000002</v>
      </c>
    </row>
    <row r="9333" spans="1:2" x14ac:dyDescent="0.3">
      <c r="A9333" s="150">
        <v>44116</v>
      </c>
      <c r="B9333" s="30">
        <v>6.556413</v>
      </c>
    </row>
    <row r="9334" spans="1:2" x14ac:dyDescent="0.3">
      <c r="A9334" s="150">
        <v>44117</v>
      </c>
      <c r="B9334" s="30">
        <v>6.5562709999999997</v>
      </c>
    </row>
    <row r="9335" spans="1:2" x14ac:dyDescent="0.3">
      <c r="A9335" s="150">
        <v>44118</v>
      </c>
      <c r="B9335" s="30">
        <v>6.5561299999999996</v>
      </c>
    </row>
    <row r="9336" spans="1:2" x14ac:dyDescent="0.3">
      <c r="A9336" s="150">
        <v>44119</v>
      </c>
      <c r="B9336" s="30">
        <v>6.5559880000000001</v>
      </c>
    </row>
    <row r="9337" spans="1:2" x14ac:dyDescent="0.3">
      <c r="A9337" s="150">
        <v>44120</v>
      </c>
      <c r="B9337" s="30">
        <v>6.555847</v>
      </c>
    </row>
    <row r="9338" spans="1:2" x14ac:dyDescent="0.3">
      <c r="A9338" s="150">
        <v>44121</v>
      </c>
      <c r="B9338" s="30">
        <v>6.5557049999999997</v>
      </c>
    </row>
    <row r="9339" spans="1:2" x14ac:dyDescent="0.3">
      <c r="A9339" s="150">
        <v>44122</v>
      </c>
      <c r="B9339" s="30">
        <v>6.5555640000000004</v>
      </c>
    </row>
    <row r="9340" spans="1:2" x14ac:dyDescent="0.3">
      <c r="A9340" s="150">
        <v>44123</v>
      </c>
      <c r="B9340" s="30">
        <v>6.5554220000000001</v>
      </c>
    </row>
    <row r="9341" spans="1:2" x14ac:dyDescent="0.3">
      <c r="A9341" s="150">
        <v>44124</v>
      </c>
      <c r="B9341" s="30">
        <v>6.5552809999999999</v>
      </c>
    </row>
    <row r="9342" spans="1:2" x14ac:dyDescent="0.3">
      <c r="A9342" s="150">
        <v>44125</v>
      </c>
      <c r="B9342" s="30">
        <v>6.5551389999999996</v>
      </c>
    </row>
    <row r="9343" spans="1:2" x14ac:dyDescent="0.3">
      <c r="A9343" s="150">
        <v>44126</v>
      </c>
      <c r="B9343" s="30">
        <v>6.5549980000000003</v>
      </c>
    </row>
    <row r="9344" spans="1:2" x14ac:dyDescent="0.3">
      <c r="A9344" s="150">
        <v>44127</v>
      </c>
      <c r="B9344" s="30">
        <v>6.554856</v>
      </c>
    </row>
    <row r="9345" spans="1:2" x14ac:dyDescent="0.3">
      <c r="A9345" s="150">
        <v>44128</v>
      </c>
      <c r="B9345" s="30">
        <v>6.5547149999999998</v>
      </c>
    </row>
    <row r="9346" spans="1:2" x14ac:dyDescent="0.3">
      <c r="A9346" s="150">
        <v>44129</v>
      </c>
      <c r="B9346" s="30">
        <v>6.5545730000000004</v>
      </c>
    </row>
    <row r="9347" spans="1:2" x14ac:dyDescent="0.3">
      <c r="A9347" s="150">
        <v>44130</v>
      </c>
      <c r="B9347" s="30">
        <v>6.5568</v>
      </c>
    </row>
    <row r="9348" spans="1:2" x14ac:dyDescent="0.3">
      <c r="A9348" s="150">
        <v>44131</v>
      </c>
      <c r="B9348" s="30">
        <v>6.5590270000000004</v>
      </c>
    </row>
    <row r="9349" spans="1:2" x14ac:dyDescent="0.3">
      <c r="A9349" s="150">
        <v>44132</v>
      </c>
      <c r="B9349" s="30">
        <v>6.5612550000000001</v>
      </c>
    </row>
    <row r="9350" spans="1:2" x14ac:dyDescent="0.3">
      <c r="A9350" s="150">
        <v>44133</v>
      </c>
      <c r="B9350" s="30">
        <v>6.5634839999999999</v>
      </c>
    </row>
    <row r="9351" spans="1:2" x14ac:dyDescent="0.3">
      <c r="A9351" s="150">
        <v>44134</v>
      </c>
      <c r="B9351" s="30">
        <v>6.5657129999999997</v>
      </c>
    </row>
    <row r="9352" spans="1:2" x14ac:dyDescent="0.3">
      <c r="A9352" s="150">
        <v>44135</v>
      </c>
      <c r="B9352" s="30">
        <v>6.5679439999999998</v>
      </c>
    </row>
    <row r="9353" spans="1:2" x14ac:dyDescent="0.3">
      <c r="A9353" s="150">
        <v>44136</v>
      </c>
      <c r="B9353" s="30">
        <v>6.5701749999999999</v>
      </c>
    </row>
    <row r="9354" spans="1:2" x14ac:dyDescent="0.3">
      <c r="A9354" s="150">
        <v>44137</v>
      </c>
      <c r="B9354" s="30">
        <v>6.572406</v>
      </c>
    </row>
    <row r="9355" spans="1:2" x14ac:dyDescent="0.3">
      <c r="A9355" s="150">
        <v>44138</v>
      </c>
      <c r="B9355" s="30">
        <v>6.5746390000000003</v>
      </c>
    </row>
    <row r="9356" spans="1:2" x14ac:dyDescent="0.3">
      <c r="A9356" s="150">
        <v>44139</v>
      </c>
      <c r="B9356" s="30">
        <v>6.5768719999999998</v>
      </c>
    </row>
    <row r="9357" spans="1:2" x14ac:dyDescent="0.3">
      <c r="A9357" s="150">
        <v>44140</v>
      </c>
      <c r="B9357" s="30">
        <v>6.5791060000000003</v>
      </c>
    </row>
    <row r="9358" spans="1:2" x14ac:dyDescent="0.3">
      <c r="A9358" s="150">
        <v>44141</v>
      </c>
      <c r="B9358" s="30">
        <v>6.5813410000000001</v>
      </c>
    </row>
    <row r="9359" spans="1:2" x14ac:dyDescent="0.3">
      <c r="A9359" s="150">
        <v>44142</v>
      </c>
      <c r="B9359" s="30">
        <v>6.583577</v>
      </c>
    </row>
    <row r="9360" spans="1:2" x14ac:dyDescent="0.3">
      <c r="A9360" s="150">
        <v>44143</v>
      </c>
      <c r="B9360" s="30">
        <v>6.5858129999999999</v>
      </c>
    </row>
    <row r="9361" spans="1:2" x14ac:dyDescent="0.3">
      <c r="A9361" s="150">
        <v>44144</v>
      </c>
      <c r="B9361" s="30">
        <v>6.58805</v>
      </c>
    </row>
    <row r="9362" spans="1:2" x14ac:dyDescent="0.3">
      <c r="A9362" s="150">
        <v>44145</v>
      </c>
      <c r="B9362" s="30">
        <v>6.5902880000000001</v>
      </c>
    </row>
    <row r="9363" spans="1:2" x14ac:dyDescent="0.3">
      <c r="A9363" s="150">
        <v>44146</v>
      </c>
      <c r="B9363" s="30">
        <v>6.5909990000000001</v>
      </c>
    </row>
    <row r="9364" spans="1:2" x14ac:dyDescent="0.3">
      <c r="A9364" s="150">
        <v>44147</v>
      </c>
      <c r="B9364" s="30">
        <v>6.59171</v>
      </c>
    </row>
    <row r="9365" spans="1:2" x14ac:dyDescent="0.3">
      <c r="A9365" s="150">
        <v>44148</v>
      </c>
      <c r="B9365" s="30">
        <v>6.5924209999999999</v>
      </c>
    </row>
    <row r="9366" spans="1:2" x14ac:dyDescent="0.3">
      <c r="A9366" s="150">
        <v>44149</v>
      </c>
      <c r="B9366" s="30">
        <v>6.5931319999999998</v>
      </c>
    </row>
    <row r="9367" spans="1:2" x14ac:dyDescent="0.3">
      <c r="A9367" s="150">
        <v>44150</v>
      </c>
      <c r="B9367" s="30">
        <v>6.5938429999999997</v>
      </c>
    </row>
    <row r="9368" spans="1:2" x14ac:dyDescent="0.3">
      <c r="A9368" s="150">
        <v>44151</v>
      </c>
      <c r="B9368" s="30">
        <v>6.5945549999999997</v>
      </c>
    </row>
    <row r="9369" spans="1:2" x14ac:dyDescent="0.3">
      <c r="A9369" s="150">
        <v>44152</v>
      </c>
      <c r="B9369" s="30">
        <v>6.5952659999999996</v>
      </c>
    </row>
    <row r="9370" spans="1:2" x14ac:dyDescent="0.3">
      <c r="A9370" s="150">
        <v>44153</v>
      </c>
      <c r="B9370" s="30">
        <v>6.5959770000000004</v>
      </c>
    </row>
    <row r="9371" spans="1:2" x14ac:dyDescent="0.3">
      <c r="A9371" s="150">
        <v>44154</v>
      </c>
      <c r="B9371" s="30">
        <v>6.5966889999999996</v>
      </c>
    </row>
    <row r="9372" spans="1:2" x14ac:dyDescent="0.3">
      <c r="A9372" s="150">
        <v>44155</v>
      </c>
      <c r="B9372" s="30">
        <v>6.5974009999999996</v>
      </c>
    </row>
    <row r="9373" spans="1:2" x14ac:dyDescent="0.3">
      <c r="A9373" s="150">
        <v>44156</v>
      </c>
      <c r="B9373" s="30">
        <v>6.5981120000000004</v>
      </c>
    </row>
    <row r="9374" spans="1:2" x14ac:dyDescent="0.3">
      <c r="A9374" s="150">
        <v>44157</v>
      </c>
      <c r="B9374" s="30">
        <v>6.5988239999999996</v>
      </c>
    </row>
    <row r="9375" spans="1:2" x14ac:dyDescent="0.3">
      <c r="A9375" s="150">
        <v>44158</v>
      </c>
      <c r="B9375" s="30">
        <v>6.5995359999999996</v>
      </c>
    </row>
    <row r="9376" spans="1:2" x14ac:dyDescent="0.3">
      <c r="A9376" s="150">
        <v>44159</v>
      </c>
      <c r="B9376" s="30">
        <v>6.6002479999999997</v>
      </c>
    </row>
    <row r="9377" spans="1:2" x14ac:dyDescent="0.3">
      <c r="A9377" s="150">
        <v>44160</v>
      </c>
      <c r="B9377" s="30">
        <v>6.6009599999999997</v>
      </c>
    </row>
    <row r="9378" spans="1:2" x14ac:dyDescent="0.3">
      <c r="A9378" s="150">
        <v>44161</v>
      </c>
      <c r="B9378" s="30">
        <v>6.6011540000000002</v>
      </c>
    </row>
    <row r="9379" spans="1:2" x14ac:dyDescent="0.3">
      <c r="A9379" s="150">
        <v>44162</v>
      </c>
      <c r="B9379" s="30">
        <v>6.6013479999999998</v>
      </c>
    </row>
    <row r="9380" spans="1:2" x14ac:dyDescent="0.3">
      <c r="A9380" s="150">
        <v>44163</v>
      </c>
      <c r="B9380" s="30">
        <v>6.6015420000000002</v>
      </c>
    </row>
    <row r="9381" spans="1:2" x14ac:dyDescent="0.3">
      <c r="A9381" s="150">
        <v>44164</v>
      </c>
      <c r="B9381" s="30">
        <v>6.6017359999999998</v>
      </c>
    </row>
    <row r="9382" spans="1:2" x14ac:dyDescent="0.3">
      <c r="A9382" s="150">
        <v>44165</v>
      </c>
      <c r="B9382" s="30">
        <v>6.6019300000000003</v>
      </c>
    </row>
    <row r="9383" spans="1:2" x14ac:dyDescent="0.3">
      <c r="A9383" s="150">
        <v>44166</v>
      </c>
      <c r="B9383" s="30">
        <v>6.6021239999999999</v>
      </c>
    </row>
    <row r="9384" spans="1:2" x14ac:dyDescent="0.3">
      <c r="A9384" s="150">
        <v>44167</v>
      </c>
      <c r="B9384" s="30">
        <v>6.6023180000000004</v>
      </c>
    </row>
    <row r="9385" spans="1:2" x14ac:dyDescent="0.3">
      <c r="A9385" s="150">
        <v>44168</v>
      </c>
      <c r="B9385" s="30">
        <v>6.6025119999999999</v>
      </c>
    </row>
    <row r="9386" spans="1:2" x14ac:dyDescent="0.3">
      <c r="A9386" s="150">
        <v>44169</v>
      </c>
      <c r="B9386" s="30">
        <v>6.6027060000000004</v>
      </c>
    </row>
    <row r="9387" spans="1:2" x14ac:dyDescent="0.3">
      <c r="A9387" s="150">
        <v>44170</v>
      </c>
      <c r="B9387" s="30">
        <v>6.6029</v>
      </c>
    </row>
    <row r="9388" spans="1:2" x14ac:dyDescent="0.3">
      <c r="A9388" s="150">
        <v>44171</v>
      </c>
      <c r="B9388" s="30">
        <v>6.6030939999999996</v>
      </c>
    </row>
    <row r="9389" spans="1:2" x14ac:dyDescent="0.3">
      <c r="A9389" s="150">
        <v>44172</v>
      </c>
      <c r="B9389" s="30">
        <v>6.603288</v>
      </c>
    </row>
    <row r="9390" spans="1:2" x14ac:dyDescent="0.3">
      <c r="A9390" s="150">
        <v>44173</v>
      </c>
      <c r="B9390" s="30">
        <v>6.6034819999999996</v>
      </c>
    </row>
    <row r="9391" spans="1:2" x14ac:dyDescent="0.3">
      <c r="A9391" s="150">
        <v>44174</v>
      </c>
      <c r="B9391" s="30">
        <v>6.6036760000000001</v>
      </c>
    </row>
    <row r="9392" spans="1:2" x14ac:dyDescent="0.3">
      <c r="A9392" s="150">
        <v>44175</v>
      </c>
      <c r="B9392" s="30">
        <v>6.6038699999999997</v>
      </c>
    </row>
    <row r="9393" spans="1:2" x14ac:dyDescent="0.3">
      <c r="A9393" s="150">
        <v>44176</v>
      </c>
      <c r="B9393" s="30">
        <v>6.6034300000000004</v>
      </c>
    </row>
    <row r="9394" spans="1:2" x14ac:dyDescent="0.3">
      <c r="A9394" s="150">
        <v>44177</v>
      </c>
      <c r="B9394" s="30">
        <v>6.602989</v>
      </c>
    </row>
    <row r="9395" spans="1:2" x14ac:dyDescent="0.3">
      <c r="A9395" s="150">
        <v>44178</v>
      </c>
      <c r="B9395" s="30">
        <v>6.6025479999999996</v>
      </c>
    </row>
    <row r="9396" spans="1:2" x14ac:dyDescent="0.3">
      <c r="A9396" s="150">
        <v>44179</v>
      </c>
      <c r="B9396" s="30">
        <v>6.6021070000000002</v>
      </c>
    </row>
    <row r="9397" spans="1:2" x14ac:dyDescent="0.3">
      <c r="A9397" s="150">
        <v>44180</v>
      </c>
      <c r="B9397" s="30">
        <v>6.601667</v>
      </c>
    </row>
    <row r="9398" spans="1:2" x14ac:dyDescent="0.3">
      <c r="A9398" s="150">
        <v>44181</v>
      </c>
      <c r="B9398" s="30">
        <v>6.6012259999999996</v>
      </c>
    </row>
    <row r="9399" spans="1:2" x14ac:dyDescent="0.3">
      <c r="A9399" s="150">
        <v>44182</v>
      </c>
      <c r="B9399" s="30">
        <v>6.6007850000000001</v>
      </c>
    </row>
    <row r="9400" spans="1:2" x14ac:dyDescent="0.3">
      <c r="A9400" s="150">
        <v>44183</v>
      </c>
      <c r="B9400" s="30">
        <v>6.6003449999999999</v>
      </c>
    </row>
    <row r="9401" spans="1:2" x14ac:dyDescent="0.3">
      <c r="A9401" s="150">
        <v>44184</v>
      </c>
      <c r="B9401" s="30">
        <v>6.5999040000000004</v>
      </c>
    </row>
    <row r="9402" spans="1:2" x14ac:dyDescent="0.3">
      <c r="A9402" s="150">
        <v>44185</v>
      </c>
      <c r="B9402" s="30">
        <v>6.5994630000000001</v>
      </c>
    </row>
    <row r="9403" spans="1:2" x14ac:dyDescent="0.3">
      <c r="A9403" s="150">
        <v>44186</v>
      </c>
      <c r="B9403" s="30">
        <v>6.5990229999999999</v>
      </c>
    </row>
    <row r="9404" spans="1:2" x14ac:dyDescent="0.3">
      <c r="A9404" s="150">
        <v>44187</v>
      </c>
      <c r="B9404" s="30">
        <v>6.5985820000000004</v>
      </c>
    </row>
    <row r="9405" spans="1:2" x14ac:dyDescent="0.3">
      <c r="A9405" s="150">
        <v>44188</v>
      </c>
      <c r="B9405" s="30">
        <v>6.5981420000000002</v>
      </c>
    </row>
    <row r="9406" spans="1:2" x14ac:dyDescent="0.3">
      <c r="A9406" s="150">
        <v>44189</v>
      </c>
      <c r="B9406" s="30">
        <v>6.5977009999999998</v>
      </c>
    </row>
    <row r="9407" spans="1:2" x14ac:dyDescent="0.3">
      <c r="A9407" s="150">
        <v>44190</v>
      </c>
      <c r="B9407" s="30">
        <v>6.5972609999999996</v>
      </c>
    </row>
    <row r="9408" spans="1:2" x14ac:dyDescent="0.3">
      <c r="A9408" s="150">
        <v>44191</v>
      </c>
      <c r="B9408" s="30">
        <v>6.5986500000000001</v>
      </c>
    </row>
    <row r="9409" spans="1:2" x14ac:dyDescent="0.3">
      <c r="A9409" s="150">
        <v>44192</v>
      </c>
      <c r="B9409" s="30">
        <v>6.6000389999999998</v>
      </c>
    </row>
    <row r="9410" spans="1:2" x14ac:dyDescent="0.3">
      <c r="A9410" s="150">
        <v>44193</v>
      </c>
      <c r="B9410" s="30">
        <v>6.6014280000000003</v>
      </c>
    </row>
    <row r="9411" spans="1:2" x14ac:dyDescent="0.3">
      <c r="A9411" s="150">
        <v>44194</v>
      </c>
      <c r="B9411" s="30">
        <v>6.6028169999999999</v>
      </c>
    </row>
    <row r="9412" spans="1:2" x14ac:dyDescent="0.3">
      <c r="A9412" s="150">
        <v>44195</v>
      </c>
      <c r="B9412" s="30">
        <v>6.6042069999999997</v>
      </c>
    </row>
    <row r="9413" spans="1:2" x14ac:dyDescent="0.3">
      <c r="A9413" s="150">
        <v>44196</v>
      </c>
      <c r="B9413" s="30">
        <v>6.6055970000000004</v>
      </c>
    </row>
    <row r="9414" spans="1:2" x14ac:dyDescent="0.3">
      <c r="A9414" s="150">
        <v>44197</v>
      </c>
      <c r="B9414" s="30">
        <v>6.6069880000000003</v>
      </c>
    </row>
    <row r="9415" spans="1:2" x14ac:dyDescent="0.3">
      <c r="A9415" s="150">
        <v>44198</v>
      </c>
      <c r="B9415" s="30">
        <v>6.6083780000000001</v>
      </c>
    </row>
    <row r="9416" spans="1:2" x14ac:dyDescent="0.3">
      <c r="A9416" s="150">
        <v>44199</v>
      </c>
      <c r="B9416" s="30">
        <v>6.609769</v>
      </c>
    </row>
    <row r="9417" spans="1:2" x14ac:dyDescent="0.3">
      <c r="A9417" s="150">
        <v>44200</v>
      </c>
      <c r="B9417" s="30">
        <v>6.6111610000000001</v>
      </c>
    </row>
    <row r="9418" spans="1:2" x14ac:dyDescent="0.3">
      <c r="A9418" s="150">
        <v>44201</v>
      </c>
      <c r="B9418" s="30">
        <v>6.612552</v>
      </c>
    </row>
    <row r="9419" spans="1:2" x14ac:dyDescent="0.3">
      <c r="A9419" s="150">
        <v>44202</v>
      </c>
      <c r="B9419" s="30">
        <v>6.613944</v>
      </c>
    </row>
    <row r="9420" spans="1:2" x14ac:dyDescent="0.3">
      <c r="A9420" s="150">
        <v>44203</v>
      </c>
      <c r="B9420" s="30">
        <v>6.6153360000000001</v>
      </c>
    </row>
    <row r="9421" spans="1:2" x14ac:dyDescent="0.3">
      <c r="A9421" s="150">
        <v>44204</v>
      </c>
      <c r="B9421" s="30">
        <v>6.6167290000000003</v>
      </c>
    </row>
    <row r="9422" spans="1:2" x14ac:dyDescent="0.3">
      <c r="A9422" s="150">
        <v>44205</v>
      </c>
      <c r="B9422" s="30">
        <v>6.6181210000000004</v>
      </c>
    </row>
    <row r="9423" spans="1:2" x14ac:dyDescent="0.3">
      <c r="A9423" s="150">
        <v>44206</v>
      </c>
      <c r="B9423" s="30">
        <v>6.6195139999999997</v>
      </c>
    </row>
    <row r="9424" spans="1:2" x14ac:dyDescent="0.3">
      <c r="A9424" s="150">
        <v>44207</v>
      </c>
      <c r="B9424" s="30">
        <v>6.6203459999999996</v>
      </c>
    </row>
    <row r="9425" spans="1:2" x14ac:dyDescent="0.3">
      <c r="A9425" s="150">
        <v>44208</v>
      </c>
      <c r="B9425" s="30">
        <v>6.6211789999999997</v>
      </c>
    </row>
    <row r="9426" spans="1:2" x14ac:dyDescent="0.3">
      <c r="A9426" s="150">
        <v>44209</v>
      </c>
      <c r="B9426" s="30">
        <v>6.6220109999999996</v>
      </c>
    </row>
    <row r="9427" spans="1:2" x14ac:dyDescent="0.3">
      <c r="A9427" s="150">
        <v>44210</v>
      </c>
      <c r="B9427" s="30">
        <v>6.6228429999999996</v>
      </c>
    </row>
    <row r="9428" spans="1:2" x14ac:dyDescent="0.3">
      <c r="A9428" s="150">
        <v>44211</v>
      </c>
      <c r="B9428" s="30">
        <v>6.6236759999999997</v>
      </c>
    </row>
    <row r="9429" spans="1:2" x14ac:dyDescent="0.3">
      <c r="A9429" s="150">
        <v>44212</v>
      </c>
      <c r="B9429" s="30">
        <v>6.6245079999999996</v>
      </c>
    </row>
    <row r="9430" spans="1:2" x14ac:dyDescent="0.3">
      <c r="A9430" s="150">
        <v>44213</v>
      </c>
      <c r="B9430" s="30">
        <v>6.6253409999999997</v>
      </c>
    </row>
    <row r="9431" spans="1:2" x14ac:dyDescent="0.3">
      <c r="A9431" s="150">
        <v>44214</v>
      </c>
      <c r="B9431" s="30">
        <v>6.6261729999999996</v>
      </c>
    </row>
    <row r="9432" spans="1:2" x14ac:dyDescent="0.3">
      <c r="A9432" s="150">
        <v>44215</v>
      </c>
      <c r="B9432" s="30">
        <v>6.6270059999999997</v>
      </c>
    </row>
    <row r="9433" spans="1:2" x14ac:dyDescent="0.3">
      <c r="A9433" s="150">
        <v>44216</v>
      </c>
      <c r="B9433" s="30">
        <v>6.6278389999999998</v>
      </c>
    </row>
    <row r="9434" spans="1:2" x14ac:dyDescent="0.3">
      <c r="A9434" s="150">
        <v>44217</v>
      </c>
      <c r="B9434" s="30">
        <v>6.6286719999999999</v>
      </c>
    </row>
    <row r="9435" spans="1:2" x14ac:dyDescent="0.3">
      <c r="A9435" s="150">
        <v>44218</v>
      </c>
      <c r="B9435" s="30">
        <v>6.629505</v>
      </c>
    </row>
    <row r="9436" spans="1:2" x14ac:dyDescent="0.3">
      <c r="A9436" s="150">
        <v>44219</v>
      </c>
      <c r="B9436" s="30">
        <v>6.6303390000000002</v>
      </c>
    </row>
    <row r="9437" spans="1:2" x14ac:dyDescent="0.3">
      <c r="A9437" s="150">
        <v>44220</v>
      </c>
      <c r="B9437" s="30">
        <v>6.6311720000000003</v>
      </c>
    </row>
    <row r="9438" spans="1:2" x14ac:dyDescent="0.3">
      <c r="A9438" s="150">
        <v>44221</v>
      </c>
      <c r="B9438" s="30">
        <v>6.6320059999999996</v>
      </c>
    </row>
    <row r="9439" spans="1:2" x14ac:dyDescent="0.3">
      <c r="A9439" s="150">
        <v>44222</v>
      </c>
      <c r="B9439" s="30">
        <v>6.6341299999999999</v>
      </c>
    </row>
    <row r="9440" spans="1:2" x14ac:dyDescent="0.3">
      <c r="A9440" s="150">
        <v>44223</v>
      </c>
      <c r="B9440" s="30">
        <v>6.6362560000000004</v>
      </c>
    </row>
    <row r="9441" spans="1:2" x14ac:dyDescent="0.3">
      <c r="A9441" s="150">
        <v>44224</v>
      </c>
      <c r="B9441" s="30">
        <v>6.638382</v>
      </c>
    </row>
    <row r="9442" spans="1:2" x14ac:dyDescent="0.3">
      <c r="A9442" s="150">
        <v>44225</v>
      </c>
      <c r="B9442" s="30">
        <v>6.6405089999999998</v>
      </c>
    </row>
    <row r="9443" spans="1:2" x14ac:dyDescent="0.3">
      <c r="A9443" s="150">
        <v>44226</v>
      </c>
      <c r="B9443" s="30">
        <v>6.6426360000000004</v>
      </c>
    </row>
    <row r="9444" spans="1:2" x14ac:dyDescent="0.3">
      <c r="A9444" s="150">
        <v>44227</v>
      </c>
      <c r="B9444" s="30">
        <v>6.6447640000000003</v>
      </c>
    </row>
    <row r="9445" spans="1:2" x14ac:dyDescent="0.3">
      <c r="A9445" s="150">
        <v>44228</v>
      </c>
      <c r="B9445" s="30">
        <v>6.6468930000000004</v>
      </c>
    </row>
    <row r="9446" spans="1:2" x14ac:dyDescent="0.3">
      <c r="A9446" s="150">
        <v>44229</v>
      </c>
      <c r="B9446" s="30">
        <v>6.6490220000000004</v>
      </c>
    </row>
    <row r="9447" spans="1:2" x14ac:dyDescent="0.3">
      <c r="A9447" s="150">
        <v>44230</v>
      </c>
      <c r="B9447" s="30">
        <v>6.6511529999999999</v>
      </c>
    </row>
    <row r="9448" spans="1:2" x14ac:dyDescent="0.3">
      <c r="A9448" s="150">
        <v>44231</v>
      </c>
      <c r="B9448" s="30">
        <v>6.6532830000000001</v>
      </c>
    </row>
    <row r="9449" spans="1:2" x14ac:dyDescent="0.3">
      <c r="A9449" s="150">
        <v>44232</v>
      </c>
      <c r="B9449" s="30">
        <v>6.6554149999999996</v>
      </c>
    </row>
    <row r="9450" spans="1:2" x14ac:dyDescent="0.3">
      <c r="A9450" s="150">
        <v>44233</v>
      </c>
      <c r="B9450" s="30">
        <v>6.6575470000000001</v>
      </c>
    </row>
    <row r="9451" spans="1:2" x14ac:dyDescent="0.3">
      <c r="A9451" s="150">
        <v>44234</v>
      </c>
      <c r="B9451" s="30">
        <v>6.6596799999999998</v>
      </c>
    </row>
    <row r="9452" spans="1:2" x14ac:dyDescent="0.3">
      <c r="A9452" s="150">
        <v>44235</v>
      </c>
      <c r="B9452" s="30">
        <v>6.6618139999999997</v>
      </c>
    </row>
    <row r="9453" spans="1:2" x14ac:dyDescent="0.3">
      <c r="A9453" s="150">
        <v>44236</v>
      </c>
      <c r="B9453" s="30">
        <v>6.6639480000000004</v>
      </c>
    </row>
    <row r="9454" spans="1:2" x14ac:dyDescent="0.3">
      <c r="A9454" s="150">
        <v>44237</v>
      </c>
      <c r="B9454" s="30">
        <v>6.6660830000000004</v>
      </c>
    </row>
    <row r="9455" spans="1:2" x14ac:dyDescent="0.3">
      <c r="A9455" s="150">
        <v>44238</v>
      </c>
      <c r="B9455" s="30">
        <v>6.6682930000000002</v>
      </c>
    </row>
    <row r="9456" spans="1:2" x14ac:dyDescent="0.3">
      <c r="A9456" s="150">
        <v>44239</v>
      </c>
      <c r="B9456" s="30">
        <v>6.6705040000000002</v>
      </c>
    </row>
    <row r="9457" spans="1:2" x14ac:dyDescent="0.3">
      <c r="A9457" s="150">
        <v>44240</v>
      </c>
      <c r="B9457" s="30">
        <v>6.6727150000000002</v>
      </c>
    </row>
    <row r="9458" spans="1:2" x14ac:dyDescent="0.3">
      <c r="A9458" s="150">
        <v>44241</v>
      </c>
      <c r="B9458" s="30">
        <v>6.6749280000000004</v>
      </c>
    </row>
    <row r="9459" spans="1:2" x14ac:dyDescent="0.3">
      <c r="A9459" s="150">
        <v>44242</v>
      </c>
      <c r="B9459" s="30">
        <v>6.6771409999999998</v>
      </c>
    </row>
    <row r="9460" spans="1:2" x14ac:dyDescent="0.3">
      <c r="A9460" s="150">
        <v>44243</v>
      </c>
      <c r="B9460" s="30">
        <v>6.6793550000000002</v>
      </c>
    </row>
    <row r="9461" spans="1:2" x14ac:dyDescent="0.3">
      <c r="A9461" s="150">
        <v>44244</v>
      </c>
      <c r="B9461" s="30">
        <v>6.6815689999999996</v>
      </c>
    </row>
    <row r="9462" spans="1:2" x14ac:dyDescent="0.3">
      <c r="A9462" s="150">
        <v>44245</v>
      </c>
      <c r="B9462" s="30">
        <v>6.6837840000000002</v>
      </c>
    </row>
    <row r="9463" spans="1:2" x14ac:dyDescent="0.3">
      <c r="A9463" s="150">
        <v>44246</v>
      </c>
      <c r="B9463" s="30">
        <v>6.6859999999999999</v>
      </c>
    </row>
    <row r="9464" spans="1:2" x14ac:dyDescent="0.3">
      <c r="A9464" s="150">
        <v>44247</v>
      </c>
      <c r="B9464" s="30">
        <v>6.6882169999999999</v>
      </c>
    </row>
    <row r="9465" spans="1:2" x14ac:dyDescent="0.3">
      <c r="A9465" s="150">
        <v>44248</v>
      </c>
      <c r="B9465" s="30">
        <v>6.6904339999999998</v>
      </c>
    </row>
    <row r="9466" spans="1:2" x14ac:dyDescent="0.3">
      <c r="A9466" s="150">
        <v>44249</v>
      </c>
      <c r="B9466" s="30">
        <v>6.692653</v>
      </c>
    </row>
    <row r="9467" spans="1:2" x14ac:dyDescent="0.3">
      <c r="A9467" s="150">
        <v>44250</v>
      </c>
      <c r="B9467" s="30">
        <v>6.694871</v>
      </c>
    </row>
    <row r="9468" spans="1:2" x14ac:dyDescent="0.3">
      <c r="A9468" s="150">
        <v>44251</v>
      </c>
      <c r="B9468" s="30">
        <v>6.6970910000000003</v>
      </c>
    </row>
    <row r="9469" spans="1:2" x14ac:dyDescent="0.3">
      <c r="A9469" s="150">
        <v>44252</v>
      </c>
      <c r="B9469" s="30">
        <v>6.6993119999999999</v>
      </c>
    </row>
    <row r="9470" spans="1:2" x14ac:dyDescent="0.3">
      <c r="A9470" s="150">
        <v>44253</v>
      </c>
      <c r="B9470" s="30">
        <v>6.7004859999999997</v>
      </c>
    </row>
    <row r="9471" spans="1:2" x14ac:dyDescent="0.3">
      <c r="A9471" s="150">
        <v>44254</v>
      </c>
      <c r="B9471" s="30">
        <v>6.7016600000000004</v>
      </c>
    </row>
    <row r="9472" spans="1:2" x14ac:dyDescent="0.3">
      <c r="A9472" s="150">
        <v>44255</v>
      </c>
      <c r="B9472" s="30">
        <v>6.7028350000000003</v>
      </c>
    </row>
    <row r="9473" spans="1:2" x14ac:dyDescent="0.3">
      <c r="A9473" s="150">
        <v>44256</v>
      </c>
      <c r="B9473" s="30">
        <v>6.7040090000000001</v>
      </c>
    </row>
    <row r="9474" spans="1:2" x14ac:dyDescent="0.3">
      <c r="A9474" s="150">
        <v>44257</v>
      </c>
      <c r="B9474" s="30">
        <v>6.705184</v>
      </c>
    </row>
    <row r="9475" spans="1:2" x14ac:dyDescent="0.3">
      <c r="A9475" s="150">
        <v>44258</v>
      </c>
      <c r="B9475" s="30">
        <v>6.7063600000000001</v>
      </c>
    </row>
    <row r="9476" spans="1:2" x14ac:dyDescent="0.3">
      <c r="A9476" s="150">
        <v>44259</v>
      </c>
      <c r="B9476" s="30">
        <v>6.707535</v>
      </c>
    </row>
    <row r="9477" spans="1:2" x14ac:dyDescent="0.3">
      <c r="A9477" s="150">
        <v>44260</v>
      </c>
      <c r="B9477" s="30">
        <v>6.7087110000000001</v>
      </c>
    </row>
    <row r="9478" spans="1:2" x14ac:dyDescent="0.3">
      <c r="A9478" s="150">
        <v>44261</v>
      </c>
      <c r="B9478" s="30">
        <v>6.709886</v>
      </c>
    </row>
    <row r="9479" spans="1:2" x14ac:dyDescent="0.3">
      <c r="A9479" s="150">
        <v>44262</v>
      </c>
      <c r="B9479" s="30">
        <v>6.7110620000000001</v>
      </c>
    </row>
    <row r="9480" spans="1:2" x14ac:dyDescent="0.3">
      <c r="A9480" s="150">
        <v>44263</v>
      </c>
      <c r="B9480" s="30">
        <v>6.7122390000000003</v>
      </c>
    </row>
    <row r="9481" spans="1:2" x14ac:dyDescent="0.3">
      <c r="A9481" s="150">
        <v>44264</v>
      </c>
      <c r="B9481" s="30">
        <v>6.7134150000000004</v>
      </c>
    </row>
    <row r="9482" spans="1:2" x14ac:dyDescent="0.3">
      <c r="A9482" s="150">
        <v>44265</v>
      </c>
      <c r="B9482" s="30">
        <v>6.7145919999999997</v>
      </c>
    </row>
    <row r="9483" spans="1:2" x14ac:dyDescent="0.3">
      <c r="A9483" s="150">
        <v>44266</v>
      </c>
      <c r="B9483" s="30">
        <v>6.7159760000000004</v>
      </c>
    </row>
    <row r="9484" spans="1:2" x14ac:dyDescent="0.3">
      <c r="A9484" s="150">
        <v>44267</v>
      </c>
      <c r="B9484" s="30">
        <v>6.7173610000000004</v>
      </c>
    </row>
    <row r="9485" spans="1:2" x14ac:dyDescent="0.3">
      <c r="A9485" s="150">
        <v>44268</v>
      </c>
      <c r="B9485" s="30">
        <v>6.7187460000000003</v>
      </c>
    </row>
    <row r="9486" spans="1:2" x14ac:dyDescent="0.3">
      <c r="A9486" s="150">
        <v>44269</v>
      </c>
      <c r="B9486" s="30">
        <v>6.7201320000000004</v>
      </c>
    </row>
    <row r="9487" spans="1:2" x14ac:dyDescent="0.3">
      <c r="A9487" s="150">
        <v>44270</v>
      </c>
      <c r="B9487" s="30">
        <v>6.7215170000000004</v>
      </c>
    </row>
    <row r="9488" spans="1:2" x14ac:dyDescent="0.3">
      <c r="A9488" s="150">
        <v>44271</v>
      </c>
      <c r="B9488" s="30">
        <v>6.7229029999999996</v>
      </c>
    </row>
    <row r="9489" spans="1:2" x14ac:dyDescent="0.3">
      <c r="A9489" s="150">
        <v>44272</v>
      </c>
      <c r="B9489" s="30">
        <v>6.7242899999999999</v>
      </c>
    </row>
    <row r="9490" spans="1:2" x14ac:dyDescent="0.3">
      <c r="A9490" s="150">
        <v>44273</v>
      </c>
      <c r="B9490" s="30">
        <v>6.725676</v>
      </c>
    </row>
    <row r="9491" spans="1:2" x14ac:dyDescent="0.3">
      <c r="A9491" s="150">
        <v>44274</v>
      </c>
      <c r="B9491" s="30">
        <v>6.7270630000000002</v>
      </c>
    </row>
    <row r="9492" spans="1:2" x14ac:dyDescent="0.3">
      <c r="A9492" s="150">
        <v>44275</v>
      </c>
      <c r="B9492" s="30">
        <v>6.7284499999999996</v>
      </c>
    </row>
    <row r="9493" spans="1:2" x14ac:dyDescent="0.3">
      <c r="A9493" s="150">
        <v>44276</v>
      </c>
      <c r="B9493" s="30">
        <v>6.7298369999999998</v>
      </c>
    </row>
    <row r="9494" spans="1:2" x14ac:dyDescent="0.3">
      <c r="A9494" s="150">
        <v>44277</v>
      </c>
      <c r="B9494" s="30">
        <v>6.7312250000000002</v>
      </c>
    </row>
    <row r="9495" spans="1:2" x14ac:dyDescent="0.3">
      <c r="A9495" s="150">
        <v>44278</v>
      </c>
      <c r="B9495" s="30">
        <v>6.7326129999999997</v>
      </c>
    </row>
    <row r="9496" spans="1:2" x14ac:dyDescent="0.3">
      <c r="A9496" s="150">
        <v>44279</v>
      </c>
      <c r="B9496" s="30">
        <v>6.7340010000000001</v>
      </c>
    </row>
    <row r="9497" spans="1:2" x14ac:dyDescent="0.3">
      <c r="A9497" s="150">
        <v>44280</v>
      </c>
      <c r="B9497" s="30">
        <v>6.7353899999999998</v>
      </c>
    </row>
    <row r="9498" spans="1:2" x14ac:dyDescent="0.3">
      <c r="A9498" s="150">
        <v>44281</v>
      </c>
      <c r="B9498" s="30">
        <v>6.7376170000000002</v>
      </c>
    </row>
    <row r="9499" spans="1:2" x14ac:dyDescent="0.3">
      <c r="A9499" s="150">
        <v>44282</v>
      </c>
      <c r="B9499" s="30">
        <v>6.7398439999999997</v>
      </c>
    </row>
    <row r="9500" spans="1:2" x14ac:dyDescent="0.3">
      <c r="A9500" s="150">
        <v>44283</v>
      </c>
      <c r="B9500" s="30">
        <v>6.7420720000000003</v>
      </c>
    </row>
    <row r="9501" spans="1:2" x14ac:dyDescent="0.3">
      <c r="A9501" s="150">
        <v>44284</v>
      </c>
      <c r="B9501" s="30">
        <v>6.7443010000000001</v>
      </c>
    </row>
    <row r="9502" spans="1:2" x14ac:dyDescent="0.3">
      <c r="A9502" s="150">
        <v>44285</v>
      </c>
      <c r="B9502" s="30">
        <v>6.7465299999999999</v>
      </c>
    </row>
    <row r="9503" spans="1:2" x14ac:dyDescent="0.3">
      <c r="A9503" s="150">
        <v>44286</v>
      </c>
      <c r="B9503" s="30">
        <v>6.748761</v>
      </c>
    </row>
    <row r="9504" spans="1:2" x14ac:dyDescent="0.3">
      <c r="A9504" s="150">
        <v>44287</v>
      </c>
      <c r="B9504" s="30">
        <v>6.7509920000000001</v>
      </c>
    </row>
    <row r="9505" spans="1:2" x14ac:dyDescent="0.3">
      <c r="A9505" s="150">
        <v>44288</v>
      </c>
      <c r="B9505" s="30">
        <v>6.7532240000000003</v>
      </c>
    </row>
    <row r="9506" spans="1:2" x14ac:dyDescent="0.3">
      <c r="A9506" s="150">
        <v>44289</v>
      </c>
      <c r="B9506" s="30">
        <v>6.7554559999999997</v>
      </c>
    </row>
    <row r="9507" spans="1:2" x14ac:dyDescent="0.3">
      <c r="A9507" s="150">
        <v>44290</v>
      </c>
      <c r="B9507" s="30">
        <v>6.7576890000000001</v>
      </c>
    </row>
    <row r="9508" spans="1:2" x14ac:dyDescent="0.3">
      <c r="A9508" s="150">
        <v>44291</v>
      </c>
      <c r="B9508" s="30">
        <v>6.7599229999999997</v>
      </c>
    </row>
    <row r="9509" spans="1:2" x14ac:dyDescent="0.3">
      <c r="A9509" s="150">
        <v>44292</v>
      </c>
      <c r="B9509" s="30">
        <v>6.7621580000000003</v>
      </c>
    </row>
    <row r="9510" spans="1:2" x14ac:dyDescent="0.3">
      <c r="A9510" s="150">
        <v>44293</v>
      </c>
      <c r="B9510" s="30">
        <v>6.7643940000000002</v>
      </c>
    </row>
    <row r="9511" spans="1:2" x14ac:dyDescent="0.3">
      <c r="A9511" s="150">
        <v>44294</v>
      </c>
      <c r="B9511" s="30">
        <v>6.7666300000000001</v>
      </c>
    </row>
    <row r="9512" spans="1:2" x14ac:dyDescent="0.3">
      <c r="A9512" s="150">
        <v>44295</v>
      </c>
      <c r="B9512" s="30">
        <v>6.7688670000000002</v>
      </c>
    </row>
    <row r="9513" spans="1:2" x14ac:dyDescent="0.3">
      <c r="A9513" s="150">
        <v>44296</v>
      </c>
      <c r="B9513" s="30">
        <v>6.7711050000000004</v>
      </c>
    </row>
    <row r="9514" spans="1:2" x14ac:dyDescent="0.3">
      <c r="A9514" s="150">
        <v>44297</v>
      </c>
      <c r="B9514" s="30">
        <v>6.7723680000000002</v>
      </c>
    </row>
    <row r="9515" spans="1:2" x14ac:dyDescent="0.3">
      <c r="A9515" s="150">
        <v>44298</v>
      </c>
      <c r="B9515" s="30">
        <v>6.7736320000000001</v>
      </c>
    </row>
    <row r="9516" spans="1:2" x14ac:dyDescent="0.3">
      <c r="A9516" s="150">
        <v>44299</v>
      </c>
      <c r="B9516" s="30">
        <v>6.774896</v>
      </c>
    </row>
    <row r="9517" spans="1:2" x14ac:dyDescent="0.3">
      <c r="A9517" s="150">
        <v>44300</v>
      </c>
      <c r="B9517" s="30">
        <v>6.77616</v>
      </c>
    </row>
    <row r="9518" spans="1:2" x14ac:dyDescent="0.3">
      <c r="A9518" s="150">
        <v>44301</v>
      </c>
      <c r="B9518" s="30">
        <v>6.777425</v>
      </c>
    </row>
    <row r="9519" spans="1:2" x14ac:dyDescent="0.3">
      <c r="A9519" s="150">
        <v>44302</v>
      </c>
      <c r="B9519" s="30">
        <v>6.7786900000000001</v>
      </c>
    </row>
    <row r="9520" spans="1:2" x14ac:dyDescent="0.3">
      <c r="A9520" s="150">
        <v>44303</v>
      </c>
      <c r="B9520" s="30">
        <v>6.7799550000000002</v>
      </c>
    </row>
    <row r="9521" spans="1:2" x14ac:dyDescent="0.3">
      <c r="A9521" s="150">
        <v>44304</v>
      </c>
      <c r="B9521" s="30">
        <v>6.7812200000000002</v>
      </c>
    </row>
    <row r="9522" spans="1:2" x14ac:dyDescent="0.3">
      <c r="A9522" s="150">
        <v>44305</v>
      </c>
      <c r="B9522" s="30">
        <v>6.7824859999999996</v>
      </c>
    </row>
    <row r="9523" spans="1:2" x14ac:dyDescent="0.3">
      <c r="A9523" s="150">
        <v>44306</v>
      </c>
      <c r="B9523" s="30">
        <v>6.7837509999999996</v>
      </c>
    </row>
    <row r="9524" spans="1:2" x14ac:dyDescent="0.3">
      <c r="A9524" s="150">
        <v>44307</v>
      </c>
      <c r="B9524" s="30">
        <v>6.7850169999999999</v>
      </c>
    </row>
    <row r="9525" spans="1:2" x14ac:dyDescent="0.3">
      <c r="A9525" s="150">
        <v>44308</v>
      </c>
      <c r="B9525" s="30">
        <v>6.7862840000000002</v>
      </c>
    </row>
    <row r="9526" spans="1:2" x14ac:dyDescent="0.3">
      <c r="A9526" s="150">
        <v>44309</v>
      </c>
      <c r="B9526" s="30">
        <v>6.7875500000000004</v>
      </c>
    </row>
    <row r="9527" spans="1:2" x14ac:dyDescent="0.3">
      <c r="A9527" s="150">
        <v>44310</v>
      </c>
      <c r="B9527" s="30">
        <v>6.7888169999999999</v>
      </c>
    </row>
    <row r="9528" spans="1:2" x14ac:dyDescent="0.3">
      <c r="A9528" s="150">
        <v>44311</v>
      </c>
      <c r="B9528" s="30">
        <v>6.7900840000000002</v>
      </c>
    </row>
    <row r="9529" spans="1:2" x14ac:dyDescent="0.3">
      <c r="A9529" s="150">
        <v>44312</v>
      </c>
      <c r="B9529" s="30">
        <v>6.7903710000000004</v>
      </c>
    </row>
    <row r="9530" spans="1:2" x14ac:dyDescent="0.3">
      <c r="A9530" s="150">
        <v>44313</v>
      </c>
      <c r="B9530" s="30">
        <v>6.7906579999999996</v>
      </c>
    </row>
    <row r="9531" spans="1:2" x14ac:dyDescent="0.3">
      <c r="A9531" s="150">
        <v>44314</v>
      </c>
      <c r="B9531" s="30">
        <v>6.7909439999999996</v>
      </c>
    </row>
    <row r="9532" spans="1:2" x14ac:dyDescent="0.3">
      <c r="A9532" s="150">
        <v>44315</v>
      </c>
      <c r="B9532" s="30">
        <v>6.7912309999999998</v>
      </c>
    </row>
    <row r="9533" spans="1:2" x14ac:dyDescent="0.3">
      <c r="A9533" s="150">
        <v>44316</v>
      </c>
      <c r="B9533" s="30">
        <v>6.7915179999999999</v>
      </c>
    </row>
    <row r="9534" spans="1:2" x14ac:dyDescent="0.3">
      <c r="A9534" s="150">
        <v>44317</v>
      </c>
      <c r="B9534" s="30">
        <v>6.7918050000000001</v>
      </c>
    </row>
    <row r="9535" spans="1:2" x14ac:dyDescent="0.3">
      <c r="A9535" s="150">
        <v>44318</v>
      </c>
      <c r="B9535" s="30">
        <v>6.7920920000000002</v>
      </c>
    </row>
    <row r="9536" spans="1:2" x14ac:dyDescent="0.3">
      <c r="A9536" s="150">
        <v>44319</v>
      </c>
      <c r="B9536" s="30">
        <v>6.7923790000000004</v>
      </c>
    </row>
    <row r="9537" spans="1:2" x14ac:dyDescent="0.3">
      <c r="A9537" s="150">
        <v>44320</v>
      </c>
      <c r="B9537" s="30">
        <v>6.7926659999999996</v>
      </c>
    </row>
    <row r="9538" spans="1:2" x14ac:dyDescent="0.3">
      <c r="A9538" s="150">
        <v>44321</v>
      </c>
      <c r="B9538" s="30">
        <v>6.7929529999999998</v>
      </c>
    </row>
    <row r="9539" spans="1:2" x14ac:dyDescent="0.3">
      <c r="A9539" s="150">
        <v>44322</v>
      </c>
      <c r="B9539" s="30">
        <v>6.7932410000000001</v>
      </c>
    </row>
    <row r="9540" spans="1:2" x14ac:dyDescent="0.3">
      <c r="A9540" s="150">
        <v>44323</v>
      </c>
      <c r="B9540" s="30">
        <v>6.7935280000000002</v>
      </c>
    </row>
    <row r="9541" spans="1:2" x14ac:dyDescent="0.3">
      <c r="A9541" s="150">
        <v>44324</v>
      </c>
      <c r="B9541" s="30">
        <v>6.7938150000000004</v>
      </c>
    </row>
    <row r="9542" spans="1:2" x14ac:dyDescent="0.3">
      <c r="A9542" s="150">
        <v>44325</v>
      </c>
      <c r="B9542" s="30">
        <v>6.7941019999999996</v>
      </c>
    </row>
    <row r="9543" spans="1:2" x14ac:dyDescent="0.3">
      <c r="A9543" s="150">
        <v>44326</v>
      </c>
      <c r="B9543" s="30">
        <v>6.7943889999999998</v>
      </c>
    </row>
    <row r="9544" spans="1:2" x14ac:dyDescent="0.3">
      <c r="A9544" s="150">
        <v>44327</v>
      </c>
      <c r="B9544" s="30">
        <v>6.7955030000000001</v>
      </c>
    </row>
    <row r="9545" spans="1:2" x14ac:dyDescent="0.3">
      <c r="A9545" s="150">
        <v>44328</v>
      </c>
      <c r="B9545" s="30">
        <v>6.7966179999999996</v>
      </c>
    </row>
    <row r="9546" spans="1:2" x14ac:dyDescent="0.3">
      <c r="A9546" s="150">
        <v>44329</v>
      </c>
      <c r="B9546" s="30">
        <v>6.797733</v>
      </c>
    </row>
    <row r="9547" spans="1:2" x14ac:dyDescent="0.3">
      <c r="A9547" s="150">
        <v>44330</v>
      </c>
      <c r="B9547" s="30">
        <v>6.7988479999999996</v>
      </c>
    </row>
    <row r="9548" spans="1:2" x14ac:dyDescent="0.3">
      <c r="A9548" s="150">
        <v>44331</v>
      </c>
      <c r="B9548" s="30">
        <v>6.799963</v>
      </c>
    </row>
    <row r="9549" spans="1:2" x14ac:dyDescent="0.3">
      <c r="A9549" s="150">
        <v>44332</v>
      </c>
      <c r="B9549" s="30">
        <v>6.8010780000000004</v>
      </c>
    </row>
    <row r="9550" spans="1:2" x14ac:dyDescent="0.3">
      <c r="A9550" s="150">
        <v>44333</v>
      </c>
      <c r="B9550" s="30">
        <v>6.8021940000000001</v>
      </c>
    </row>
    <row r="9551" spans="1:2" x14ac:dyDescent="0.3">
      <c r="A9551" s="150">
        <v>44334</v>
      </c>
      <c r="B9551" s="30">
        <v>6.8033089999999996</v>
      </c>
    </row>
    <row r="9552" spans="1:2" x14ac:dyDescent="0.3">
      <c r="A9552" s="150">
        <v>44335</v>
      </c>
      <c r="B9552" s="30">
        <v>6.8044250000000002</v>
      </c>
    </row>
    <row r="9553" spans="1:2" x14ac:dyDescent="0.3">
      <c r="A9553" s="150">
        <v>44336</v>
      </c>
      <c r="B9553" s="30">
        <v>6.8055409999999998</v>
      </c>
    </row>
    <row r="9554" spans="1:2" x14ac:dyDescent="0.3">
      <c r="A9554" s="150">
        <v>44337</v>
      </c>
      <c r="B9554" s="30">
        <v>6.8066579999999997</v>
      </c>
    </row>
    <row r="9555" spans="1:2" x14ac:dyDescent="0.3">
      <c r="A9555" s="150">
        <v>44338</v>
      </c>
      <c r="B9555" s="30">
        <v>6.8077740000000002</v>
      </c>
    </row>
    <row r="9556" spans="1:2" x14ac:dyDescent="0.3">
      <c r="A9556" s="150">
        <v>44339</v>
      </c>
      <c r="B9556" s="30">
        <v>6.808891</v>
      </c>
    </row>
    <row r="9557" spans="1:2" x14ac:dyDescent="0.3">
      <c r="A9557" s="150">
        <v>44340</v>
      </c>
      <c r="B9557" s="30">
        <v>6.8100069999999997</v>
      </c>
    </row>
    <row r="9558" spans="1:2" x14ac:dyDescent="0.3">
      <c r="A9558" s="150">
        <v>44341</v>
      </c>
      <c r="B9558" s="30">
        <v>6.8111240000000004</v>
      </c>
    </row>
    <row r="9559" spans="1:2" x14ac:dyDescent="0.3">
      <c r="A9559" s="150">
        <v>44342</v>
      </c>
      <c r="B9559" s="30">
        <v>6.8110980000000003</v>
      </c>
    </row>
    <row r="9560" spans="1:2" x14ac:dyDescent="0.3">
      <c r="A9560" s="150">
        <v>44343</v>
      </c>
      <c r="B9560" s="30">
        <v>6.8110710000000001</v>
      </c>
    </row>
    <row r="9561" spans="1:2" x14ac:dyDescent="0.3">
      <c r="A9561" s="150">
        <v>44344</v>
      </c>
      <c r="B9561" s="30">
        <v>6.811045</v>
      </c>
    </row>
    <row r="9562" spans="1:2" x14ac:dyDescent="0.3">
      <c r="A9562" s="150">
        <v>44345</v>
      </c>
      <c r="B9562" s="30">
        <v>6.8110179999999998</v>
      </c>
    </row>
    <row r="9563" spans="1:2" x14ac:dyDescent="0.3">
      <c r="A9563" s="150">
        <v>44346</v>
      </c>
      <c r="B9563" s="30">
        <v>6.8109919999999997</v>
      </c>
    </row>
    <row r="9564" spans="1:2" x14ac:dyDescent="0.3">
      <c r="A9564" s="150">
        <v>44347</v>
      </c>
      <c r="B9564" s="30">
        <v>6.8109650000000004</v>
      </c>
    </row>
    <row r="9565" spans="1:2" x14ac:dyDescent="0.3">
      <c r="A9565" s="150">
        <v>44348</v>
      </c>
      <c r="B9565" s="30">
        <v>6.8109390000000003</v>
      </c>
    </row>
    <row r="9566" spans="1:2" x14ac:dyDescent="0.3">
      <c r="A9566" s="150">
        <v>44349</v>
      </c>
      <c r="B9566" s="30">
        <v>6.8109120000000001</v>
      </c>
    </row>
    <row r="9567" spans="1:2" x14ac:dyDescent="0.3">
      <c r="A9567" s="150">
        <v>44350</v>
      </c>
      <c r="B9567" s="30">
        <v>6.810886</v>
      </c>
    </row>
    <row r="9568" spans="1:2" x14ac:dyDescent="0.3">
      <c r="A9568" s="150">
        <v>44351</v>
      </c>
      <c r="B9568" s="30">
        <v>6.8108589999999998</v>
      </c>
    </row>
    <row r="9569" spans="1:2" x14ac:dyDescent="0.3">
      <c r="A9569" s="150">
        <v>44352</v>
      </c>
      <c r="B9569" s="30">
        <v>6.8108329999999997</v>
      </c>
    </row>
    <row r="9570" spans="1:2" x14ac:dyDescent="0.3">
      <c r="A9570" s="150">
        <v>44353</v>
      </c>
      <c r="B9570" s="30">
        <v>6.8108060000000004</v>
      </c>
    </row>
    <row r="9571" spans="1:2" x14ac:dyDescent="0.3">
      <c r="A9571" s="150">
        <v>44354</v>
      </c>
      <c r="B9571" s="30">
        <v>6.8107790000000001</v>
      </c>
    </row>
    <row r="9572" spans="1:2" x14ac:dyDescent="0.3">
      <c r="A9572" s="150">
        <v>44355</v>
      </c>
      <c r="B9572" s="30">
        <v>6.8107530000000001</v>
      </c>
    </row>
    <row r="9573" spans="1:2" x14ac:dyDescent="0.3">
      <c r="A9573" s="150">
        <v>44356</v>
      </c>
      <c r="B9573" s="30">
        <v>6.8107259999999998</v>
      </c>
    </row>
    <row r="9574" spans="1:2" x14ac:dyDescent="0.3">
      <c r="A9574" s="150">
        <v>44357</v>
      </c>
      <c r="B9574" s="30">
        <v>6.8106999999999998</v>
      </c>
    </row>
    <row r="9575" spans="1:2" x14ac:dyDescent="0.3">
      <c r="A9575" s="150">
        <v>44358</v>
      </c>
      <c r="B9575" s="30">
        <v>6.8114920000000003</v>
      </c>
    </row>
    <row r="9576" spans="1:2" x14ac:dyDescent="0.3">
      <c r="A9576" s="150">
        <v>44359</v>
      </c>
      <c r="B9576" s="30">
        <v>6.8122829999999999</v>
      </c>
    </row>
    <row r="9577" spans="1:2" x14ac:dyDescent="0.3">
      <c r="A9577" s="150">
        <v>44360</v>
      </c>
      <c r="B9577" s="30">
        <v>6.8130750000000004</v>
      </c>
    </row>
    <row r="9578" spans="1:2" x14ac:dyDescent="0.3">
      <c r="A9578" s="150">
        <v>44361</v>
      </c>
      <c r="B9578" s="30">
        <v>6.8138670000000001</v>
      </c>
    </row>
    <row r="9579" spans="1:2" x14ac:dyDescent="0.3">
      <c r="A9579" s="150">
        <v>44362</v>
      </c>
      <c r="B9579" s="30">
        <v>6.8146589999999998</v>
      </c>
    </row>
    <row r="9580" spans="1:2" x14ac:dyDescent="0.3">
      <c r="A9580" s="150">
        <v>44363</v>
      </c>
      <c r="B9580" s="30">
        <v>6.8154510000000004</v>
      </c>
    </row>
    <row r="9581" spans="1:2" x14ac:dyDescent="0.3">
      <c r="A9581" s="150">
        <v>44364</v>
      </c>
      <c r="B9581" s="30">
        <v>6.8162440000000002</v>
      </c>
    </row>
    <row r="9582" spans="1:2" x14ac:dyDescent="0.3">
      <c r="A9582" s="150">
        <v>44365</v>
      </c>
      <c r="B9582" s="30">
        <v>6.8170359999999999</v>
      </c>
    </row>
    <row r="9583" spans="1:2" x14ac:dyDescent="0.3">
      <c r="A9583" s="150">
        <v>44366</v>
      </c>
      <c r="B9583" s="30">
        <v>6.8178280000000004</v>
      </c>
    </row>
    <row r="9584" spans="1:2" x14ac:dyDescent="0.3">
      <c r="A9584" s="150">
        <v>44367</v>
      </c>
      <c r="B9584" s="30">
        <v>6.8186210000000003</v>
      </c>
    </row>
    <row r="9585" spans="1:2" x14ac:dyDescent="0.3">
      <c r="A9585" s="150">
        <v>44368</v>
      </c>
      <c r="B9585" s="30">
        <v>6.8194129999999999</v>
      </c>
    </row>
    <row r="9586" spans="1:2" x14ac:dyDescent="0.3">
      <c r="A9586" s="150">
        <v>44369</v>
      </c>
      <c r="B9586" s="30">
        <v>6.8202059999999998</v>
      </c>
    </row>
    <row r="9587" spans="1:2" x14ac:dyDescent="0.3">
      <c r="A9587" s="150">
        <v>44370</v>
      </c>
      <c r="B9587" s="30">
        <v>6.8209989999999996</v>
      </c>
    </row>
    <row r="9588" spans="1:2" x14ac:dyDescent="0.3">
      <c r="A9588" s="150">
        <v>44371</v>
      </c>
      <c r="B9588" s="30">
        <v>6.8217920000000003</v>
      </c>
    </row>
    <row r="9589" spans="1:2" x14ac:dyDescent="0.3">
      <c r="A9589" s="150">
        <v>44372</v>
      </c>
      <c r="B9589" s="30">
        <v>6.8225850000000001</v>
      </c>
    </row>
    <row r="9590" spans="1:2" x14ac:dyDescent="0.3">
      <c r="A9590" s="150">
        <v>44373</v>
      </c>
      <c r="B9590" s="30">
        <v>6.8241420000000002</v>
      </c>
    </row>
    <row r="9591" spans="1:2" x14ac:dyDescent="0.3">
      <c r="A9591" s="150">
        <v>44374</v>
      </c>
      <c r="B9591" s="30">
        <v>6.8257009999999996</v>
      </c>
    </row>
    <row r="9592" spans="1:2" x14ac:dyDescent="0.3">
      <c r="A9592" s="150">
        <v>44375</v>
      </c>
      <c r="B9592" s="30">
        <v>6.8272589999999997</v>
      </c>
    </row>
    <row r="9593" spans="1:2" x14ac:dyDescent="0.3">
      <c r="A9593" s="150">
        <v>44376</v>
      </c>
      <c r="B9593" s="30">
        <v>6.8288180000000001</v>
      </c>
    </row>
    <row r="9594" spans="1:2" x14ac:dyDescent="0.3">
      <c r="A9594" s="150">
        <v>44377</v>
      </c>
      <c r="B9594" s="30">
        <v>6.8303770000000004</v>
      </c>
    </row>
    <row r="9595" spans="1:2" x14ac:dyDescent="0.3">
      <c r="A9595" s="150">
        <v>44378</v>
      </c>
      <c r="B9595" s="30">
        <v>6.8319369999999999</v>
      </c>
    </row>
    <row r="9596" spans="1:2" x14ac:dyDescent="0.3">
      <c r="A9596" s="150">
        <v>44379</v>
      </c>
      <c r="B9596" s="30">
        <v>6.8334970000000004</v>
      </c>
    </row>
    <row r="9597" spans="1:2" x14ac:dyDescent="0.3">
      <c r="A9597" s="150">
        <v>44380</v>
      </c>
      <c r="B9597" s="30">
        <v>6.8350580000000001</v>
      </c>
    </row>
    <row r="9598" spans="1:2" x14ac:dyDescent="0.3">
      <c r="A9598" s="150">
        <v>44381</v>
      </c>
      <c r="B9598" s="30">
        <v>6.8366179999999996</v>
      </c>
    </row>
    <row r="9599" spans="1:2" x14ac:dyDescent="0.3">
      <c r="A9599" s="150">
        <v>44382</v>
      </c>
      <c r="B9599" s="30">
        <v>6.8381790000000002</v>
      </c>
    </row>
    <row r="9600" spans="1:2" x14ac:dyDescent="0.3">
      <c r="A9600" s="150">
        <v>44383</v>
      </c>
      <c r="B9600" s="30">
        <v>6.8397410000000001</v>
      </c>
    </row>
    <row r="9601" spans="1:2" x14ac:dyDescent="0.3">
      <c r="A9601" s="150">
        <v>44384</v>
      </c>
      <c r="B9601" s="30">
        <v>6.8413029999999999</v>
      </c>
    </row>
    <row r="9602" spans="1:2" x14ac:dyDescent="0.3">
      <c r="A9602" s="150">
        <v>44385</v>
      </c>
      <c r="B9602" s="30">
        <v>6.8428649999999998</v>
      </c>
    </row>
    <row r="9603" spans="1:2" x14ac:dyDescent="0.3">
      <c r="A9603" s="150">
        <v>44386</v>
      </c>
      <c r="B9603" s="30">
        <v>6.8444269999999996</v>
      </c>
    </row>
    <row r="9604" spans="1:2" x14ac:dyDescent="0.3">
      <c r="A9604" s="150">
        <v>44387</v>
      </c>
      <c r="B9604" s="30">
        <v>6.8459899999999996</v>
      </c>
    </row>
    <row r="9605" spans="1:2" x14ac:dyDescent="0.3">
      <c r="A9605" s="150">
        <v>44388</v>
      </c>
      <c r="B9605" s="30">
        <v>6.8469150000000001</v>
      </c>
    </row>
    <row r="9606" spans="1:2" x14ac:dyDescent="0.3">
      <c r="A9606" s="150">
        <v>44389</v>
      </c>
      <c r="B9606" s="30">
        <v>6.8478399999999997</v>
      </c>
    </row>
    <row r="9607" spans="1:2" x14ac:dyDescent="0.3">
      <c r="A9607" s="150">
        <v>44390</v>
      </c>
      <c r="B9607" s="30">
        <v>6.8487650000000002</v>
      </c>
    </row>
    <row r="9608" spans="1:2" x14ac:dyDescent="0.3">
      <c r="A9608" s="150">
        <v>44391</v>
      </c>
      <c r="B9608" s="30">
        <v>6.8496899999999998</v>
      </c>
    </row>
    <row r="9609" spans="1:2" x14ac:dyDescent="0.3">
      <c r="A9609" s="150">
        <v>44392</v>
      </c>
      <c r="B9609" s="30">
        <v>6.8506150000000003</v>
      </c>
    </row>
    <row r="9610" spans="1:2" x14ac:dyDescent="0.3">
      <c r="A9610" s="150">
        <v>44393</v>
      </c>
      <c r="B9610" s="30">
        <v>6.8515410000000001</v>
      </c>
    </row>
    <row r="9611" spans="1:2" x14ac:dyDescent="0.3">
      <c r="A9611" s="150">
        <v>44394</v>
      </c>
      <c r="B9611" s="30">
        <v>6.8524669999999999</v>
      </c>
    </row>
    <row r="9612" spans="1:2" x14ac:dyDescent="0.3">
      <c r="A9612" s="150">
        <v>44395</v>
      </c>
      <c r="B9612" s="30">
        <v>6.8533920000000004</v>
      </c>
    </row>
    <row r="9613" spans="1:2" x14ac:dyDescent="0.3">
      <c r="A9613" s="150">
        <v>44396</v>
      </c>
      <c r="B9613" s="30">
        <v>6.8543180000000001</v>
      </c>
    </row>
    <row r="9614" spans="1:2" x14ac:dyDescent="0.3">
      <c r="A9614" s="150">
        <v>44397</v>
      </c>
      <c r="B9614" s="30">
        <v>6.8552439999999999</v>
      </c>
    </row>
    <row r="9615" spans="1:2" x14ac:dyDescent="0.3">
      <c r="A9615" s="150">
        <v>44398</v>
      </c>
      <c r="B9615" s="30">
        <v>6.8561699999999997</v>
      </c>
    </row>
    <row r="9616" spans="1:2" x14ac:dyDescent="0.3">
      <c r="A9616" s="150">
        <v>44399</v>
      </c>
      <c r="B9616" s="30">
        <v>6.8570960000000003</v>
      </c>
    </row>
    <row r="9617" spans="1:2" x14ac:dyDescent="0.3">
      <c r="A9617" s="150">
        <v>44400</v>
      </c>
      <c r="B9617" s="30">
        <v>6.8580230000000002</v>
      </c>
    </row>
    <row r="9618" spans="1:2" x14ac:dyDescent="0.3">
      <c r="A9618" s="150">
        <v>44401</v>
      </c>
      <c r="B9618" s="30">
        <v>6.858949</v>
      </c>
    </row>
    <row r="9619" spans="1:2" x14ac:dyDescent="0.3">
      <c r="A9619" s="150">
        <v>44402</v>
      </c>
      <c r="B9619" s="30">
        <v>6.8598759999999999</v>
      </c>
    </row>
    <row r="9620" spans="1:2" x14ac:dyDescent="0.3">
      <c r="A9620" s="150">
        <v>44403</v>
      </c>
      <c r="B9620" s="30">
        <v>6.8614459999999999</v>
      </c>
    </row>
    <row r="9621" spans="1:2" x14ac:dyDescent="0.3">
      <c r="A9621" s="150">
        <v>44404</v>
      </c>
      <c r="B9621" s="30">
        <v>6.863016</v>
      </c>
    </row>
    <row r="9622" spans="1:2" x14ac:dyDescent="0.3">
      <c r="A9622" s="150">
        <v>44405</v>
      </c>
      <c r="B9622" s="30">
        <v>6.8645870000000002</v>
      </c>
    </row>
    <row r="9623" spans="1:2" x14ac:dyDescent="0.3">
      <c r="A9623" s="150">
        <v>44406</v>
      </c>
      <c r="B9623" s="30">
        <v>6.8661580000000004</v>
      </c>
    </row>
    <row r="9624" spans="1:2" x14ac:dyDescent="0.3">
      <c r="A9624" s="150">
        <v>44407</v>
      </c>
      <c r="B9624" s="30">
        <v>6.8677299999999999</v>
      </c>
    </row>
    <row r="9625" spans="1:2" x14ac:dyDescent="0.3">
      <c r="A9625" s="150">
        <v>44408</v>
      </c>
      <c r="B9625" s="30">
        <v>6.8693010000000001</v>
      </c>
    </row>
    <row r="9626" spans="1:2" x14ac:dyDescent="0.3">
      <c r="A9626" s="150">
        <v>44409</v>
      </c>
      <c r="B9626" s="30">
        <v>6.8708739999999997</v>
      </c>
    </row>
    <row r="9627" spans="1:2" x14ac:dyDescent="0.3">
      <c r="A9627" s="150">
        <v>44410</v>
      </c>
      <c r="B9627" s="30">
        <v>6.8724460000000001</v>
      </c>
    </row>
    <row r="9628" spans="1:2" x14ac:dyDescent="0.3">
      <c r="A9628" s="150">
        <v>44411</v>
      </c>
      <c r="B9628" s="30">
        <v>6.8740189999999997</v>
      </c>
    </row>
    <row r="9629" spans="1:2" x14ac:dyDescent="0.3">
      <c r="A9629" s="150">
        <v>44412</v>
      </c>
      <c r="B9629" s="30">
        <v>6.8755920000000001</v>
      </c>
    </row>
    <row r="9630" spans="1:2" x14ac:dyDescent="0.3">
      <c r="A9630" s="150">
        <v>44413</v>
      </c>
      <c r="B9630" s="30">
        <v>6.8771659999999999</v>
      </c>
    </row>
    <row r="9631" spans="1:2" x14ac:dyDescent="0.3">
      <c r="A9631" s="150">
        <v>44414</v>
      </c>
      <c r="B9631" s="30">
        <v>6.8787399999999996</v>
      </c>
    </row>
    <row r="9632" spans="1:2" x14ac:dyDescent="0.3">
      <c r="A9632" s="150">
        <v>44415</v>
      </c>
      <c r="B9632" s="30">
        <v>6.8803140000000003</v>
      </c>
    </row>
    <row r="9633" spans="1:2" x14ac:dyDescent="0.3">
      <c r="A9633" s="150">
        <v>44416</v>
      </c>
      <c r="B9633" s="30">
        <v>6.8818890000000001</v>
      </c>
    </row>
    <row r="9634" spans="1:2" x14ac:dyDescent="0.3">
      <c r="A9634" s="150">
        <v>44417</v>
      </c>
      <c r="B9634" s="30">
        <v>6.883464</v>
      </c>
    </row>
    <row r="9635" spans="1:2" x14ac:dyDescent="0.3">
      <c r="A9635" s="150">
        <v>44418</v>
      </c>
      <c r="B9635" s="30">
        <v>6.88504</v>
      </c>
    </row>
    <row r="9636" spans="1:2" x14ac:dyDescent="0.3">
      <c r="A9636" s="150">
        <v>44419</v>
      </c>
      <c r="B9636" s="30">
        <v>6.8861340000000002</v>
      </c>
    </row>
    <row r="9637" spans="1:2" x14ac:dyDescent="0.3">
      <c r="A9637" s="150">
        <v>44420</v>
      </c>
      <c r="B9637" s="30">
        <v>6.8872280000000003</v>
      </c>
    </row>
    <row r="9638" spans="1:2" x14ac:dyDescent="0.3">
      <c r="A9638" s="150">
        <v>44421</v>
      </c>
      <c r="B9638" s="30">
        <v>6.8883229999999998</v>
      </c>
    </row>
    <row r="9639" spans="1:2" x14ac:dyDescent="0.3">
      <c r="A9639" s="150">
        <v>44422</v>
      </c>
      <c r="B9639" s="30">
        <v>6.889418</v>
      </c>
    </row>
    <row r="9640" spans="1:2" x14ac:dyDescent="0.3">
      <c r="A9640" s="150">
        <v>44423</v>
      </c>
      <c r="B9640" s="30">
        <v>6.8905130000000003</v>
      </c>
    </row>
    <row r="9641" spans="1:2" x14ac:dyDescent="0.3">
      <c r="A9641" s="150">
        <v>44424</v>
      </c>
      <c r="B9641" s="30">
        <v>6.8916079999999997</v>
      </c>
    </row>
    <row r="9642" spans="1:2" x14ac:dyDescent="0.3">
      <c r="A9642" s="150">
        <v>44425</v>
      </c>
      <c r="B9642" s="30">
        <v>6.892703</v>
      </c>
    </row>
    <row r="9643" spans="1:2" x14ac:dyDescent="0.3">
      <c r="A9643" s="150">
        <v>44426</v>
      </c>
      <c r="B9643" s="30">
        <v>6.8937989999999996</v>
      </c>
    </row>
    <row r="9644" spans="1:2" x14ac:dyDescent="0.3">
      <c r="A9644" s="150">
        <v>44427</v>
      </c>
      <c r="B9644" s="30">
        <v>6.8948939999999999</v>
      </c>
    </row>
    <row r="9645" spans="1:2" x14ac:dyDescent="0.3">
      <c r="A9645" s="150">
        <v>44428</v>
      </c>
      <c r="B9645" s="30">
        <v>6.8959900000000003</v>
      </c>
    </row>
    <row r="9646" spans="1:2" x14ac:dyDescent="0.3">
      <c r="A9646" s="150">
        <v>44429</v>
      </c>
      <c r="B9646" s="30">
        <v>6.8970859999999998</v>
      </c>
    </row>
    <row r="9647" spans="1:2" x14ac:dyDescent="0.3">
      <c r="A9647" s="150">
        <v>44430</v>
      </c>
      <c r="B9647" s="30">
        <v>6.8981820000000003</v>
      </c>
    </row>
    <row r="9648" spans="1:2" x14ac:dyDescent="0.3">
      <c r="A9648" s="150">
        <v>44431</v>
      </c>
      <c r="B9648" s="30">
        <v>6.8992789999999999</v>
      </c>
    </row>
    <row r="9649" spans="1:2" x14ac:dyDescent="0.3">
      <c r="A9649" s="150">
        <v>44432</v>
      </c>
      <c r="B9649" s="30">
        <v>6.9003750000000004</v>
      </c>
    </row>
    <row r="9650" spans="1:2" x14ac:dyDescent="0.3">
      <c r="A9650" s="150">
        <v>44433</v>
      </c>
      <c r="B9650" s="30">
        <v>6.9014720000000001</v>
      </c>
    </row>
    <row r="9651" spans="1:2" x14ac:dyDescent="0.3">
      <c r="A9651" s="150">
        <v>44434</v>
      </c>
      <c r="B9651" s="30">
        <v>6.9013809999999998</v>
      </c>
    </row>
    <row r="9652" spans="1:2" x14ac:dyDescent="0.3">
      <c r="A9652" s="150">
        <v>44435</v>
      </c>
      <c r="B9652" s="30">
        <v>6.9012900000000004</v>
      </c>
    </row>
    <row r="9653" spans="1:2" x14ac:dyDescent="0.3">
      <c r="A9653" s="150">
        <v>44436</v>
      </c>
      <c r="B9653" s="30">
        <v>6.9011990000000001</v>
      </c>
    </row>
    <row r="9654" spans="1:2" x14ac:dyDescent="0.3">
      <c r="A9654" s="150">
        <v>44437</v>
      </c>
      <c r="B9654" s="30">
        <v>6.9011079999999998</v>
      </c>
    </row>
    <row r="9655" spans="1:2" x14ac:dyDescent="0.3">
      <c r="A9655" s="150">
        <v>44438</v>
      </c>
      <c r="B9655" s="30">
        <v>6.9010170000000004</v>
      </c>
    </row>
    <row r="9656" spans="1:2" x14ac:dyDescent="0.3">
      <c r="A9656" s="150">
        <v>44439</v>
      </c>
      <c r="B9656" s="30">
        <v>6.9009260000000001</v>
      </c>
    </row>
    <row r="9657" spans="1:2" x14ac:dyDescent="0.3">
      <c r="A9657" s="150">
        <v>44440</v>
      </c>
      <c r="B9657" s="30">
        <v>6.9008349999999998</v>
      </c>
    </row>
    <row r="9658" spans="1:2" x14ac:dyDescent="0.3">
      <c r="A9658" s="150">
        <v>44441</v>
      </c>
      <c r="B9658" s="30">
        <v>6.9007440000000004</v>
      </c>
    </row>
    <row r="9659" spans="1:2" x14ac:dyDescent="0.3">
      <c r="A9659" s="150">
        <v>44442</v>
      </c>
      <c r="B9659" s="30">
        <v>6.9006530000000001</v>
      </c>
    </row>
    <row r="9660" spans="1:2" x14ac:dyDescent="0.3">
      <c r="A9660" s="150">
        <v>44443</v>
      </c>
      <c r="B9660" s="30">
        <v>6.9005619999999999</v>
      </c>
    </row>
    <row r="9661" spans="1:2" x14ac:dyDescent="0.3">
      <c r="A9661" s="150">
        <v>44444</v>
      </c>
      <c r="B9661" s="30">
        <v>6.9004719999999997</v>
      </c>
    </row>
    <row r="9662" spans="1:2" x14ac:dyDescent="0.3">
      <c r="A9662" s="150">
        <v>44445</v>
      </c>
      <c r="B9662" s="30">
        <v>6.9003810000000003</v>
      </c>
    </row>
    <row r="9663" spans="1:2" x14ac:dyDescent="0.3">
      <c r="A9663" s="150">
        <v>44446</v>
      </c>
      <c r="B9663" s="30">
        <v>6.90029</v>
      </c>
    </row>
    <row r="9664" spans="1:2" x14ac:dyDescent="0.3">
      <c r="A9664" s="150">
        <v>44447</v>
      </c>
      <c r="B9664" s="30">
        <v>6.9001989999999997</v>
      </c>
    </row>
    <row r="9665" spans="1:2" x14ac:dyDescent="0.3">
      <c r="A9665" s="150">
        <v>44448</v>
      </c>
      <c r="B9665" s="30">
        <v>6.9001080000000004</v>
      </c>
    </row>
    <row r="9666" spans="1:2" x14ac:dyDescent="0.3">
      <c r="A9666" s="150">
        <v>44449</v>
      </c>
      <c r="B9666" s="30">
        <v>6.9000170000000001</v>
      </c>
    </row>
    <row r="9667" spans="1:2" x14ac:dyDescent="0.3">
      <c r="A9667" s="150">
        <v>44450</v>
      </c>
      <c r="B9667" s="30">
        <v>6.9008609999999999</v>
      </c>
    </row>
    <row r="9668" spans="1:2" x14ac:dyDescent="0.3">
      <c r="A9668" s="150">
        <v>44451</v>
      </c>
      <c r="B9668" s="30">
        <v>6.9017049999999998</v>
      </c>
    </row>
    <row r="9669" spans="1:2" x14ac:dyDescent="0.3">
      <c r="A9669" s="150">
        <v>44452</v>
      </c>
      <c r="B9669" s="30">
        <v>6.9025499999999997</v>
      </c>
    </row>
    <row r="9670" spans="1:2" x14ac:dyDescent="0.3">
      <c r="A9670" s="150">
        <v>44453</v>
      </c>
      <c r="B9670" s="30">
        <v>6.9033939999999996</v>
      </c>
    </row>
    <row r="9671" spans="1:2" x14ac:dyDescent="0.3">
      <c r="A9671" s="150">
        <v>44454</v>
      </c>
      <c r="B9671" s="30">
        <v>6.9042389999999996</v>
      </c>
    </row>
    <row r="9672" spans="1:2" x14ac:dyDescent="0.3">
      <c r="A9672" s="150">
        <v>44455</v>
      </c>
      <c r="B9672" s="30">
        <v>6.9050830000000003</v>
      </c>
    </row>
    <row r="9673" spans="1:2" x14ac:dyDescent="0.3">
      <c r="A9673" s="150">
        <v>44456</v>
      </c>
      <c r="B9673" s="30">
        <v>6.9059280000000003</v>
      </c>
    </row>
    <row r="9674" spans="1:2" x14ac:dyDescent="0.3">
      <c r="A9674" s="150">
        <v>44457</v>
      </c>
      <c r="B9674" s="30">
        <v>6.9067730000000003</v>
      </c>
    </row>
    <row r="9675" spans="1:2" x14ac:dyDescent="0.3">
      <c r="A9675" s="150">
        <v>44458</v>
      </c>
      <c r="B9675" s="30">
        <v>6.9076180000000003</v>
      </c>
    </row>
    <row r="9676" spans="1:2" x14ac:dyDescent="0.3">
      <c r="A9676" s="150">
        <v>44459</v>
      </c>
      <c r="B9676" s="30">
        <v>6.9084630000000002</v>
      </c>
    </row>
    <row r="9677" spans="1:2" x14ac:dyDescent="0.3">
      <c r="A9677" s="150">
        <v>44460</v>
      </c>
      <c r="B9677" s="30">
        <v>6.9093080000000002</v>
      </c>
    </row>
    <row r="9678" spans="1:2" x14ac:dyDescent="0.3">
      <c r="A9678" s="150">
        <v>44461</v>
      </c>
      <c r="B9678" s="30">
        <v>6.9101530000000002</v>
      </c>
    </row>
    <row r="9679" spans="1:2" x14ac:dyDescent="0.3">
      <c r="A9679" s="150">
        <v>44462</v>
      </c>
      <c r="B9679" s="30">
        <v>6.9109990000000003</v>
      </c>
    </row>
    <row r="9680" spans="1:2" x14ac:dyDescent="0.3">
      <c r="A9680" s="150">
        <v>44463</v>
      </c>
      <c r="B9680" s="30">
        <v>6.9118440000000003</v>
      </c>
    </row>
    <row r="9681" spans="1:2" x14ac:dyDescent="0.3">
      <c r="A9681" s="150">
        <v>44464</v>
      </c>
      <c r="B9681" s="30">
        <v>6.9126899999999996</v>
      </c>
    </row>
    <row r="9682" spans="1:2" x14ac:dyDescent="0.3">
      <c r="A9682" s="150">
        <v>44465</v>
      </c>
      <c r="B9682" s="30">
        <v>6.9146219999999996</v>
      </c>
    </row>
    <row r="9683" spans="1:2" x14ac:dyDescent="0.3">
      <c r="A9683" s="150">
        <v>44466</v>
      </c>
      <c r="B9683" s="30">
        <v>6.9165549999999998</v>
      </c>
    </row>
    <row r="9684" spans="1:2" x14ac:dyDescent="0.3">
      <c r="A9684" s="150">
        <v>44467</v>
      </c>
      <c r="B9684" s="30">
        <v>6.9184890000000001</v>
      </c>
    </row>
    <row r="9685" spans="1:2" x14ac:dyDescent="0.3">
      <c r="A9685" s="150">
        <v>44468</v>
      </c>
      <c r="B9685" s="30">
        <v>6.9204230000000004</v>
      </c>
    </row>
    <row r="9686" spans="1:2" x14ac:dyDescent="0.3">
      <c r="A9686" s="150">
        <v>44469</v>
      </c>
      <c r="B9686" s="30">
        <v>6.922358</v>
      </c>
    </row>
    <row r="9687" spans="1:2" x14ac:dyDescent="0.3">
      <c r="A9687" s="150">
        <v>44470</v>
      </c>
      <c r="B9687" s="30">
        <v>6.9242929999999996</v>
      </c>
    </row>
    <row r="9688" spans="1:2" x14ac:dyDescent="0.3">
      <c r="A9688" s="150">
        <v>44471</v>
      </c>
      <c r="B9688" s="30">
        <v>6.9262290000000002</v>
      </c>
    </row>
    <row r="9689" spans="1:2" x14ac:dyDescent="0.3">
      <c r="A9689" s="150">
        <v>44472</v>
      </c>
      <c r="B9689" s="30">
        <v>6.9281649999999999</v>
      </c>
    </row>
    <row r="9690" spans="1:2" x14ac:dyDescent="0.3">
      <c r="A9690" s="150">
        <v>44473</v>
      </c>
      <c r="B9690" s="30">
        <v>6.9301019999999998</v>
      </c>
    </row>
    <row r="9691" spans="1:2" x14ac:dyDescent="0.3">
      <c r="A9691" s="150">
        <v>44474</v>
      </c>
      <c r="B9691" s="30">
        <v>6.9320389999999996</v>
      </c>
    </row>
    <row r="9692" spans="1:2" x14ac:dyDescent="0.3">
      <c r="A9692" s="150">
        <v>44475</v>
      </c>
      <c r="B9692" s="30">
        <v>6.9339769999999996</v>
      </c>
    </row>
    <row r="9693" spans="1:2" x14ac:dyDescent="0.3">
      <c r="A9693" s="150">
        <v>44476</v>
      </c>
      <c r="B9693" s="30">
        <v>6.9359159999999997</v>
      </c>
    </row>
    <row r="9694" spans="1:2" x14ac:dyDescent="0.3">
      <c r="A9694" s="150">
        <v>44477</v>
      </c>
      <c r="B9694" s="30">
        <v>6.9378549999999999</v>
      </c>
    </row>
    <row r="9695" spans="1:2" x14ac:dyDescent="0.3">
      <c r="A9695" s="150">
        <v>44478</v>
      </c>
      <c r="B9695" s="30">
        <v>6.939794</v>
      </c>
    </row>
    <row r="9696" spans="1:2" x14ac:dyDescent="0.3">
      <c r="A9696" s="150">
        <v>44479</v>
      </c>
      <c r="B9696" s="30">
        <v>6.9417340000000003</v>
      </c>
    </row>
    <row r="9697" spans="1:2" x14ac:dyDescent="0.3">
      <c r="A9697" s="150">
        <v>44480</v>
      </c>
      <c r="B9697" s="30">
        <v>6.9426959999999998</v>
      </c>
    </row>
    <row r="9698" spans="1:2" x14ac:dyDescent="0.3">
      <c r="A9698" s="150">
        <v>44481</v>
      </c>
      <c r="B9698" s="30">
        <v>6.943657</v>
      </c>
    </row>
    <row r="9699" spans="1:2" x14ac:dyDescent="0.3">
      <c r="A9699" s="150">
        <v>44482</v>
      </c>
      <c r="B9699" s="30">
        <v>6.9446180000000002</v>
      </c>
    </row>
    <row r="9700" spans="1:2" x14ac:dyDescent="0.3">
      <c r="A9700" s="150">
        <v>44483</v>
      </c>
      <c r="B9700" s="30">
        <v>6.9455799999999996</v>
      </c>
    </row>
    <row r="9701" spans="1:2" x14ac:dyDescent="0.3">
      <c r="A9701" s="150">
        <v>44484</v>
      </c>
      <c r="B9701" s="30">
        <v>6.946542</v>
      </c>
    </row>
    <row r="9702" spans="1:2" x14ac:dyDescent="0.3">
      <c r="A9702" s="150">
        <v>44485</v>
      </c>
      <c r="B9702" s="30">
        <v>6.9475030000000002</v>
      </c>
    </row>
    <row r="9703" spans="1:2" x14ac:dyDescent="0.3">
      <c r="A9703" s="150">
        <v>44486</v>
      </c>
      <c r="B9703" s="30">
        <v>6.9484649999999997</v>
      </c>
    </row>
    <row r="9704" spans="1:2" x14ac:dyDescent="0.3">
      <c r="A9704" s="150">
        <v>44487</v>
      </c>
      <c r="B9704" s="30">
        <v>6.949427</v>
      </c>
    </row>
    <row r="9705" spans="1:2" x14ac:dyDescent="0.3">
      <c r="A9705" s="150">
        <v>44488</v>
      </c>
      <c r="B9705" s="30">
        <v>6.9503899999999996</v>
      </c>
    </row>
    <row r="9706" spans="1:2" x14ac:dyDescent="0.3">
      <c r="A9706" s="150">
        <v>44489</v>
      </c>
      <c r="B9706" s="30">
        <v>6.951352</v>
      </c>
    </row>
    <row r="9707" spans="1:2" x14ac:dyDescent="0.3">
      <c r="A9707" s="150">
        <v>44490</v>
      </c>
      <c r="B9707" s="30">
        <v>6.9523140000000003</v>
      </c>
    </row>
    <row r="9708" spans="1:2" x14ac:dyDescent="0.3">
      <c r="A9708" s="150">
        <v>44491</v>
      </c>
      <c r="B9708" s="30">
        <v>6.9532769999999999</v>
      </c>
    </row>
    <row r="9709" spans="1:2" x14ac:dyDescent="0.3">
      <c r="A9709" s="150">
        <v>44492</v>
      </c>
      <c r="B9709" s="30">
        <v>6.9542400000000004</v>
      </c>
    </row>
    <row r="9710" spans="1:2" x14ac:dyDescent="0.3">
      <c r="A9710" s="150">
        <v>44493</v>
      </c>
      <c r="B9710" s="30">
        <v>6.955203</v>
      </c>
    </row>
    <row r="9711" spans="1:2" x14ac:dyDescent="0.3">
      <c r="A9711" s="150">
        <v>44494</v>
      </c>
      <c r="B9711" s="30">
        <v>6.9561659999999996</v>
      </c>
    </row>
    <row r="9712" spans="1:2" x14ac:dyDescent="0.3">
      <c r="A9712" s="150">
        <v>44495</v>
      </c>
      <c r="B9712" s="30">
        <v>6.9585090000000003</v>
      </c>
    </row>
    <row r="9713" spans="1:5" x14ac:dyDescent="0.3">
      <c r="A9713" s="150">
        <v>44496</v>
      </c>
      <c r="B9713" s="30">
        <v>6.9608540000000003</v>
      </c>
    </row>
    <row r="9714" spans="1:5" x14ac:dyDescent="0.3">
      <c r="A9714" s="150">
        <v>44497</v>
      </c>
      <c r="B9714" s="30">
        <v>6.9631990000000004</v>
      </c>
    </row>
    <row r="9715" spans="1:5" x14ac:dyDescent="0.3">
      <c r="A9715" s="150">
        <v>44498</v>
      </c>
      <c r="B9715" s="30">
        <v>6.9655449999999997</v>
      </c>
    </row>
    <row r="9716" spans="1:5" x14ac:dyDescent="0.3">
      <c r="A9716" s="150">
        <v>44499</v>
      </c>
      <c r="B9716" s="30">
        <v>6.967892</v>
      </c>
    </row>
    <row r="9717" spans="1:5" x14ac:dyDescent="0.3">
      <c r="A9717" s="150">
        <v>44500</v>
      </c>
      <c r="B9717" s="30">
        <v>6.9702400000000004</v>
      </c>
    </row>
    <row r="9718" spans="1:5" x14ac:dyDescent="0.3">
      <c r="A9718" s="150">
        <v>44501</v>
      </c>
      <c r="B9718" s="30">
        <v>6.972588</v>
      </c>
    </row>
    <row r="9719" spans="1:5" x14ac:dyDescent="0.3">
      <c r="A9719" s="150">
        <v>44502</v>
      </c>
      <c r="B9719" s="30">
        <v>6.9749379999999999</v>
      </c>
    </row>
    <row r="9720" spans="1:5" x14ac:dyDescent="0.3">
      <c r="A9720" s="150">
        <v>44503</v>
      </c>
      <c r="B9720" s="30">
        <v>6.9772879999999997</v>
      </c>
      <c r="D9720" s="35">
        <f>(B9711/B7885)^(1/5)-1</f>
        <v>4.8725547242907785E-2</v>
      </c>
    </row>
    <row r="9721" spans="1:5" x14ac:dyDescent="0.3">
      <c r="A9721" s="150">
        <v>44504</v>
      </c>
      <c r="B9721" s="30">
        <v>6.9796379999999996</v>
      </c>
      <c r="E9721" s="23" t="s">
        <v>34</v>
      </c>
    </row>
    <row r="9722" spans="1:5" x14ac:dyDescent="0.3">
      <c r="A9722" s="150">
        <v>44505</v>
      </c>
      <c r="B9722" s="30">
        <v>6.9819899999999997</v>
      </c>
    </row>
    <row r="9723" spans="1:5" x14ac:dyDescent="0.3">
      <c r="A9723" s="150">
        <v>44506</v>
      </c>
      <c r="B9723" s="30">
        <v>6.9843419999999998</v>
      </c>
    </row>
    <row r="9724" spans="1:5" x14ac:dyDescent="0.3">
      <c r="A9724" s="150">
        <v>44507</v>
      </c>
      <c r="B9724" s="30">
        <v>6.9866960000000002</v>
      </c>
    </row>
    <row r="9725" spans="1:5" x14ac:dyDescent="0.3">
      <c r="A9725" s="150">
        <v>44508</v>
      </c>
      <c r="B9725" s="30">
        <v>6.9890499999999998</v>
      </c>
    </row>
    <row r="9726" spans="1:5" x14ac:dyDescent="0.3">
      <c r="A9726" s="150">
        <v>44509</v>
      </c>
      <c r="B9726" s="30">
        <v>6.9914050000000003</v>
      </c>
    </row>
    <row r="9727" spans="1:5" x14ac:dyDescent="0.3">
      <c r="A9727" s="150">
        <v>44510</v>
      </c>
      <c r="B9727" s="30">
        <v>6.99376</v>
      </c>
    </row>
    <row r="9728" spans="1:5" x14ac:dyDescent="0.3">
      <c r="A9728" s="150">
        <v>44511</v>
      </c>
      <c r="B9728" s="30">
        <v>6.9955400000000001</v>
      </c>
    </row>
    <row r="9729" spans="1:2" x14ac:dyDescent="0.3">
      <c r="A9729" s="150">
        <v>44512</v>
      </c>
      <c r="B9729" s="30">
        <v>6.9973200000000002</v>
      </c>
    </row>
    <row r="9730" spans="1:2" x14ac:dyDescent="0.3">
      <c r="A9730" s="150">
        <v>44513</v>
      </c>
      <c r="B9730" s="30">
        <v>6.9991000000000003</v>
      </c>
    </row>
    <row r="9731" spans="1:2" x14ac:dyDescent="0.3">
      <c r="A9731" s="150">
        <v>44514</v>
      </c>
      <c r="B9731" s="30">
        <v>7.0008809999999997</v>
      </c>
    </row>
    <row r="9732" spans="1:2" x14ac:dyDescent="0.3">
      <c r="A9732" s="150">
        <v>44515</v>
      </c>
      <c r="B9732" s="30">
        <v>7.0026619999999999</v>
      </c>
    </row>
    <row r="9733" spans="1:2" x14ac:dyDescent="0.3">
      <c r="A9733" s="150">
        <v>44516</v>
      </c>
      <c r="B9733" s="30">
        <v>7.0044440000000003</v>
      </c>
    </row>
    <row r="9734" spans="1:2" x14ac:dyDescent="0.3">
      <c r="A9734" s="150">
        <v>44517</v>
      </c>
      <c r="B9734" s="30">
        <v>7.0062259999999998</v>
      </c>
    </row>
    <row r="9735" spans="1:2" x14ac:dyDescent="0.3">
      <c r="A9735" s="150">
        <v>44518</v>
      </c>
      <c r="B9735" s="30">
        <v>7.0080090000000004</v>
      </c>
    </row>
    <row r="9736" spans="1:2" x14ac:dyDescent="0.3">
      <c r="A9736" s="150">
        <v>44519</v>
      </c>
      <c r="B9736" s="30">
        <v>7.009792</v>
      </c>
    </row>
    <row r="9737" spans="1:2" x14ac:dyDescent="0.3">
      <c r="A9737" s="150">
        <v>44520</v>
      </c>
      <c r="B9737" s="30">
        <v>7.0115759999999998</v>
      </c>
    </row>
    <row r="9738" spans="1:2" x14ac:dyDescent="0.3">
      <c r="A9738" s="150">
        <v>44521</v>
      </c>
      <c r="B9738" s="30">
        <v>7.0133599999999996</v>
      </c>
    </row>
    <row r="9739" spans="1:2" x14ac:dyDescent="0.3">
      <c r="A9739" s="150">
        <v>44522</v>
      </c>
      <c r="B9739" s="30">
        <v>7.0151440000000003</v>
      </c>
    </row>
    <row r="9740" spans="1:2" x14ac:dyDescent="0.3">
      <c r="A9740" s="150">
        <v>44523</v>
      </c>
      <c r="B9740" s="30">
        <v>7.0169290000000002</v>
      </c>
    </row>
    <row r="9741" spans="1:2" x14ac:dyDescent="0.3">
      <c r="A9741" s="150">
        <v>44524</v>
      </c>
      <c r="B9741" s="30">
        <v>7.0187150000000003</v>
      </c>
    </row>
    <row r="9742" spans="1:2" x14ac:dyDescent="0.3">
      <c r="A9742" s="150">
        <v>44525</v>
      </c>
      <c r="B9742" s="30">
        <v>7.0205010000000003</v>
      </c>
    </row>
    <row r="9743" spans="1:2" x14ac:dyDescent="0.3">
      <c r="A9743" s="150">
        <v>44526</v>
      </c>
      <c r="B9743" s="38">
        <v>7.0237360000000004</v>
      </c>
    </row>
    <row r="9744" spans="1:2" x14ac:dyDescent="0.3">
      <c r="A9744" s="150">
        <v>44527</v>
      </c>
      <c r="B9744" s="38">
        <v>7.0269729999999999</v>
      </c>
    </row>
    <row r="9745" spans="1:2" x14ac:dyDescent="0.3">
      <c r="A9745" s="150">
        <v>44528</v>
      </c>
      <c r="B9745" s="38">
        <v>7.0302119999999997</v>
      </c>
    </row>
    <row r="9746" spans="1:2" x14ac:dyDescent="0.3">
      <c r="A9746" s="150">
        <v>44529</v>
      </c>
      <c r="B9746" s="38">
        <v>7.0334519999999996</v>
      </c>
    </row>
    <row r="9747" spans="1:2" x14ac:dyDescent="0.3">
      <c r="A9747" s="150">
        <v>44530</v>
      </c>
      <c r="B9747" s="38">
        <v>7.0366929999999996</v>
      </c>
    </row>
    <row r="9748" spans="1:2" x14ac:dyDescent="0.3">
      <c r="A9748" s="150">
        <v>44531</v>
      </c>
      <c r="B9748" s="38">
        <v>7.039936</v>
      </c>
    </row>
    <row r="9749" spans="1:2" x14ac:dyDescent="0.3">
      <c r="A9749" s="150">
        <v>44532</v>
      </c>
      <c r="B9749" s="38">
        <v>7.0431809999999997</v>
      </c>
    </row>
    <row r="9750" spans="1:2" x14ac:dyDescent="0.3">
      <c r="A9750" s="150">
        <v>44533</v>
      </c>
      <c r="B9750" s="38">
        <v>7.0464270000000004</v>
      </c>
    </row>
    <row r="9751" spans="1:2" x14ac:dyDescent="0.3">
      <c r="A9751" s="150">
        <v>44534</v>
      </c>
      <c r="B9751" s="38">
        <v>7.0496749999999997</v>
      </c>
    </row>
    <row r="9752" spans="1:2" x14ac:dyDescent="0.3">
      <c r="A9752" s="150">
        <v>44535</v>
      </c>
      <c r="B9752" s="38">
        <v>7.052924</v>
      </c>
    </row>
    <row r="9753" spans="1:2" x14ac:dyDescent="0.3">
      <c r="A9753" s="150">
        <v>44536</v>
      </c>
      <c r="B9753" s="38">
        <v>7.0561740000000004</v>
      </c>
    </row>
    <row r="9754" spans="1:2" x14ac:dyDescent="0.3">
      <c r="A9754" s="150">
        <v>44537</v>
      </c>
      <c r="B9754" s="38">
        <v>7.0594260000000002</v>
      </c>
    </row>
    <row r="9755" spans="1:2" x14ac:dyDescent="0.3">
      <c r="A9755" s="150">
        <v>44538</v>
      </c>
      <c r="B9755" s="38">
        <v>7.0626800000000003</v>
      </c>
    </row>
    <row r="9756" spans="1:2" x14ac:dyDescent="0.3">
      <c r="A9756" s="150">
        <v>44539</v>
      </c>
      <c r="B9756" s="38">
        <v>7.0659349999999996</v>
      </c>
    </row>
    <row r="9757" spans="1:2" x14ac:dyDescent="0.3">
      <c r="A9757" s="151">
        <v>44540</v>
      </c>
      <c r="B9757" s="39">
        <v>7.069191</v>
      </c>
    </row>
    <row r="9758" spans="1:2" x14ac:dyDescent="0.3">
      <c r="A9758" s="151">
        <v>44541</v>
      </c>
      <c r="B9758" s="39">
        <v>7.0716109999999999</v>
      </c>
    </row>
    <row r="9759" spans="1:2" x14ac:dyDescent="0.3">
      <c r="A9759" s="151">
        <v>44542</v>
      </c>
      <c r="B9759" s="39">
        <v>7.0740309999999997</v>
      </c>
    </row>
    <row r="9760" spans="1:2" x14ac:dyDescent="0.3">
      <c r="A9760" s="151">
        <v>44543</v>
      </c>
      <c r="B9760" s="39">
        <v>7.0764529999999999</v>
      </c>
    </row>
    <row r="9761" spans="1:2" x14ac:dyDescent="0.3">
      <c r="A9761" s="151">
        <v>44544</v>
      </c>
      <c r="B9761" s="39">
        <v>7.078875</v>
      </c>
    </row>
    <row r="9762" spans="1:2" x14ac:dyDescent="0.3">
      <c r="A9762" s="151">
        <v>44545</v>
      </c>
      <c r="B9762" s="39">
        <v>7.0812980000000003</v>
      </c>
    </row>
    <row r="9763" spans="1:2" x14ac:dyDescent="0.3">
      <c r="A9763" s="151">
        <v>44546</v>
      </c>
      <c r="B9763" s="39">
        <v>7.0837219999999999</v>
      </c>
    </row>
    <row r="9764" spans="1:2" x14ac:dyDescent="0.3">
      <c r="A9764" s="151">
        <v>44547</v>
      </c>
      <c r="B9764" s="39">
        <v>7.0861460000000003</v>
      </c>
    </row>
    <row r="9765" spans="1:2" x14ac:dyDescent="0.3">
      <c r="A9765" s="151">
        <v>44548</v>
      </c>
      <c r="B9765" s="39">
        <v>7.0885720000000001</v>
      </c>
    </row>
    <row r="9766" spans="1:2" x14ac:dyDescent="0.3">
      <c r="A9766" s="151">
        <v>44549</v>
      </c>
      <c r="B9766" s="39">
        <v>7.0909979999999999</v>
      </c>
    </row>
    <row r="9767" spans="1:2" x14ac:dyDescent="0.3">
      <c r="A9767" s="151">
        <v>44550</v>
      </c>
      <c r="B9767" s="39">
        <v>7.0934249999999999</v>
      </c>
    </row>
    <row r="9768" spans="1:2" x14ac:dyDescent="0.3">
      <c r="A9768" s="151">
        <v>44551</v>
      </c>
      <c r="B9768" s="39">
        <v>7.095853</v>
      </c>
    </row>
    <row r="9769" spans="1:2" x14ac:dyDescent="0.3">
      <c r="A9769" s="151">
        <v>44552</v>
      </c>
      <c r="B9769" s="39">
        <v>7.0982820000000002</v>
      </c>
    </row>
    <row r="9770" spans="1:2" x14ac:dyDescent="0.3">
      <c r="A9770" s="151">
        <v>44553</v>
      </c>
      <c r="B9770" s="39">
        <v>7.1007110000000004</v>
      </c>
    </row>
    <row r="9771" spans="1:2" x14ac:dyDescent="0.3">
      <c r="A9771" s="151">
        <v>44554</v>
      </c>
      <c r="B9771" s="39">
        <v>7.1031420000000001</v>
      </c>
    </row>
    <row r="9772" spans="1:2" x14ac:dyDescent="0.3">
      <c r="A9772" s="151">
        <v>44555</v>
      </c>
      <c r="B9772" s="39">
        <v>7.1055729999999997</v>
      </c>
    </row>
    <row r="9773" spans="1:2" x14ac:dyDescent="0.3">
      <c r="A9773" s="151">
        <v>44556</v>
      </c>
      <c r="B9773" s="39">
        <v>7.1060160000000003</v>
      </c>
    </row>
    <row r="9774" spans="1:2" x14ac:dyDescent="0.3">
      <c r="A9774" s="151">
        <v>44557</v>
      </c>
      <c r="B9774" s="39">
        <v>7.1064590000000001</v>
      </c>
    </row>
    <row r="9775" spans="1:2" x14ac:dyDescent="0.3">
      <c r="A9775" s="151">
        <v>44558</v>
      </c>
      <c r="B9775" s="39">
        <v>7.106903</v>
      </c>
    </row>
    <row r="9776" spans="1:2" x14ac:dyDescent="0.3">
      <c r="A9776" s="151">
        <v>44559</v>
      </c>
      <c r="B9776" s="39">
        <v>7.1073459999999997</v>
      </c>
    </row>
    <row r="9777" spans="1:2" x14ac:dyDescent="0.3">
      <c r="A9777" s="151">
        <v>44560</v>
      </c>
      <c r="B9777" s="39">
        <v>7.1077890000000004</v>
      </c>
    </row>
    <row r="9778" spans="1:2" x14ac:dyDescent="0.3">
      <c r="A9778" s="151">
        <v>44561</v>
      </c>
      <c r="B9778" s="39">
        <v>7.1082330000000002</v>
      </c>
    </row>
    <row r="9779" spans="1:2" x14ac:dyDescent="0.3">
      <c r="A9779" s="151">
        <v>44562</v>
      </c>
      <c r="B9779" s="39">
        <v>7.108676</v>
      </c>
    </row>
    <row r="9780" spans="1:2" x14ac:dyDescent="0.3">
      <c r="A9780" s="151">
        <v>44563</v>
      </c>
      <c r="B9780" s="39">
        <v>7.1091189999999997</v>
      </c>
    </row>
    <row r="9781" spans="1:2" x14ac:dyDescent="0.3">
      <c r="A9781" s="151">
        <v>44564</v>
      </c>
      <c r="B9781" s="39">
        <v>7.1095629999999996</v>
      </c>
    </row>
    <row r="9782" spans="1:2" x14ac:dyDescent="0.3">
      <c r="A9782" s="151">
        <v>44565</v>
      </c>
      <c r="B9782" s="39">
        <v>7.1100060000000003</v>
      </c>
    </row>
    <row r="9783" spans="1:2" x14ac:dyDescent="0.3">
      <c r="A9783" s="151">
        <v>44566</v>
      </c>
      <c r="B9783" s="39">
        <v>7.1104500000000002</v>
      </c>
    </row>
    <row r="9784" spans="1:2" x14ac:dyDescent="0.3">
      <c r="A9784" s="151">
        <v>44567</v>
      </c>
      <c r="B9784" s="39">
        <v>7.1108929999999999</v>
      </c>
    </row>
    <row r="9785" spans="1:2" x14ac:dyDescent="0.3">
      <c r="A9785" s="151">
        <v>44568</v>
      </c>
      <c r="B9785" s="39">
        <v>7.1113369999999998</v>
      </c>
    </row>
    <row r="9786" spans="1:2" x14ac:dyDescent="0.3">
      <c r="A9786" s="151">
        <v>44569</v>
      </c>
      <c r="B9786" s="39">
        <v>7.1117800000000004</v>
      </c>
    </row>
    <row r="9787" spans="1:2" x14ac:dyDescent="0.3">
      <c r="A9787" s="151">
        <v>44570</v>
      </c>
      <c r="B9787" s="39">
        <v>7.1122240000000003</v>
      </c>
    </row>
    <row r="9788" spans="1:2" x14ac:dyDescent="0.3">
      <c r="A9788" s="151">
        <v>44571</v>
      </c>
      <c r="B9788" s="39">
        <v>7.1126670000000001</v>
      </c>
    </row>
    <row r="9789" spans="1:2" x14ac:dyDescent="0.3">
      <c r="A9789" s="151">
        <v>44572</v>
      </c>
      <c r="B9789" s="39">
        <v>7.1127200000000004</v>
      </c>
    </row>
    <row r="9790" spans="1:2" x14ac:dyDescent="0.3">
      <c r="A9790" s="151">
        <v>44573</v>
      </c>
      <c r="B9790" s="39">
        <v>7.1127719999999997</v>
      </c>
    </row>
    <row r="9791" spans="1:2" x14ac:dyDescent="0.3">
      <c r="A9791" s="151">
        <v>44574</v>
      </c>
      <c r="B9791" s="39">
        <v>7.112825</v>
      </c>
    </row>
    <row r="9792" spans="1:2" x14ac:dyDescent="0.3">
      <c r="A9792" s="151">
        <v>44575</v>
      </c>
      <c r="B9792" s="39">
        <v>7.1128780000000003</v>
      </c>
    </row>
    <row r="9793" spans="1:5" x14ac:dyDescent="0.3">
      <c r="A9793" s="151">
        <v>44576</v>
      </c>
      <c r="B9793" s="39">
        <v>7.1129300000000004</v>
      </c>
    </row>
    <row r="9794" spans="1:5" x14ac:dyDescent="0.3">
      <c r="A9794" s="151">
        <v>44577</v>
      </c>
      <c r="B9794" s="39">
        <v>7.1129829999999998</v>
      </c>
    </row>
    <row r="9795" spans="1:5" x14ac:dyDescent="0.3">
      <c r="A9795" s="151">
        <v>44578</v>
      </c>
      <c r="B9795" s="39">
        <v>7.113035</v>
      </c>
    </row>
    <row r="9796" spans="1:5" x14ac:dyDescent="0.3">
      <c r="A9796" s="151">
        <v>44579</v>
      </c>
      <c r="B9796" s="39">
        <v>7.1130880000000003</v>
      </c>
    </row>
    <row r="9797" spans="1:5" x14ac:dyDescent="0.3">
      <c r="A9797" s="151">
        <v>44580</v>
      </c>
      <c r="B9797" s="39">
        <v>7.1131399999999996</v>
      </c>
      <c r="D9797" s="35">
        <f>(B9788/B7962)^(1/5)-1</f>
        <v>4.9835471625550243E-2</v>
      </c>
    </row>
    <row r="9798" spans="1:5" x14ac:dyDescent="0.3">
      <c r="A9798" s="151">
        <v>44581</v>
      </c>
      <c r="B9798" s="39">
        <v>7.1131929999999999</v>
      </c>
      <c r="E9798" s="23" t="s">
        <v>34</v>
      </c>
    </row>
    <row r="9799" spans="1:5" x14ac:dyDescent="0.3">
      <c r="A9799" s="151">
        <v>44582</v>
      </c>
      <c r="B9799" s="39">
        <v>7.113245</v>
      </c>
    </row>
    <row r="9800" spans="1:5" x14ac:dyDescent="0.3">
      <c r="A9800" s="151">
        <v>44583</v>
      </c>
      <c r="B9800" s="39">
        <v>7.1132980000000003</v>
      </c>
    </row>
    <row r="9801" spans="1:5" x14ac:dyDescent="0.3">
      <c r="A9801" s="151">
        <v>44584</v>
      </c>
      <c r="B9801" s="39">
        <v>7.1133509999999998</v>
      </c>
    </row>
    <row r="9802" spans="1:5" x14ac:dyDescent="0.3">
      <c r="A9802" s="151">
        <v>44585</v>
      </c>
      <c r="B9802" s="39">
        <v>7.1134029999999999</v>
      </c>
    </row>
    <row r="9803" spans="1:5" x14ac:dyDescent="0.3">
      <c r="A9803" s="151">
        <v>44586</v>
      </c>
      <c r="B9803" s="39">
        <v>7.1134560000000002</v>
      </c>
    </row>
    <row r="9804" spans="1:5" x14ac:dyDescent="0.3">
      <c r="A9804" s="151">
        <v>44587</v>
      </c>
      <c r="B9804" s="39">
        <v>7.1151809999999998</v>
      </c>
    </row>
    <row r="9805" spans="1:5" x14ac:dyDescent="0.3">
      <c r="A9805" s="151">
        <v>44588</v>
      </c>
      <c r="B9805" s="39">
        <v>7.1169060000000002</v>
      </c>
    </row>
    <row r="9806" spans="1:5" x14ac:dyDescent="0.3">
      <c r="A9806" s="151">
        <v>44589</v>
      </c>
      <c r="B9806" s="39">
        <v>7.1186319999999998</v>
      </c>
    </row>
    <row r="9807" spans="1:5" x14ac:dyDescent="0.3">
      <c r="A9807" s="151">
        <v>44590</v>
      </c>
      <c r="B9807" s="39">
        <v>7.1203580000000004</v>
      </c>
    </row>
    <row r="9808" spans="1:5" x14ac:dyDescent="0.3">
      <c r="A9808" s="151">
        <v>44591</v>
      </c>
      <c r="B9808" s="39">
        <v>7.1220850000000002</v>
      </c>
    </row>
    <row r="9809" spans="1:2" x14ac:dyDescent="0.3">
      <c r="A9809" s="151">
        <v>44592</v>
      </c>
      <c r="B9809" s="39">
        <v>7.123812</v>
      </c>
    </row>
    <row r="9810" spans="1:2" x14ac:dyDescent="0.3">
      <c r="A9810" s="151">
        <v>44593</v>
      </c>
      <c r="B9810" s="39">
        <v>7.1255389999999998</v>
      </c>
    </row>
    <row r="9811" spans="1:2" x14ac:dyDescent="0.3">
      <c r="A9811" s="151">
        <v>44594</v>
      </c>
      <c r="B9811" s="39">
        <v>7.1272669999999998</v>
      </c>
    </row>
    <row r="9812" spans="1:2" x14ac:dyDescent="0.3">
      <c r="A9812" s="151">
        <v>44595</v>
      </c>
      <c r="B9812" s="39">
        <v>7.1289959999999999</v>
      </c>
    </row>
    <row r="9813" spans="1:2" x14ac:dyDescent="0.3">
      <c r="A9813" s="151">
        <v>44596</v>
      </c>
      <c r="B9813" s="39">
        <v>7.1307239999999998</v>
      </c>
    </row>
    <row r="9814" spans="1:2" x14ac:dyDescent="0.3">
      <c r="A9814" s="151">
        <v>44597</v>
      </c>
      <c r="B9814" s="39">
        <v>7.1324529999999999</v>
      </c>
    </row>
    <row r="9815" spans="1:2" x14ac:dyDescent="0.3">
      <c r="A9815" s="151">
        <v>44598</v>
      </c>
      <c r="B9815" s="39">
        <v>7.1341830000000002</v>
      </c>
    </row>
    <row r="9816" spans="1:2" x14ac:dyDescent="0.3">
      <c r="A9816" s="151">
        <v>44599</v>
      </c>
      <c r="B9816" s="39">
        <v>7.1359130000000004</v>
      </c>
    </row>
    <row r="9817" spans="1:2" x14ac:dyDescent="0.3">
      <c r="A9817" s="151">
        <v>44600</v>
      </c>
      <c r="B9817" s="39">
        <v>7.1376439999999999</v>
      </c>
    </row>
    <row r="9818" spans="1:2" x14ac:dyDescent="0.3">
      <c r="A9818" s="151">
        <v>44601</v>
      </c>
      <c r="B9818" s="39">
        <v>7.1393740000000001</v>
      </c>
    </row>
    <row r="9819" spans="1:2" x14ac:dyDescent="0.3">
      <c r="A9819" s="151">
        <v>44602</v>
      </c>
      <c r="B9819" s="39">
        <v>7.1411059999999997</v>
      </c>
    </row>
    <row r="9820" spans="1:2" x14ac:dyDescent="0.3">
      <c r="A9820" s="151">
        <v>44603</v>
      </c>
      <c r="B9820" s="39">
        <v>7.1429780000000003</v>
      </c>
    </row>
    <row r="9821" spans="1:2" x14ac:dyDescent="0.3">
      <c r="A9821" s="151">
        <v>44604</v>
      </c>
      <c r="B9821" s="39">
        <v>7.1448510000000001</v>
      </c>
    </row>
    <row r="9822" spans="1:2" x14ac:dyDescent="0.3">
      <c r="A9822" s="151">
        <v>44605</v>
      </c>
      <c r="B9822" s="39">
        <v>7.1467239999999999</v>
      </c>
    </row>
    <row r="9823" spans="1:2" x14ac:dyDescent="0.3">
      <c r="A9823" s="151">
        <v>44606</v>
      </c>
      <c r="B9823" s="39">
        <v>7.1485979999999998</v>
      </c>
    </row>
    <row r="9824" spans="1:2" x14ac:dyDescent="0.3">
      <c r="A9824" s="151">
        <v>44607</v>
      </c>
      <c r="B9824" s="39">
        <v>7.1504719999999997</v>
      </c>
    </row>
    <row r="9825" spans="1:5" x14ac:dyDescent="0.3">
      <c r="A9825" s="151">
        <v>44608</v>
      </c>
      <c r="B9825" s="39">
        <v>7.1523459999999996</v>
      </c>
    </row>
    <row r="9826" spans="1:5" x14ac:dyDescent="0.3">
      <c r="A9826" s="151">
        <v>44609</v>
      </c>
      <c r="B9826" s="39">
        <v>7.1542219999999999</v>
      </c>
    </row>
    <row r="9827" spans="1:5" x14ac:dyDescent="0.3">
      <c r="A9827" s="151">
        <v>44610</v>
      </c>
      <c r="B9827" s="39">
        <v>7.1560969999999999</v>
      </c>
    </row>
    <row r="9828" spans="1:5" x14ac:dyDescent="0.3">
      <c r="A9828" s="151">
        <v>44611</v>
      </c>
      <c r="B9828" s="39">
        <v>7.1579730000000001</v>
      </c>
    </row>
    <row r="9829" spans="1:5" x14ac:dyDescent="0.3">
      <c r="A9829" s="151">
        <v>44612</v>
      </c>
      <c r="B9829" s="39">
        <v>7.1598499999999996</v>
      </c>
      <c r="E9829" s="40">
        <f>B9819*[1]Carátula!D37</f>
        <v>2245795.0045394385</v>
      </c>
    </row>
    <row r="9830" spans="1:5" x14ac:dyDescent="0.3">
      <c r="A9830" s="151">
        <v>44613</v>
      </c>
      <c r="B9830" s="39">
        <v>7.161727</v>
      </c>
    </row>
    <row r="9831" spans="1:5" x14ac:dyDescent="0.3">
      <c r="A9831" s="151">
        <v>44614</v>
      </c>
      <c r="B9831" s="39">
        <v>7.1636050000000004</v>
      </c>
    </row>
    <row r="9832" spans="1:5" x14ac:dyDescent="0.3">
      <c r="A9832" s="151">
        <v>44615</v>
      </c>
      <c r="B9832" s="39">
        <v>7.165483</v>
      </c>
    </row>
    <row r="9833" spans="1:5" x14ac:dyDescent="0.3">
      <c r="A9833" s="151">
        <v>44616</v>
      </c>
      <c r="B9833" s="39">
        <v>7.1673619999999998</v>
      </c>
    </row>
    <row r="9834" spans="1:5" x14ac:dyDescent="0.3">
      <c r="A9834" s="151">
        <v>44617</v>
      </c>
      <c r="B9834" s="39">
        <v>7.1692410000000004</v>
      </c>
    </row>
    <row r="9835" spans="1:5" x14ac:dyDescent="0.3">
      <c r="A9835" s="151">
        <v>44618</v>
      </c>
      <c r="B9835" s="39">
        <v>7.171564</v>
      </c>
    </row>
    <row r="9836" spans="1:5" x14ac:dyDescent="0.3">
      <c r="A9836" s="151">
        <v>44619</v>
      </c>
      <c r="B9836" s="39">
        <v>7.1738869999999997</v>
      </c>
    </row>
    <row r="9837" spans="1:5" x14ac:dyDescent="0.3">
      <c r="A9837" s="151">
        <v>44620</v>
      </c>
      <c r="B9837" s="39">
        <v>7.1762119999999996</v>
      </c>
    </row>
    <row r="9838" spans="1:5" x14ac:dyDescent="0.3">
      <c r="A9838" s="151">
        <v>44621</v>
      </c>
      <c r="B9838" s="39">
        <v>7.1785370000000004</v>
      </c>
    </row>
    <row r="9839" spans="1:5" x14ac:dyDescent="0.3">
      <c r="A9839" s="151">
        <v>44622</v>
      </c>
      <c r="B9839" s="39">
        <v>7.1808630000000004</v>
      </c>
    </row>
    <row r="9840" spans="1:5" x14ac:dyDescent="0.3">
      <c r="A9840" s="151">
        <v>44623</v>
      </c>
      <c r="B9840" s="39">
        <v>7.1831899999999997</v>
      </c>
    </row>
    <row r="9841" spans="1:2" x14ac:dyDescent="0.3">
      <c r="A9841" s="151">
        <v>44624</v>
      </c>
      <c r="B9841" s="39">
        <v>7.1855169999999999</v>
      </c>
    </row>
    <row r="9842" spans="1:2" x14ac:dyDescent="0.3">
      <c r="A9842" s="151">
        <v>44625</v>
      </c>
      <c r="B9842" s="39">
        <v>7.1878460000000004</v>
      </c>
    </row>
    <row r="9843" spans="1:2" x14ac:dyDescent="0.3">
      <c r="A9843" s="151">
        <v>44626</v>
      </c>
      <c r="B9843" s="39">
        <v>7.190175</v>
      </c>
    </row>
    <row r="9844" spans="1:2" x14ac:dyDescent="0.3">
      <c r="A9844" s="151">
        <v>44627</v>
      </c>
      <c r="B9844" s="39">
        <v>7.1925039999999996</v>
      </c>
    </row>
    <row r="9845" spans="1:2" x14ac:dyDescent="0.3">
      <c r="A9845" s="151">
        <v>44628</v>
      </c>
      <c r="B9845" s="39">
        <v>7.1948350000000003</v>
      </c>
    </row>
    <row r="9846" spans="1:2" x14ac:dyDescent="0.3">
      <c r="A9846" s="151">
        <v>44629</v>
      </c>
      <c r="B9846" s="39">
        <v>7.1971660000000002</v>
      </c>
    </row>
    <row r="9847" spans="1:2" x14ac:dyDescent="0.3">
      <c r="A9847" s="151">
        <v>44630</v>
      </c>
      <c r="B9847" s="39">
        <v>7.1994980000000002</v>
      </c>
    </row>
    <row r="9848" spans="1:2" x14ac:dyDescent="0.3">
      <c r="A9848" s="151">
        <v>44631</v>
      </c>
      <c r="B9848" s="39">
        <v>7.2014990000000001</v>
      </c>
    </row>
    <row r="9849" spans="1:2" x14ac:dyDescent="0.3">
      <c r="A9849" s="151">
        <v>44632</v>
      </c>
      <c r="B9849" s="39">
        <v>7.2035010000000002</v>
      </c>
    </row>
    <row r="9850" spans="1:2" x14ac:dyDescent="0.3">
      <c r="A9850" s="151">
        <v>44633</v>
      </c>
      <c r="B9850" s="39">
        <v>7.2055030000000002</v>
      </c>
    </row>
    <row r="9851" spans="1:2" x14ac:dyDescent="0.3">
      <c r="A9851" s="151">
        <v>44634</v>
      </c>
      <c r="B9851" s="39">
        <v>7.2075060000000004</v>
      </c>
    </row>
    <row r="9852" spans="1:2" x14ac:dyDescent="0.3">
      <c r="A9852" s="151">
        <v>44635</v>
      </c>
      <c r="B9852" s="39">
        <v>7.2095089999999997</v>
      </c>
    </row>
    <row r="9853" spans="1:2" x14ac:dyDescent="0.3">
      <c r="A9853" s="151">
        <v>44636</v>
      </c>
      <c r="B9853" s="39">
        <v>7.2115130000000001</v>
      </c>
    </row>
    <row r="9854" spans="1:2" x14ac:dyDescent="0.3">
      <c r="A9854" s="151">
        <v>44637</v>
      </c>
      <c r="B9854" s="39">
        <v>7.2135179999999997</v>
      </c>
    </row>
    <row r="9855" spans="1:2" x14ac:dyDescent="0.3">
      <c r="A9855" s="151">
        <v>44638</v>
      </c>
      <c r="B9855" s="39">
        <v>7.2155230000000001</v>
      </c>
    </row>
    <row r="9856" spans="1:2" x14ac:dyDescent="0.3">
      <c r="A9856" s="151">
        <v>44639</v>
      </c>
      <c r="B9856" s="39">
        <v>7.2175279999999997</v>
      </c>
    </row>
    <row r="9857" spans="1:2" x14ac:dyDescent="0.3">
      <c r="A9857" s="151">
        <v>44640</v>
      </c>
      <c r="B9857" s="39">
        <v>7.2195349999999996</v>
      </c>
    </row>
    <row r="9858" spans="1:2" x14ac:dyDescent="0.3">
      <c r="A9858" s="151">
        <v>44641</v>
      </c>
      <c r="B9858" s="39">
        <v>7.2215410000000002</v>
      </c>
    </row>
    <row r="9859" spans="1:2" x14ac:dyDescent="0.3">
      <c r="A9859" s="151">
        <v>44642</v>
      </c>
      <c r="B9859" s="39">
        <v>7.2235480000000001</v>
      </c>
    </row>
    <row r="9860" spans="1:2" x14ac:dyDescent="0.3">
      <c r="A9860" s="151">
        <v>44643</v>
      </c>
      <c r="B9860" s="39">
        <v>7.2255560000000001</v>
      </c>
    </row>
    <row r="9861" spans="1:2" x14ac:dyDescent="0.3">
      <c r="A9861" s="151">
        <v>44644</v>
      </c>
      <c r="B9861" s="39">
        <v>7.2275650000000002</v>
      </c>
    </row>
    <row r="9862" spans="1:2" x14ac:dyDescent="0.3">
      <c r="A9862" s="151">
        <v>44645</v>
      </c>
      <c r="B9862" s="39">
        <v>7.2295740000000004</v>
      </c>
    </row>
    <row r="9863" spans="1:2" x14ac:dyDescent="0.3">
      <c r="A9863" s="151">
        <v>44646</v>
      </c>
      <c r="B9863" s="39">
        <v>7.2317520000000002</v>
      </c>
    </row>
    <row r="9864" spans="1:2" x14ac:dyDescent="0.3">
      <c r="A9864" s="151">
        <v>44647</v>
      </c>
      <c r="B9864" s="39">
        <v>7.23393</v>
      </c>
    </row>
    <row r="9865" spans="1:2" x14ac:dyDescent="0.3">
      <c r="A9865" s="151">
        <v>44648</v>
      </c>
      <c r="B9865" s="39">
        <v>7.2361089999999999</v>
      </c>
    </row>
    <row r="9866" spans="1:2" x14ac:dyDescent="0.3">
      <c r="A9866" s="151">
        <v>44649</v>
      </c>
      <c r="B9866" s="39">
        <v>7.238289</v>
      </c>
    </row>
    <row r="9867" spans="1:2" x14ac:dyDescent="0.3">
      <c r="A9867" s="151">
        <v>44650</v>
      </c>
      <c r="B9867" s="39">
        <v>7.2404700000000002</v>
      </c>
    </row>
    <row r="9868" spans="1:2" x14ac:dyDescent="0.3">
      <c r="A9868" s="151">
        <v>44651</v>
      </c>
      <c r="B9868" s="39">
        <v>7.2426510000000004</v>
      </c>
    </row>
    <row r="9869" spans="1:2" x14ac:dyDescent="0.3">
      <c r="A9869" s="151">
        <v>44652</v>
      </c>
      <c r="B9869" s="39">
        <v>7.2448329999999999</v>
      </c>
    </row>
    <row r="9870" spans="1:2" x14ac:dyDescent="0.3">
      <c r="A9870" s="151">
        <v>44653</v>
      </c>
      <c r="B9870" s="39">
        <v>7.2470160000000003</v>
      </c>
    </row>
    <row r="9871" spans="1:2" x14ac:dyDescent="0.3">
      <c r="A9871" s="151">
        <v>44654</v>
      </c>
      <c r="B9871" s="39">
        <v>7.2491989999999999</v>
      </c>
    </row>
    <row r="9872" spans="1:2" x14ac:dyDescent="0.3">
      <c r="A9872" s="151">
        <v>44655</v>
      </c>
      <c r="B9872" s="39">
        <v>7.2513829999999997</v>
      </c>
    </row>
    <row r="9873" spans="1:2" x14ac:dyDescent="0.3">
      <c r="A9873" s="151">
        <v>44656</v>
      </c>
      <c r="B9873" s="39">
        <v>7.2535670000000003</v>
      </c>
    </row>
    <row r="9874" spans="1:2" x14ac:dyDescent="0.3">
      <c r="A9874" s="151">
        <v>44657</v>
      </c>
      <c r="B9874" s="39">
        <v>7.2557530000000003</v>
      </c>
    </row>
    <row r="9875" spans="1:2" x14ac:dyDescent="0.3">
      <c r="A9875" s="151">
        <v>44658</v>
      </c>
      <c r="B9875" s="39">
        <v>7.2579380000000002</v>
      </c>
    </row>
    <row r="9876" spans="1:2" x14ac:dyDescent="0.3">
      <c r="A9876" s="151">
        <v>44659</v>
      </c>
      <c r="B9876" s="39">
        <v>7.2601250000000004</v>
      </c>
    </row>
    <row r="9877" spans="1:2" x14ac:dyDescent="0.3">
      <c r="A9877" s="151">
        <v>44660</v>
      </c>
      <c r="B9877" s="39">
        <v>7.2623119999999997</v>
      </c>
    </row>
    <row r="9878" spans="1:2" x14ac:dyDescent="0.3">
      <c r="A9878" s="151">
        <v>44661</v>
      </c>
      <c r="B9878" s="39">
        <v>7.2645</v>
      </c>
    </row>
    <row r="9879" spans="1:2" x14ac:dyDescent="0.3">
      <c r="A9879" s="151">
        <v>44662</v>
      </c>
      <c r="B9879" s="39">
        <v>7.2673540000000001</v>
      </c>
    </row>
    <row r="9880" spans="1:2" x14ac:dyDescent="0.3">
      <c r="A9880" s="151">
        <v>44663</v>
      </c>
      <c r="B9880" s="39">
        <v>7.2702090000000004</v>
      </c>
    </row>
    <row r="9881" spans="1:2" x14ac:dyDescent="0.3">
      <c r="A9881" s="151">
        <v>44664</v>
      </c>
      <c r="B9881" s="39">
        <v>7.273066</v>
      </c>
    </row>
    <row r="9882" spans="1:2" x14ac:dyDescent="0.3">
      <c r="A9882" s="151">
        <v>44665</v>
      </c>
      <c r="B9882" s="39">
        <v>7.2759229999999997</v>
      </c>
    </row>
    <row r="9883" spans="1:2" x14ac:dyDescent="0.3">
      <c r="A9883" s="151">
        <v>44666</v>
      </c>
      <c r="B9883" s="39">
        <v>7.2787819999999996</v>
      </c>
    </row>
    <row r="9884" spans="1:2" x14ac:dyDescent="0.3">
      <c r="A9884" s="151">
        <v>44667</v>
      </c>
      <c r="B9884" s="39">
        <v>7.2816419999999997</v>
      </c>
    </row>
    <row r="9885" spans="1:2" x14ac:dyDescent="0.3">
      <c r="A9885" s="151">
        <v>44668</v>
      </c>
      <c r="B9885" s="39">
        <v>7.284503</v>
      </c>
    </row>
    <row r="9886" spans="1:2" x14ac:dyDescent="0.3">
      <c r="A9886" s="151">
        <v>44669</v>
      </c>
      <c r="B9886" s="39">
        <v>7.2873650000000003</v>
      </c>
    </row>
    <row r="9887" spans="1:2" x14ac:dyDescent="0.3">
      <c r="A9887" s="151">
        <v>44670</v>
      </c>
      <c r="B9887" s="39">
        <v>7.2902279999999999</v>
      </c>
    </row>
    <row r="9888" spans="1:2" x14ac:dyDescent="0.3">
      <c r="A9888" s="151">
        <v>44671</v>
      </c>
      <c r="B9888" s="39">
        <v>7.2930919999999997</v>
      </c>
    </row>
    <row r="9889" spans="1:2" x14ac:dyDescent="0.3">
      <c r="A9889" s="151">
        <v>44672</v>
      </c>
      <c r="B9889" s="39">
        <v>7.2959569999999996</v>
      </c>
    </row>
    <row r="9890" spans="1:2" x14ac:dyDescent="0.3">
      <c r="A9890" s="151">
        <v>44673</v>
      </c>
      <c r="B9890" s="39">
        <v>7.2988239999999998</v>
      </c>
    </row>
    <row r="9891" spans="1:2" x14ac:dyDescent="0.3">
      <c r="A9891" s="151">
        <v>44674</v>
      </c>
      <c r="B9891" s="39">
        <v>7.3016920000000001</v>
      </c>
    </row>
    <row r="9892" spans="1:2" x14ac:dyDescent="0.3">
      <c r="A9892" s="151">
        <v>44675</v>
      </c>
      <c r="B9892" s="39">
        <v>7.3045600000000004</v>
      </c>
    </row>
    <row r="9893" spans="1:2" x14ac:dyDescent="0.3">
      <c r="A9893" s="151">
        <v>44676</v>
      </c>
      <c r="B9893" s="39">
        <v>7.3074300000000001</v>
      </c>
    </row>
    <row r="9894" spans="1:2" x14ac:dyDescent="0.3">
      <c r="A9894" s="151">
        <v>44677</v>
      </c>
      <c r="B9894" s="39">
        <v>7.308198</v>
      </c>
    </row>
    <row r="9895" spans="1:2" x14ac:dyDescent="0.3">
      <c r="A9895" s="151">
        <v>44678</v>
      </c>
      <c r="B9895" s="39">
        <v>7.3089649999999997</v>
      </c>
    </row>
    <row r="9896" spans="1:2" x14ac:dyDescent="0.3">
      <c r="A9896" s="151">
        <v>44679</v>
      </c>
      <c r="B9896" s="39">
        <v>7.3097329999999996</v>
      </c>
    </row>
    <row r="9897" spans="1:2" x14ac:dyDescent="0.3">
      <c r="A9897" s="151">
        <v>44680</v>
      </c>
      <c r="B9897" s="39">
        <v>7.3105010000000004</v>
      </c>
    </row>
    <row r="9898" spans="1:2" x14ac:dyDescent="0.3">
      <c r="A9898" s="151">
        <v>44681</v>
      </c>
      <c r="B9898" s="39">
        <v>7.3112690000000002</v>
      </c>
    </row>
    <row r="9899" spans="1:2" x14ac:dyDescent="0.3">
      <c r="A9899" s="151">
        <v>44682</v>
      </c>
      <c r="B9899" s="39">
        <v>7.312036</v>
      </c>
    </row>
    <row r="9900" spans="1:2" x14ac:dyDescent="0.3">
      <c r="A9900" s="151">
        <v>44683</v>
      </c>
      <c r="B9900" s="39">
        <v>7.3128039999999999</v>
      </c>
    </row>
    <row r="9901" spans="1:2" x14ac:dyDescent="0.3">
      <c r="A9901" s="151">
        <v>44684</v>
      </c>
      <c r="B9901" s="39">
        <v>7.3135719999999997</v>
      </c>
    </row>
    <row r="9902" spans="1:2" x14ac:dyDescent="0.3">
      <c r="A9902" s="151">
        <v>44685</v>
      </c>
      <c r="B9902" s="39">
        <v>7.3143409999999998</v>
      </c>
    </row>
    <row r="9903" spans="1:2" x14ac:dyDescent="0.3">
      <c r="A9903" s="151">
        <v>44686</v>
      </c>
      <c r="B9903" s="39">
        <v>7.3151089999999996</v>
      </c>
    </row>
    <row r="9904" spans="1:2" x14ac:dyDescent="0.3">
      <c r="A9904" s="151">
        <v>44687</v>
      </c>
      <c r="B9904" s="39">
        <v>7.3158770000000004</v>
      </c>
    </row>
    <row r="9905" spans="1:2" x14ac:dyDescent="0.3">
      <c r="A9905" s="151">
        <v>44688</v>
      </c>
      <c r="B9905" s="39">
        <v>7.3166460000000004</v>
      </c>
    </row>
    <row r="9906" spans="1:2" x14ac:dyDescent="0.3">
      <c r="A9906" s="151">
        <v>44689</v>
      </c>
      <c r="B9906" s="39">
        <v>7.3174140000000003</v>
      </c>
    </row>
    <row r="9907" spans="1:2" x14ac:dyDescent="0.3">
      <c r="A9907" s="151">
        <v>44690</v>
      </c>
      <c r="B9907" s="39">
        <v>7.3181830000000003</v>
      </c>
    </row>
    <row r="9908" spans="1:2" x14ac:dyDescent="0.3">
      <c r="A9908" s="151">
        <v>44691</v>
      </c>
      <c r="B9908" s="39">
        <v>7.3189510000000002</v>
      </c>
    </row>
    <row r="9909" spans="1:2" x14ac:dyDescent="0.3">
      <c r="A9909" s="151">
        <v>44692</v>
      </c>
      <c r="B9909" s="39">
        <v>7.3198109999999996</v>
      </c>
    </row>
    <row r="9910" spans="1:2" x14ac:dyDescent="0.3">
      <c r="A9910" s="151">
        <v>44693</v>
      </c>
      <c r="B9910" s="39">
        <v>7.3206720000000001</v>
      </c>
    </row>
    <row r="9911" spans="1:2" x14ac:dyDescent="0.3">
      <c r="A9911" s="151">
        <v>44694</v>
      </c>
      <c r="B9911" s="39">
        <v>7.3215320000000004</v>
      </c>
    </row>
    <row r="9912" spans="1:2" x14ac:dyDescent="0.3">
      <c r="A9912" s="151">
        <v>44695</v>
      </c>
      <c r="B9912" s="39">
        <v>7.3223929999999999</v>
      </c>
    </row>
    <row r="9913" spans="1:2" x14ac:dyDescent="0.3">
      <c r="A9913" s="151">
        <v>44696</v>
      </c>
      <c r="B9913" s="39">
        <v>7.3232540000000004</v>
      </c>
    </row>
    <row r="9914" spans="1:2" x14ac:dyDescent="0.3">
      <c r="A9914" s="151">
        <v>44697</v>
      </c>
      <c r="B9914" s="39">
        <v>7.3241149999999999</v>
      </c>
    </row>
    <row r="9915" spans="1:2" x14ac:dyDescent="0.3">
      <c r="A9915" s="151">
        <v>44698</v>
      </c>
      <c r="B9915" s="39">
        <v>7.3249760000000004</v>
      </c>
    </row>
    <row r="9916" spans="1:2" x14ac:dyDescent="0.3">
      <c r="A9916" s="151">
        <v>44699</v>
      </c>
      <c r="B9916" s="39">
        <v>7.3258369999999999</v>
      </c>
    </row>
    <row r="9917" spans="1:2" x14ac:dyDescent="0.3">
      <c r="A9917" s="151">
        <v>44700</v>
      </c>
      <c r="B9917" s="39">
        <v>7.3266980000000004</v>
      </c>
    </row>
    <row r="9918" spans="1:2" x14ac:dyDescent="0.3">
      <c r="A9918" s="151">
        <v>44701</v>
      </c>
      <c r="B9918" s="39">
        <v>7.3275589999999999</v>
      </c>
    </row>
    <row r="9919" spans="1:2" x14ac:dyDescent="0.3">
      <c r="A9919" s="151">
        <v>44702</v>
      </c>
      <c r="B9919" s="39">
        <v>7.3284200000000004</v>
      </c>
    </row>
    <row r="9920" spans="1:2" x14ac:dyDescent="0.3">
      <c r="A9920" s="151">
        <v>44703</v>
      </c>
      <c r="B9920" s="39">
        <v>7.3292820000000001</v>
      </c>
    </row>
    <row r="9921" spans="1:2" x14ac:dyDescent="0.3">
      <c r="A9921" s="151">
        <v>44704</v>
      </c>
      <c r="B9921" s="39">
        <v>7.3301429999999996</v>
      </c>
    </row>
    <row r="9922" spans="1:2" x14ac:dyDescent="0.3">
      <c r="A9922" s="151">
        <v>44705</v>
      </c>
      <c r="B9922" s="39">
        <v>7.3310050000000002</v>
      </c>
    </row>
    <row r="9923" spans="1:2" x14ac:dyDescent="0.3">
      <c r="A9923" s="151">
        <v>44706</v>
      </c>
      <c r="B9923" s="39">
        <v>7.3318669999999999</v>
      </c>
    </row>
    <row r="9924" spans="1:2" x14ac:dyDescent="0.3">
      <c r="A9924" s="151">
        <v>44707</v>
      </c>
      <c r="B9924" s="39">
        <v>7.3315710000000003</v>
      </c>
    </row>
    <row r="9925" spans="1:2" x14ac:dyDescent="0.3">
      <c r="A9925" s="151">
        <v>44708</v>
      </c>
      <c r="B9925" s="39">
        <v>7.3312749999999998</v>
      </c>
    </row>
    <row r="9926" spans="1:2" x14ac:dyDescent="0.3">
      <c r="A9926" s="151">
        <v>44709</v>
      </c>
      <c r="B9926" s="39">
        <v>7.3309800000000003</v>
      </c>
    </row>
    <row r="9927" spans="1:2" x14ac:dyDescent="0.3">
      <c r="A9927" s="151">
        <v>44710</v>
      </c>
      <c r="B9927" s="39">
        <v>7.3306839999999998</v>
      </c>
    </row>
    <row r="9928" spans="1:2" x14ac:dyDescent="0.3">
      <c r="A9928" s="151">
        <v>44711</v>
      </c>
      <c r="B9928" s="39">
        <v>7.3303880000000001</v>
      </c>
    </row>
    <row r="9929" spans="1:2" x14ac:dyDescent="0.3">
      <c r="A9929" s="151">
        <v>44712</v>
      </c>
      <c r="B9929" s="39">
        <v>7.3300929999999997</v>
      </c>
    </row>
    <row r="9930" spans="1:2" x14ac:dyDescent="0.3">
      <c r="A9930" s="151">
        <v>44713</v>
      </c>
      <c r="B9930" s="39">
        <v>7.3297970000000001</v>
      </c>
    </row>
    <row r="9931" spans="1:2" x14ac:dyDescent="0.3">
      <c r="A9931" s="151">
        <v>44714</v>
      </c>
      <c r="B9931" s="39">
        <v>7.3295009999999996</v>
      </c>
    </row>
    <row r="9932" spans="1:2" x14ac:dyDescent="0.3">
      <c r="A9932" s="151">
        <v>44715</v>
      </c>
      <c r="B9932" s="39">
        <v>7.3292060000000001</v>
      </c>
    </row>
    <row r="9933" spans="1:2" x14ac:dyDescent="0.3">
      <c r="A9933" s="151">
        <v>44716</v>
      </c>
      <c r="B9933" s="39">
        <v>7.3289099999999996</v>
      </c>
    </row>
    <row r="9934" spans="1:2" x14ac:dyDescent="0.3">
      <c r="A9934" s="151">
        <v>44717</v>
      </c>
      <c r="B9934" s="39">
        <v>7.3286150000000001</v>
      </c>
    </row>
    <row r="9935" spans="1:2" x14ac:dyDescent="0.3">
      <c r="A9935" s="151">
        <v>44718</v>
      </c>
      <c r="B9935" s="39">
        <v>7.3283189999999996</v>
      </c>
    </row>
    <row r="9936" spans="1:2" x14ac:dyDescent="0.3">
      <c r="A9936" s="151">
        <v>44719</v>
      </c>
      <c r="B9936" s="39">
        <v>7.3280240000000001</v>
      </c>
    </row>
    <row r="9937" spans="1:2" x14ac:dyDescent="0.3">
      <c r="A9937" s="151">
        <v>44720</v>
      </c>
      <c r="B9937" s="39">
        <v>7.3277279999999996</v>
      </c>
    </row>
    <row r="9938" spans="1:2" x14ac:dyDescent="0.3">
      <c r="A9938" s="151">
        <v>44721</v>
      </c>
      <c r="B9938" s="39">
        <v>7.3274330000000001</v>
      </c>
    </row>
    <row r="9939" spans="1:2" x14ac:dyDescent="0.3">
      <c r="A9939" s="151">
        <v>44722</v>
      </c>
      <c r="B9939" s="39">
        <v>7.3271369999999996</v>
      </c>
    </row>
    <row r="9940" spans="1:2" x14ac:dyDescent="0.3">
      <c r="A9940" s="151">
        <v>44723</v>
      </c>
      <c r="B9940" s="39">
        <v>7.3286220000000002</v>
      </c>
    </row>
    <row r="9941" spans="1:2" x14ac:dyDescent="0.3">
      <c r="A9941" s="151">
        <v>44724</v>
      </c>
      <c r="B9941" s="39">
        <v>7.3301080000000001</v>
      </c>
    </row>
    <row r="9942" spans="1:2" x14ac:dyDescent="0.3">
      <c r="A9942" s="151">
        <v>44725</v>
      </c>
      <c r="B9942" s="39">
        <v>7.3315939999999999</v>
      </c>
    </row>
    <row r="9943" spans="1:2" x14ac:dyDescent="0.3">
      <c r="A9943" s="151">
        <v>44726</v>
      </c>
      <c r="B9943" s="39">
        <v>7.333081</v>
      </c>
    </row>
    <row r="9944" spans="1:2" x14ac:dyDescent="0.3">
      <c r="A9944" s="151">
        <v>44727</v>
      </c>
      <c r="B9944" s="39">
        <v>7.3345669999999998</v>
      </c>
    </row>
    <row r="9945" spans="1:2" x14ac:dyDescent="0.3">
      <c r="A9945" s="151">
        <v>44728</v>
      </c>
      <c r="B9945" s="39">
        <v>7.3360539999999999</v>
      </c>
    </row>
    <row r="9946" spans="1:2" x14ac:dyDescent="0.3">
      <c r="A9946" s="151">
        <v>44729</v>
      </c>
      <c r="B9946" s="39">
        <v>7.337542</v>
      </c>
    </row>
    <row r="9947" spans="1:2" x14ac:dyDescent="0.3">
      <c r="A9947" s="151">
        <v>44730</v>
      </c>
      <c r="B9947" s="39">
        <v>7.339029</v>
      </c>
    </row>
    <row r="9948" spans="1:2" x14ac:dyDescent="0.3">
      <c r="A9948" s="151">
        <v>44731</v>
      </c>
      <c r="B9948" s="39">
        <v>7.3405170000000002</v>
      </c>
    </row>
    <row r="9949" spans="1:2" x14ac:dyDescent="0.3">
      <c r="A9949" s="151">
        <v>44732</v>
      </c>
      <c r="B9949" s="39">
        <v>7.3420050000000003</v>
      </c>
    </row>
    <row r="9950" spans="1:2" x14ac:dyDescent="0.3">
      <c r="A9950" s="151">
        <v>44733</v>
      </c>
      <c r="B9950" s="39">
        <v>7.3434939999999997</v>
      </c>
    </row>
    <row r="9951" spans="1:2" x14ac:dyDescent="0.3">
      <c r="A9951" s="151">
        <v>44734</v>
      </c>
      <c r="B9951" s="39">
        <v>7.344983</v>
      </c>
    </row>
    <row r="9952" spans="1:2" x14ac:dyDescent="0.3">
      <c r="A9952" s="151">
        <v>44735</v>
      </c>
      <c r="B9952" s="39">
        <v>7.3464720000000003</v>
      </c>
    </row>
    <row r="9953" spans="1:2" x14ac:dyDescent="0.3">
      <c r="A9953" s="151">
        <v>44736</v>
      </c>
      <c r="B9953" s="39">
        <v>7.3479609999999997</v>
      </c>
    </row>
    <row r="9954" spans="1:2" x14ac:dyDescent="0.3">
      <c r="A9954" s="151">
        <v>44737</v>
      </c>
      <c r="B9954" s="39">
        <v>7.3494510000000002</v>
      </c>
    </row>
    <row r="9955" spans="1:2" x14ac:dyDescent="0.3">
      <c r="A9955" s="151">
        <v>44738</v>
      </c>
      <c r="B9955" s="39">
        <v>7.3518629999999998</v>
      </c>
    </row>
    <row r="9956" spans="1:2" x14ac:dyDescent="0.3">
      <c r="A9956" s="151">
        <v>44739</v>
      </c>
      <c r="B9956" s="39">
        <v>7.3542750000000003</v>
      </c>
    </row>
    <row r="9957" spans="1:2" x14ac:dyDescent="0.3">
      <c r="A9957" s="151">
        <v>44740</v>
      </c>
      <c r="B9957" s="39">
        <v>7.3566890000000003</v>
      </c>
    </row>
    <row r="9958" spans="1:2" x14ac:dyDescent="0.3">
      <c r="A9958" s="151">
        <v>44741</v>
      </c>
      <c r="B9958" s="39">
        <v>7.3591030000000002</v>
      </c>
    </row>
    <row r="9959" spans="1:2" x14ac:dyDescent="0.3">
      <c r="A9959" s="151">
        <v>44742</v>
      </c>
      <c r="B9959" s="39">
        <v>7.3615180000000002</v>
      </c>
    </row>
    <row r="9960" spans="1:2" x14ac:dyDescent="0.3">
      <c r="A9960" s="151">
        <v>44743</v>
      </c>
      <c r="B9960" s="39">
        <v>7.3639340000000004</v>
      </c>
    </row>
    <row r="9961" spans="1:2" x14ac:dyDescent="0.3">
      <c r="A9961" s="151">
        <v>44744</v>
      </c>
      <c r="B9961" s="39">
        <v>7.3663499999999997</v>
      </c>
    </row>
    <row r="9962" spans="1:2" x14ac:dyDescent="0.3">
      <c r="A9962" s="151">
        <v>44745</v>
      </c>
      <c r="B9962" s="39">
        <v>7.3687680000000002</v>
      </c>
    </row>
    <row r="9963" spans="1:2" x14ac:dyDescent="0.3">
      <c r="A9963" s="151">
        <v>44746</v>
      </c>
      <c r="B9963" s="39">
        <v>7.3711859999999998</v>
      </c>
    </row>
    <row r="9964" spans="1:2" x14ac:dyDescent="0.3">
      <c r="A9964" s="151">
        <v>44747</v>
      </c>
      <c r="B9964" s="39">
        <v>7.3736050000000004</v>
      </c>
    </row>
    <row r="9965" spans="1:2" x14ac:dyDescent="0.3">
      <c r="A9965" s="151">
        <v>44748</v>
      </c>
      <c r="B9965" s="39">
        <v>7.3760250000000003</v>
      </c>
    </row>
    <row r="9966" spans="1:2" x14ac:dyDescent="0.3">
      <c r="A9966" s="151">
        <v>44749</v>
      </c>
      <c r="B9966" s="39">
        <v>7.3784450000000001</v>
      </c>
    </row>
    <row r="9967" spans="1:2" x14ac:dyDescent="0.3">
      <c r="A9967" s="151">
        <v>44750</v>
      </c>
      <c r="B9967" s="39">
        <v>7.3808660000000001</v>
      </c>
    </row>
    <row r="9968" spans="1:2" x14ac:dyDescent="0.3">
      <c r="A9968" s="151">
        <v>44751</v>
      </c>
      <c r="B9968" s="39">
        <v>7.3832880000000003</v>
      </c>
    </row>
    <row r="9969" spans="1:2" x14ac:dyDescent="0.3">
      <c r="A9969" s="151">
        <v>44752</v>
      </c>
      <c r="B9969" s="39">
        <v>7.3857109999999997</v>
      </c>
    </row>
    <row r="9970" spans="1:2" x14ac:dyDescent="0.3">
      <c r="A9970" s="151">
        <v>44753</v>
      </c>
      <c r="B9970" s="39">
        <v>7.3876520000000001</v>
      </c>
    </row>
    <row r="9971" spans="1:2" x14ac:dyDescent="0.3">
      <c r="A9971" s="151">
        <v>44754</v>
      </c>
      <c r="B9971" s="39">
        <v>7.3895939999999998</v>
      </c>
    </row>
    <row r="9972" spans="1:2" x14ac:dyDescent="0.3">
      <c r="A9972" s="151">
        <v>44755</v>
      </c>
      <c r="B9972" s="39">
        <v>7.3915350000000002</v>
      </c>
    </row>
    <row r="9973" spans="1:2" x14ac:dyDescent="0.3">
      <c r="A9973" s="151">
        <v>44756</v>
      </c>
      <c r="B9973" s="39">
        <v>7.393478</v>
      </c>
    </row>
    <row r="9974" spans="1:2" x14ac:dyDescent="0.3">
      <c r="A9974" s="151">
        <v>44757</v>
      </c>
      <c r="B9974" s="39">
        <v>7.3954209999999998</v>
      </c>
    </row>
    <row r="9975" spans="1:2" x14ac:dyDescent="0.3">
      <c r="A9975" s="151">
        <v>44758</v>
      </c>
      <c r="B9975" s="39">
        <v>7.3973639999999996</v>
      </c>
    </row>
    <row r="9976" spans="1:2" x14ac:dyDescent="0.3">
      <c r="A9976" s="151">
        <v>44759</v>
      </c>
      <c r="B9976" s="39">
        <v>7.3993080000000004</v>
      </c>
    </row>
    <row r="9977" spans="1:2" x14ac:dyDescent="0.3">
      <c r="A9977" s="151">
        <v>44760</v>
      </c>
      <c r="B9977" s="39">
        <v>7.4012520000000004</v>
      </c>
    </row>
    <row r="9978" spans="1:2" x14ac:dyDescent="0.3">
      <c r="A9978" s="151">
        <v>44761</v>
      </c>
      <c r="B9978" s="39">
        <v>7.4031969999999996</v>
      </c>
    </row>
    <row r="9979" spans="1:2" x14ac:dyDescent="0.3">
      <c r="A9979" s="151">
        <v>44762</v>
      </c>
      <c r="B9979" s="39">
        <v>7.4051429999999998</v>
      </c>
    </row>
    <row r="9980" spans="1:2" x14ac:dyDescent="0.3">
      <c r="A9980" s="151">
        <v>44763</v>
      </c>
      <c r="B9980" s="39">
        <v>7.407089</v>
      </c>
    </row>
    <row r="9981" spans="1:2" x14ac:dyDescent="0.3">
      <c r="A9981" s="151">
        <v>44764</v>
      </c>
      <c r="B9981" s="39">
        <v>7.4090350000000003</v>
      </c>
    </row>
    <row r="9982" spans="1:2" x14ac:dyDescent="0.3">
      <c r="A9982" s="151">
        <v>44765</v>
      </c>
      <c r="B9982" s="39">
        <v>7.4109819999999997</v>
      </c>
    </row>
    <row r="9983" spans="1:2" x14ac:dyDescent="0.3">
      <c r="A9983" s="151">
        <v>44766</v>
      </c>
      <c r="B9983" s="39">
        <v>7.4129290000000001</v>
      </c>
    </row>
    <row r="9984" spans="1:2" x14ac:dyDescent="0.3">
      <c r="A9984" s="151">
        <v>44767</v>
      </c>
      <c r="B9984" s="39">
        <v>7.4148769999999997</v>
      </c>
    </row>
    <row r="9985" spans="1:2" x14ac:dyDescent="0.3">
      <c r="A9985" s="151">
        <v>44768</v>
      </c>
      <c r="B9985" s="39">
        <v>7.4168589999999996</v>
      </c>
    </row>
    <row r="9986" spans="1:2" x14ac:dyDescent="0.3">
      <c r="A9986" s="151">
        <v>44769</v>
      </c>
      <c r="B9986" s="39">
        <v>7.4188419999999997</v>
      </c>
    </row>
    <row r="9987" spans="1:2" x14ac:dyDescent="0.3">
      <c r="A9987" s="151">
        <v>44770</v>
      </c>
      <c r="B9987" s="39">
        <v>7.4208239999999996</v>
      </c>
    </row>
    <row r="9988" spans="1:2" x14ac:dyDescent="0.3">
      <c r="A9988" s="151">
        <v>44771</v>
      </c>
      <c r="B9988" s="39">
        <v>7.4228079999999999</v>
      </c>
    </row>
    <row r="9989" spans="1:2" x14ac:dyDescent="0.3">
      <c r="A9989" s="151">
        <v>44772</v>
      </c>
      <c r="B9989" s="39">
        <v>7.4247920000000001</v>
      </c>
    </row>
    <row r="9990" spans="1:2" x14ac:dyDescent="0.3">
      <c r="A9990" s="151">
        <v>44773</v>
      </c>
      <c r="B9990" s="39">
        <v>7.4267760000000003</v>
      </c>
    </row>
    <row r="9991" spans="1:2" x14ac:dyDescent="0.3">
      <c r="A9991" s="151">
        <v>44774</v>
      </c>
      <c r="B9991" s="39">
        <v>7.4287609999999997</v>
      </c>
    </row>
    <row r="9992" spans="1:2" x14ac:dyDescent="0.3">
      <c r="A9992" s="151">
        <v>44775</v>
      </c>
      <c r="B9992" s="39">
        <v>7.4307470000000002</v>
      </c>
    </row>
    <row r="9993" spans="1:2" x14ac:dyDescent="0.3">
      <c r="A9993" s="151">
        <v>44776</v>
      </c>
      <c r="B9993" s="39">
        <v>7.4327329999999998</v>
      </c>
    </row>
    <row r="9994" spans="1:2" x14ac:dyDescent="0.3">
      <c r="A9994" s="151">
        <v>44777</v>
      </c>
      <c r="B9994" s="39">
        <v>7.4347200000000004</v>
      </c>
    </row>
    <row r="9995" spans="1:2" x14ac:dyDescent="0.3">
      <c r="A9995" s="151">
        <v>44778</v>
      </c>
      <c r="B9995" s="39">
        <v>7.4367070000000002</v>
      </c>
    </row>
    <row r="9996" spans="1:2" x14ac:dyDescent="0.3">
      <c r="A9996" s="151">
        <v>44779</v>
      </c>
      <c r="B9996" s="39">
        <v>7.4386950000000001</v>
      </c>
    </row>
    <row r="9997" spans="1:2" x14ac:dyDescent="0.3">
      <c r="A9997" s="151">
        <v>44780</v>
      </c>
      <c r="B9997" s="39">
        <v>7.4406829999999999</v>
      </c>
    </row>
    <row r="9998" spans="1:2" x14ac:dyDescent="0.3">
      <c r="A9998" s="151">
        <v>44781</v>
      </c>
      <c r="B9998" s="39">
        <v>7.442672</v>
      </c>
    </row>
    <row r="9999" spans="1:2" x14ac:dyDescent="0.3">
      <c r="A9999" s="151">
        <v>44782</v>
      </c>
      <c r="B9999" s="39">
        <v>7.444661</v>
      </c>
    </row>
    <row r="10000" spans="1:2" x14ac:dyDescent="0.3">
      <c r="A10000" s="151">
        <v>44783</v>
      </c>
      <c r="B10000" s="39">
        <v>7.4466510000000001</v>
      </c>
    </row>
    <row r="10001" spans="1:2" x14ac:dyDescent="0.3">
      <c r="A10001" s="151">
        <v>44784</v>
      </c>
      <c r="B10001" s="39">
        <v>7.4477770000000003</v>
      </c>
    </row>
    <row r="10002" spans="1:2" x14ac:dyDescent="0.3">
      <c r="A10002" s="151">
        <v>44785</v>
      </c>
      <c r="B10002" s="39">
        <v>7.4489039999999997</v>
      </c>
    </row>
    <row r="10003" spans="1:2" x14ac:dyDescent="0.3">
      <c r="A10003" s="151">
        <v>44786</v>
      </c>
      <c r="B10003" s="39">
        <v>7.4500310000000001</v>
      </c>
    </row>
    <row r="10004" spans="1:2" x14ac:dyDescent="0.3">
      <c r="A10004" s="151">
        <v>44787</v>
      </c>
      <c r="B10004" s="39">
        <v>7.4511580000000004</v>
      </c>
    </row>
    <row r="10005" spans="1:2" x14ac:dyDescent="0.3">
      <c r="A10005" s="151">
        <v>44788</v>
      </c>
      <c r="B10005" s="39">
        <v>7.452286</v>
      </c>
    </row>
    <row r="10006" spans="1:2" x14ac:dyDescent="0.3">
      <c r="A10006" s="151">
        <v>44789</v>
      </c>
      <c r="B10006" s="39">
        <v>7.4534130000000003</v>
      </c>
    </row>
    <row r="10007" spans="1:2" x14ac:dyDescent="0.3">
      <c r="A10007" s="151">
        <v>44790</v>
      </c>
      <c r="B10007" s="39">
        <v>7.4545409999999999</v>
      </c>
    </row>
    <row r="10008" spans="1:2" x14ac:dyDescent="0.3">
      <c r="A10008" s="151">
        <v>44791</v>
      </c>
      <c r="B10008" s="39">
        <v>7.4556680000000002</v>
      </c>
    </row>
    <row r="10009" spans="1:2" x14ac:dyDescent="0.3">
      <c r="A10009" s="151">
        <v>44792</v>
      </c>
      <c r="B10009" s="39">
        <v>7.4567959999999998</v>
      </c>
    </row>
    <row r="10010" spans="1:2" x14ac:dyDescent="0.3">
      <c r="A10010" s="151">
        <v>44793</v>
      </c>
      <c r="B10010" s="39">
        <v>7.4579250000000004</v>
      </c>
    </row>
    <row r="10011" spans="1:2" x14ac:dyDescent="0.3">
      <c r="A10011" s="151">
        <v>44794</v>
      </c>
      <c r="B10011" s="39">
        <v>7.4590529999999999</v>
      </c>
    </row>
    <row r="10012" spans="1:2" x14ac:dyDescent="0.3">
      <c r="A10012" s="151">
        <v>44795</v>
      </c>
      <c r="B10012" s="39">
        <v>7.4601819999999996</v>
      </c>
    </row>
    <row r="10013" spans="1:2" x14ac:dyDescent="0.3">
      <c r="A10013" s="151">
        <v>44796</v>
      </c>
      <c r="B10013" s="39">
        <v>7.4613100000000001</v>
      </c>
    </row>
    <row r="10014" spans="1:2" x14ac:dyDescent="0.3">
      <c r="A10014" s="151">
        <v>44797</v>
      </c>
      <c r="B10014" s="39">
        <v>7.4624389999999998</v>
      </c>
    </row>
    <row r="10015" spans="1:2" x14ac:dyDescent="0.3">
      <c r="A10015" s="151">
        <v>44798</v>
      </c>
      <c r="B10015" s="39">
        <v>7.4635680000000004</v>
      </c>
    </row>
    <row r="10016" spans="1:2" x14ac:dyDescent="0.3">
      <c r="A10016" s="151">
        <v>44799</v>
      </c>
      <c r="B10016" s="39">
        <v>7.465516</v>
      </c>
    </row>
    <row r="10017" spans="1:2" x14ac:dyDescent="0.3">
      <c r="A10017" s="151">
        <v>44800</v>
      </c>
      <c r="B10017" s="39">
        <v>7.4674639999999997</v>
      </c>
    </row>
    <row r="10018" spans="1:2" x14ac:dyDescent="0.3">
      <c r="A10018" s="151">
        <v>44801</v>
      </c>
      <c r="B10018" s="39">
        <v>7.4694130000000003</v>
      </c>
    </row>
    <row r="10019" spans="1:2" x14ac:dyDescent="0.3">
      <c r="A10019" s="151">
        <v>44802</v>
      </c>
      <c r="B10019" s="39">
        <v>7.4713630000000002</v>
      </c>
    </row>
    <row r="10020" spans="1:2" x14ac:dyDescent="0.3">
      <c r="A10020" s="151">
        <v>44803</v>
      </c>
      <c r="B10020" s="39">
        <v>7.4733130000000001</v>
      </c>
    </row>
    <row r="10021" spans="1:2" x14ac:dyDescent="0.3">
      <c r="A10021" s="151">
        <v>44804</v>
      </c>
      <c r="B10021" s="39">
        <v>7.475263</v>
      </c>
    </row>
    <row r="10022" spans="1:2" x14ac:dyDescent="0.3">
      <c r="A10022" s="151">
        <v>44805</v>
      </c>
      <c r="B10022" s="39">
        <v>7.477214</v>
      </c>
    </row>
    <row r="10023" spans="1:2" x14ac:dyDescent="0.3">
      <c r="A10023" s="151">
        <v>44806</v>
      </c>
      <c r="B10023" s="39">
        <v>7.4791660000000002</v>
      </c>
    </row>
    <row r="10024" spans="1:2" x14ac:dyDescent="0.3">
      <c r="A10024" s="151">
        <v>44807</v>
      </c>
      <c r="B10024" s="39">
        <v>7.4811180000000004</v>
      </c>
    </row>
    <row r="10025" spans="1:2" x14ac:dyDescent="0.3">
      <c r="A10025" s="151">
        <v>44808</v>
      </c>
      <c r="B10025" s="39">
        <v>7.4830699999999997</v>
      </c>
    </row>
    <row r="10026" spans="1:2" x14ac:dyDescent="0.3">
      <c r="A10026" s="151">
        <v>44809</v>
      </c>
      <c r="B10026" s="39">
        <v>7.485023</v>
      </c>
    </row>
    <row r="10027" spans="1:2" x14ac:dyDescent="0.3">
      <c r="A10027" s="151">
        <v>44810</v>
      </c>
      <c r="B10027" s="39">
        <v>7.4869770000000004</v>
      </c>
    </row>
    <row r="10028" spans="1:2" x14ac:dyDescent="0.3">
      <c r="A10028" s="151">
        <v>44811</v>
      </c>
      <c r="B10028" s="39">
        <v>7.488931</v>
      </c>
    </row>
    <row r="10029" spans="1:2" x14ac:dyDescent="0.3">
      <c r="A10029" s="151">
        <v>44812</v>
      </c>
      <c r="B10029" s="39">
        <v>7.4908849999999996</v>
      </c>
    </row>
    <row r="10030" spans="1:2" x14ac:dyDescent="0.3">
      <c r="A10030" s="151">
        <v>44813</v>
      </c>
      <c r="B10030" s="39">
        <v>7.4928400000000002</v>
      </c>
    </row>
    <row r="10031" spans="1:2" x14ac:dyDescent="0.3">
      <c r="A10031" s="151">
        <v>44814</v>
      </c>
      <c r="B10031" s="39">
        <v>7.494796</v>
      </c>
    </row>
    <row r="10032" spans="1:2" x14ac:dyDescent="0.3">
      <c r="A10032" s="151">
        <v>44815</v>
      </c>
      <c r="B10032" s="39">
        <v>7.4964060000000003</v>
      </c>
    </row>
    <row r="10033" spans="1:2" x14ac:dyDescent="0.3">
      <c r="A10033" s="151">
        <v>44816</v>
      </c>
      <c r="B10033" s="39">
        <v>7.4980169999999999</v>
      </c>
    </row>
    <row r="10034" spans="1:2" x14ac:dyDescent="0.3">
      <c r="A10034" s="151">
        <v>44817</v>
      </c>
      <c r="B10034" s="39">
        <v>7.4996280000000004</v>
      </c>
    </row>
    <row r="10035" spans="1:2" x14ac:dyDescent="0.3">
      <c r="A10035" s="151">
        <v>44818</v>
      </c>
      <c r="B10035" s="39">
        <v>7.5012400000000001</v>
      </c>
    </row>
    <row r="10036" spans="1:2" x14ac:dyDescent="0.3">
      <c r="A10036" s="151">
        <v>44819</v>
      </c>
      <c r="B10036" s="39">
        <v>7.5028519999999999</v>
      </c>
    </row>
    <row r="10037" spans="1:2" x14ac:dyDescent="0.3">
      <c r="A10037" s="151">
        <v>44820</v>
      </c>
      <c r="B10037" s="39">
        <v>7.5044639999999996</v>
      </c>
    </row>
    <row r="10038" spans="1:2" x14ac:dyDescent="0.3">
      <c r="A10038" s="151">
        <v>44821</v>
      </c>
      <c r="B10038" s="39">
        <v>7.5060760000000002</v>
      </c>
    </row>
    <row r="10039" spans="1:2" x14ac:dyDescent="0.3">
      <c r="A10039" s="151">
        <v>44822</v>
      </c>
      <c r="B10039" s="39">
        <v>7.5076890000000001</v>
      </c>
    </row>
    <row r="10040" spans="1:2" x14ac:dyDescent="0.3">
      <c r="A10040" s="151">
        <v>44823</v>
      </c>
      <c r="B10040" s="39">
        <v>7.5093030000000001</v>
      </c>
    </row>
    <row r="10041" spans="1:2" x14ac:dyDescent="0.3">
      <c r="A10041" s="151">
        <v>44824</v>
      </c>
      <c r="B10041" s="39">
        <v>7.5109159999999999</v>
      </c>
    </row>
    <row r="10042" spans="1:2" x14ac:dyDescent="0.3">
      <c r="A10042" s="151">
        <v>44825</v>
      </c>
      <c r="B10042" s="39">
        <v>7.5125299999999999</v>
      </c>
    </row>
    <row r="10043" spans="1:2" x14ac:dyDescent="0.3">
      <c r="A10043" s="151">
        <v>44826</v>
      </c>
      <c r="B10043" s="39">
        <v>7.5141439999999999</v>
      </c>
    </row>
    <row r="10044" spans="1:2" x14ac:dyDescent="0.3">
      <c r="A10044" s="151">
        <v>44827</v>
      </c>
      <c r="B10044" s="39">
        <v>7.5157590000000001</v>
      </c>
    </row>
    <row r="10045" spans="1:2" x14ac:dyDescent="0.3">
      <c r="A10045" s="151">
        <v>44828</v>
      </c>
      <c r="B10045" s="39">
        <v>7.5173740000000002</v>
      </c>
    </row>
    <row r="10046" spans="1:2" x14ac:dyDescent="0.3">
      <c r="A10046" s="151">
        <v>44829</v>
      </c>
      <c r="B10046" s="39">
        <v>7.5189890000000004</v>
      </c>
    </row>
    <row r="10047" spans="1:2" x14ac:dyDescent="0.3">
      <c r="A10047" s="151">
        <v>44830</v>
      </c>
      <c r="B10047" s="39">
        <v>7.5210270000000001</v>
      </c>
    </row>
    <row r="10048" spans="1:2" x14ac:dyDescent="0.3">
      <c r="A10048" s="151">
        <v>44831</v>
      </c>
      <c r="B10048" s="39">
        <v>7.5230649999999999</v>
      </c>
    </row>
    <row r="10049" spans="1:2" x14ac:dyDescent="0.3">
      <c r="A10049" s="151">
        <v>44832</v>
      </c>
      <c r="B10049" s="39">
        <v>7.5251039999999998</v>
      </c>
    </row>
    <row r="10050" spans="1:2" x14ac:dyDescent="0.3">
      <c r="A10050" s="151">
        <v>44833</v>
      </c>
      <c r="B10050" s="39">
        <v>7.5271429999999997</v>
      </c>
    </row>
    <row r="10051" spans="1:2" x14ac:dyDescent="0.3">
      <c r="A10051" s="151">
        <v>44834</v>
      </c>
      <c r="B10051" s="39">
        <v>7.5291829999999997</v>
      </c>
    </row>
    <row r="10052" spans="1:2" x14ac:dyDescent="0.3">
      <c r="A10052" s="151">
        <v>44835</v>
      </c>
      <c r="B10052" s="39">
        <v>7.5312229999999998</v>
      </c>
    </row>
    <row r="10053" spans="1:2" x14ac:dyDescent="0.3">
      <c r="A10053" s="151">
        <v>44836</v>
      </c>
      <c r="B10053" s="39">
        <v>7.533264</v>
      </c>
    </row>
    <row r="10054" spans="1:2" x14ac:dyDescent="0.3">
      <c r="A10054" s="151">
        <v>44837</v>
      </c>
      <c r="B10054" s="39">
        <v>7.5353050000000001</v>
      </c>
    </row>
    <row r="10055" spans="1:2" x14ac:dyDescent="0.3">
      <c r="A10055" s="151">
        <v>44838</v>
      </c>
      <c r="B10055" s="39">
        <v>7.5373469999999996</v>
      </c>
    </row>
    <row r="10056" spans="1:2" x14ac:dyDescent="0.3">
      <c r="A10056" s="151">
        <v>44839</v>
      </c>
      <c r="B10056" s="39">
        <v>7.53939</v>
      </c>
    </row>
    <row r="10057" spans="1:2" x14ac:dyDescent="0.3">
      <c r="A10057" s="151">
        <v>44840</v>
      </c>
      <c r="B10057" s="39">
        <v>7.5414329999999996</v>
      </c>
    </row>
    <row r="10058" spans="1:2" x14ac:dyDescent="0.3">
      <c r="A10058" s="151">
        <v>44841</v>
      </c>
      <c r="B10058" s="39">
        <v>7.5434760000000001</v>
      </c>
    </row>
    <row r="10059" spans="1:2" x14ac:dyDescent="0.3">
      <c r="A10059" s="151">
        <v>44842</v>
      </c>
      <c r="B10059" s="39">
        <v>7.5455209999999999</v>
      </c>
    </row>
    <row r="10060" spans="1:2" x14ac:dyDescent="0.3">
      <c r="A10060" s="151">
        <v>44843</v>
      </c>
      <c r="B10060" s="39">
        <v>7.5475649999999996</v>
      </c>
    </row>
    <row r="10061" spans="1:2" x14ac:dyDescent="0.3">
      <c r="A10061" s="151">
        <v>44844</v>
      </c>
      <c r="B10061" s="39">
        <v>7.5496109999999996</v>
      </c>
    </row>
    <row r="10062" spans="1:2" x14ac:dyDescent="0.3">
      <c r="A10062" s="151">
        <v>44845</v>
      </c>
      <c r="B10062" s="39">
        <v>7.550128</v>
      </c>
    </row>
    <row r="10063" spans="1:2" x14ac:dyDescent="0.3">
      <c r="A10063" s="151">
        <v>44846</v>
      </c>
      <c r="B10063" s="39">
        <v>7.5506450000000003</v>
      </c>
    </row>
    <row r="10064" spans="1:2" x14ac:dyDescent="0.3">
      <c r="A10064" s="151">
        <v>44847</v>
      </c>
      <c r="B10064" s="39">
        <v>7.5511619999999997</v>
      </c>
    </row>
    <row r="10065" spans="1:2" x14ac:dyDescent="0.3">
      <c r="A10065" s="151">
        <v>44848</v>
      </c>
      <c r="B10065" s="39">
        <v>7.5516800000000002</v>
      </c>
    </row>
    <row r="10066" spans="1:2" x14ac:dyDescent="0.3">
      <c r="A10066" s="151">
        <v>44849</v>
      </c>
      <c r="B10066" s="39">
        <v>7.5521969999999996</v>
      </c>
    </row>
    <row r="10067" spans="1:2" x14ac:dyDescent="0.3">
      <c r="A10067" s="151">
        <v>44850</v>
      </c>
      <c r="B10067" s="39">
        <v>7.5527139999999999</v>
      </c>
    </row>
    <row r="10068" spans="1:2" x14ac:dyDescent="0.3">
      <c r="A10068" s="151">
        <v>44851</v>
      </c>
      <c r="B10068" s="39">
        <v>7.5532320000000004</v>
      </c>
    </row>
    <row r="10069" spans="1:2" x14ac:dyDescent="0.3">
      <c r="A10069" s="151">
        <v>44852</v>
      </c>
      <c r="B10069" s="39">
        <v>7.5537489999999998</v>
      </c>
    </row>
    <row r="10070" spans="1:2" x14ac:dyDescent="0.3">
      <c r="A10070" s="151">
        <v>44853</v>
      </c>
      <c r="B10070" s="39">
        <v>7.5542660000000001</v>
      </c>
    </row>
    <row r="10071" spans="1:2" x14ac:dyDescent="0.3">
      <c r="A10071" s="151">
        <v>44854</v>
      </c>
      <c r="B10071" s="39">
        <v>7.5547839999999997</v>
      </c>
    </row>
    <row r="10072" spans="1:2" x14ac:dyDescent="0.3">
      <c r="A10072" s="151">
        <v>44855</v>
      </c>
      <c r="B10072" s="39">
        <v>7.5553020000000002</v>
      </c>
    </row>
    <row r="10073" spans="1:2" x14ac:dyDescent="0.3">
      <c r="A10073" s="151">
        <v>44856</v>
      </c>
      <c r="B10073" s="39">
        <v>7.5558189999999996</v>
      </c>
    </row>
    <row r="10074" spans="1:2" x14ac:dyDescent="0.3">
      <c r="A10074" s="151">
        <v>44857</v>
      </c>
      <c r="B10074" s="39">
        <v>7.5563370000000001</v>
      </c>
    </row>
    <row r="10075" spans="1:2" x14ac:dyDescent="0.3">
      <c r="A10075" s="151">
        <v>44858</v>
      </c>
      <c r="B10075" s="39">
        <v>7.5568540000000004</v>
      </c>
    </row>
    <row r="10076" spans="1:2" x14ac:dyDescent="0.3">
      <c r="A10076" s="151">
        <v>44859</v>
      </c>
      <c r="B10076" s="39">
        <v>7.557372</v>
      </c>
    </row>
    <row r="10077" spans="1:2" x14ac:dyDescent="0.3">
      <c r="A10077" s="151">
        <v>44860</v>
      </c>
      <c r="B10077" s="39">
        <v>7.5594409999999996</v>
      </c>
    </row>
    <row r="10078" spans="1:2" x14ac:dyDescent="0.3">
      <c r="A10078" s="151">
        <v>44861</v>
      </c>
      <c r="B10078" s="39">
        <v>7.5615100000000002</v>
      </c>
    </row>
    <row r="10079" spans="1:2" x14ac:dyDescent="0.3">
      <c r="A10079" s="151">
        <v>44862</v>
      </c>
      <c r="B10079" s="39">
        <v>7.56358</v>
      </c>
    </row>
    <row r="10080" spans="1:2" x14ac:dyDescent="0.3">
      <c r="A10080" s="151">
        <v>44863</v>
      </c>
      <c r="B10080" s="39">
        <v>7.5656499999999998</v>
      </c>
    </row>
    <row r="10081" spans="1:2" x14ac:dyDescent="0.3">
      <c r="A10081" s="151">
        <v>44864</v>
      </c>
      <c r="B10081" s="39">
        <v>7.5677209999999997</v>
      </c>
    </row>
    <row r="10082" spans="1:2" x14ac:dyDescent="0.3">
      <c r="A10082" s="151">
        <v>44865</v>
      </c>
      <c r="B10082" s="39">
        <v>7.5697929999999998</v>
      </c>
    </row>
    <row r="10083" spans="1:2" x14ac:dyDescent="0.3">
      <c r="A10083" s="151">
        <v>44866</v>
      </c>
      <c r="B10083" s="39">
        <v>7.5718649999999998</v>
      </c>
    </row>
    <row r="10084" spans="1:2" x14ac:dyDescent="0.3">
      <c r="A10084" s="151">
        <v>44867</v>
      </c>
      <c r="B10084" s="39">
        <v>7.5739380000000001</v>
      </c>
    </row>
    <row r="10085" spans="1:2" x14ac:dyDescent="0.3">
      <c r="A10085" s="151">
        <v>44868</v>
      </c>
      <c r="B10085" s="39">
        <v>7.5760110000000003</v>
      </c>
    </row>
    <row r="10086" spans="1:2" x14ac:dyDescent="0.3">
      <c r="A10086" s="151">
        <v>44869</v>
      </c>
      <c r="B10086" s="39">
        <v>7.5780849999999997</v>
      </c>
    </row>
    <row r="10087" spans="1:2" x14ac:dyDescent="0.3">
      <c r="A10087" s="151">
        <v>44870</v>
      </c>
      <c r="B10087" s="39">
        <v>7.5801590000000001</v>
      </c>
    </row>
    <row r="10088" spans="1:2" x14ac:dyDescent="0.3">
      <c r="A10088" s="151">
        <v>44871</v>
      </c>
      <c r="B10088" s="39">
        <v>7.5822339999999997</v>
      </c>
    </row>
    <row r="10089" spans="1:2" x14ac:dyDescent="0.3">
      <c r="A10089" s="151">
        <v>44872</v>
      </c>
      <c r="B10089" s="39">
        <v>7.5843100000000003</v>
      </c>
    </row>
    <row r="10090" spans="1:2" x14ac:dyDescent="0.3">
      <c r="A10090" s="151">
        <v>44873</v>
      </c>
      <c r="B10090" s="39">
        <v>7.5863860000000001</v>
      </c>
    </row>
    <row r="10091" spans="1:2" x14ac:dyDescent="0.3">
      <c r="A10091" s="151">
        <v>44874</v>
      </c>
      <c r="B10091" s="39">
        <v>7.588463</v>
      </c>
    </row>
    <row r="10092" spans="1:2" x14ac:dyDescent="0.3">
      <c r="A10092" s="151">
        <v>44875</v>
      </c>
      <c r="B10092" s="39">
        <v>7.5905399999999998</v>
      </c>
    </row>
    <row r="10093" spans="1:2" x14ac:dyDescent="0.3">
      <c r="A10093" s="151">
        <v>44876</v>
      </c>
      <c r="B10093" s="39">
        <v>7.5913029999999999</v>
      </c>
    </row>
    <row r="10094" spans="1:2" x14ac:dyDescent="0.3">
      <c r="A10094" s="151">
        <v>44877</v>
      </c>
      <c r="B10094" s="39">
        <v>7.5920670000000001</v>
      </c>
    </row>
    <row r="10095" spans="1:2" x14ac:dyDescent="0.3">
      <c r="A10095" s="151">
        <v>44878</v>
      </c>
      <c r="B10095" s="39">
        <v>7.5928310000000003</v>
      </c>
    </row>
    <row r="10096" spans="1:2" x14ac:dyDescent="0.3">
      <c r="A10096" s="151">
        <v>44879</v>
      </c>
      <c r="B10096" s="39">
        <v>7.5935940000000004</v>
      </c>
    </row>
    <row r="10097" spans="1:2" x14ac:dyDescent="0.3">
      <c r="A10097" s="151">
        <v>44880</v>
      </c>
      <c r="B10097" s="39">
        <v>7.5943579999999997</v>
      </c>
    </row>
    <row r="10098" spans="1:2" x14ac:dyDescent="0.3">
      <c r="A10098" s="151">
        <v>44881</v>
      </c>
      <c r="B10098" s="39">
        <v>7.5951219999999999</v>
      </c>
    </row>
    <row r="10099" spans="1:2" x14ac:dyDescent="0.3">
      <c r="A10099" s="151">
        <v>44882</v>
      </c>
      <c r="B10099" s="39">
        <v>7.5958860000000001</v>
      </c>
    </row>
    <row r="10100" spans="1:2" x14ac:dyDescent="0.3">
      <c r="A10100" s="151">
        <v>44883</v>
      </c>
      <c r="B10100" s="39">
        <v>7.5966500000000003</v>
      </c>
    </row>
    <row r="10101" spans="1:2" x14ac:dyDescent="0.3">
      <c r="A10101" s="151">
        <v>44884</v>
      </c>
      <c r="B10101" s="39">
        <v>7.5974139999999997</v>
      </c>
    </row>
    <row r="10102" spans="1:2" x14ac:dyDescent="0.3">
      <c r="A10102" s="151">
        <v>44885</v>
      </c>
      <c r="B10102" s="39">
        <v>7.5981779999999999</v>
      </c>
    </row>
    <row r="10103" spans="1:2" x14ac:dyDescent="0.3">
      <c r="A10103" s="151">
        <v>44886</v>
      </c>
      <c r="B10103" s="39">
        <v>7.5989420000000001</v>
      </c>
    </row>
    <row r="10104" spans="1:2" x14ac:dyDescent="0.3">
      <c r="A10104" s="151">
        <v>44887</v>
      </c>
      <c r="B10104" s="39">
        <v>7.5997070000000004</v>
      </c>
    </row>
    <row r="10105" spans="1:2" x14ac:dyDescent="0.3">
      <c r="A10105" s="151">
        <v>44888</v>
      </c>
      <c r="B10105" s="39">
        <v>7.6004709999999998</v>
      </c>
    </row>
    <row r="10106" spans="1:2" x14ac:dyDescent="0.3">
      <c r="A10106" s="151">
        <v>44889</v>
      </c>
      <c r="B10106" s="39">
        <v>7.6012360000000001</v>
      </c>
    </row>
    <row r="10107" spans="1:2" x14ac:dyDescent="0.3">
      <c r="A10107" s="151">
        <v>44890</v>
      </c>
      <c r="B10107" s="39">
        <v>7.6020000000000003</v>
      </c>
    </row>
    <row r="10108" spans="1:2" x14ac:dyDescent="0.3">
      <c r="A10108" s="151">
        <v>44891</v>
      </c>
      <c r="B10108" s="39">
        <v>7.6048140000000002</v>
      </c>
    </row>
    <row r="10109" spans="1:2" x14ac:dyDescent="0.3">
      <c r="A10109" s="151">
        <v>44892</v>
      </c>
      <c r="B10109" s="39">
        <v>7.6076300000000003</v>
      </c>
    </row>
    <row r="10110" spans="1:2" x14ac:dyDescent="0.3">
      <c r="A10110" s="151">
        <v>44893</v>
      </c>
      <c r="B10110" s="39">
        <v>7.6104459999999996</v>
      </c>
    </row>
    <row r="10111" spans="1:2" x14ac:dyDescent="0.3">
      <c r="A10111" s="151">
        <v>44894</v>
      </c>
      <c r="B10111" s="39">
        <v>7.613264</v>
      </c>
    </row>
    <row r="10112" spans="1:2" x14ac:dyDescent="0.3">
      <c r="A10112" s="151">
        <v>44895</v>
      </c>
      <c r="B10112" s="39">
        <v>7.6160819999999996</v>
      </c>
    </row>
    <row r="10113" spans="1:2" x14ac:dyDescent="0.3">
      <c r="A10113" s="151">
        <v>44896</v>
      </c>
      <c r="B10113" s="39">
        <v>7.6189020000000003</v>
      </c>
    </row>
    <row r="10114" spans="1:2" x14ac:dyDescent="0.3">
      <c r="A10114" s="151">
        <v>44897</v>
      </c>
      <c r="B10114" s="39">
        <v>7.6217220000000001</v>
      </c>
    </row>
    <row r="10115" spans="1:2" x14ac:dyDescent="0.3">
      <c r="A10115" s="151">
        <v>44898</v>
      </c>
      <c r="B10115" s="39">
        <v>7.6245440000000002</v>
      </c>
    </row>
    <row r="10116" spans="1:2" x14ac:dyDescent="0.3">
      <c r="A10116" s="151">
        <v>44899</v>
      </c>
      <c r="B10116" s="39">
        <v>7.6273660000000003</v>
      </c>
    </row>
    <row r="10117" spans="1:2" x14ac:dyDescent="0.3">
      <c r="A10117" s="151">
        <v>44900</v>
      </c>
      <c r="B10117" s="39">
        <v>7.6301899999999998</v>
      </c>
    </row>
    <row r="10118" spans="1:2" x14ac:dyDescent="0.3">
      <c r="A10118" s="151">
        <v>44901</v>
      </c>
      <c r="B10118" s="39">
        <v>7.6330150000000003</v>
      </c>
    </row>
    <row r="10119" spans="1:2" x14ac:dyDescent="0.3">
      <c r="A10119" s="151">
        <v>44902</v>
      </c>
      <c r="B10119" s="39">
        <v>7.63584</v>
      </c>
    </row>
    <row r="10120" spans="1:2" x14ac:dyDescent="0.3">
      <c r="A10120" s="151">
        <v>44903</v>
      </c>
      <c r="B10120" s="39">
        <v>7.6386669999999999</v>
      </c>
    </row>
    <row r="10121" spans="1:2" x14ac:dyDescent="0.3">
      <c r="A10121" s="151">
        <v>44904</v>
      </c>
      <c r="B10121" s="39">
        <v>7.6414949999999999</v>
      </c>
    </row>
    <row r="10122" spans="1:2" x14ac:dyDescent="0.3">
      <c r="A10122" s="151">
        <v>44905</v>
      </c>
      <c r="B10122" s="39">
        <v>7.6443240000000001</v>
      </c>
    </row>
    <row r="10123" spans="1:2" x14ac:dyDescent="0.3">
      <c r="A10123" s="151">
        <v>44906</v>
      </c>
      <c r="B10123" s="39">
        <v>7.6437460000000002</v>
      </c>
    </row>
    <row r="10124" spans="1:2" x14ac:dyDescent="0.3">
      <c r="A10124" s="151">
        <v>44907</v>
      </c>
      <c r="B10124" s="39">
        <v>7.643167</v>
      </c>
    </row>
    <row r="10125" spans="1:2" x14ac:dyDescent="0.3">
      <c r="A10125" s="151">
        <v>44908</v>
      </c>
      <c r="B10125" s="39">
        <v>7.6425890000000001</v>
      </c>
    </row>
    <row r="10126" spans="1:2" x14ac:dyDescent="0.3">
      <c r="A10126" s="151">
        <v>44909</v>
      </c>
      <c r="B10126" s="39">
        <v>7.6420110000000001</v>
      </c>
    </row>
    <row r="10127" spans="1:2" x14ac:dyDescent="0.3">
      <c r="A10127" s="151">
        <v>44910</v>
      </c>
      <c r="B10127" s="39">
        <v>7.6414330000000001</v>
      </c>
    </row>
    <row r="10128" spans="1:2" x14ac:dyDescent="0.3">
      <c r="A10128" s="151">
        <v>44911</v>
      </c>
      <c r="B10128" s="39">
        <v>7.6408550000000002</v>
      </c>
    </row>
    <row r="10129" spans="1:2" x14ac:dyDescent="0.3">
      <c r="A10129" s="151">
        <v>44912</v>
      </c>
      <c r="B10129" s="39">
        <v>7.6402760000000001</v>
      </c>
    </row>
    <row r="10130" spans="1:2" x14ac:dyDescent="0.3">
      <c r="A10130" s="151">
        <v>44913</v>
      </c>
      <c r="B10130" s="39">
        <v>7.6396980000000001</v>
      </c>
    </row>
    <row r="10131" spans="1:2" x14ac:dyDescent="0.3">
      <c r="A10131" s="151">
        <v>44914</v>
      </c>
      <c r="B10131" s="39">
        <v>7.6391200000000001</v>
      </c>
    </row>
    <row r="10132" spans="1:2" x14ac:dyDescent="0.3">
      <c r="A10132" s="151">
        <v>44915</v>
      </c>
      <c r="B10132" s="39">
        <v>7.6385420000000002</v>
      </c>
    </row>
    <row r="10133" spans="1:2" x14ac:dyDescent="0.3">
      <c r="A10133" s="151">
        <v>44916</v>
      </c>
      <c r="B10133" s="39">
        <v>7.6379640000000002</v>
      </c>
    </row>
    <row r="10134" spans="1:2" x14ac:dyDescent="0.3">
      <c r="A10134" s="151">
        <v>44917</v>
      </c>
      <c r="B10134" s="39">
        <v>7.6373870000000004</v>
      </c>
    </row>
    <row r="10135" spans="1:2" x14ac:dyDescent="0.3">
      <c r="A10135" s="151">
        <v>44918</v>
      </c>
      <c r="B10135" s="39">
        <v>7.6368090000000004</v>
      </c>
    </row>
    <row r="10136" spans="1:2" x14ac:dyDescent="0.3">
      <c r="A10136" s="151">
        <v>44919</v>
      </c>
      <c r="B10136" s="39">
        <v>7.6362310000000004</v>
      </c>
    </row>
    <row r="10137" spans="1:2" x14ac:dyDescent="0.3">
      <c r="A10137" s="151">
        <v>44920</v>
      </c>
      <c r="B10137" s="39">
        <v>7.6356529999999996</v>
      </c>
    </row>
    <row r="10138" spans="1:2" x14ac:dyDescent="0.3">
      <c r="A10138" s="151">
        <v>44921</v>
      </c>
      <c r="B10138" s="39">
        <v>7.6375109999999999</v>
      </c>
    </row>
    <row r="10139" spans="1:2" x14ac:dyDescent="0.3">
      <c r="A10139" s="151">
        <v>44922</v>
      </c>
      <c r="B10139" s="39">
        <v>7.6393680000000002</v>
      </c>
    </row>
    <row r="10140" spans="1:2" x14ac:dyDescent="0.3">
      <c r="A10140" s="151">
        <v>44923</v>
      </c>
      <c r="B10140" s="39">
        <v>7.6412269999999998</v>
      </c>
    </row>
    <row r="10141" spans="1:2" x14ac:dyDescent="0.3">
      <c r="A10141" s="151">
        <v>44924</v>
      </c>
      <c r="B10141" s="39">
        <v>7.6430850000000001</v>
      </c>
    </row>
    <row r="10142" spans="1:2" x14ac:dyDescent="0.3">
      <c r="A10142" s="151">
        <v>44925</v>
      </c>
      <c r="B10142" s="39">
        <v>7.6449449999999999</v>
      </c>
    </row>
    <row r="10143" spans="1:2" x14ac:dyDescent="0.3">
      <c r="A10143" s="151">
        <v>44926</v>
      </c>
      <c r="B10143" s="39">
        <v>7.6468040000000004</v>
      </c>
    </row>
    <row r="10144" spans="1:2" x14ac:dyDescent="0.3">
      <c r="A10144" s="151">
        <v>44927</v>
      </c>
      <c r="B10144" s="39">
        <v>7.6486640000000001</v>
      </c>
    </row>
    <row r="10145" spans="1:3" x14ac:dyDescent="0.3">
      <c r="A10145" s="151">
        <v>44928</v>
      </c>
      <c r="B10145" s="39">
        <v>7.650525</v>
      </c>
    </row>
    <row r="10146" spans="1:3" x14ac:dyDescent="0.3">
      <c r="A10146" s="151">
        <v>44929</v>
      </c>
      <c r="B10146" s="39">
        <v>7.6523859999999999</v>
      </c>
    </row>
    <row r="10147" spans="1:3" x14ac:dyDescent="0.3">
      <c r="A10147" s="151">
        <v>44930</v>
      </c>
      <c r="B10147" s="39">
        <v>7.6542469999999998</v>
      </c>
    </row>
    <row r="10148" spans="1:3" x14ac:dyDescent="0.3">
      <c r="A10148" s="151">
        <v>44931</v>
      </c>
      <c r="B10148" s="39">
        <v>7.6561089999999998</v>
      </c>
    </row>
    <row r="10149" spans="1:3" x14ac:dyDescent="0.3">
      <c r="A10149" s="151">
        <v>44932</v>
      </c>
      <c r="B10149" s="39">
        <v>7.6579709999999999</v>
      </c>
    </row>
    <row r="10150" spans="1:3" x14ac:dyDescent="0.3">
      <c r="A10150" s="151">
        <v>44933</v>
      </c>
      <c r="B10150" s="39">
        <v>7.659834</v>
      </c>
    </row>
    <row r="10151" spans="1:3" x14ac:dyDescent="0.3">
      <c r="A10151" s="151">
        <v>44934</v>
      </c>
      <c r="B10151" s="39">
        <v>7.6616980000000003</v>
      </c>
    </row>
    <row r="10152" spans="1:3" x14ac:dyDescent="0.3">
      <c r="A10152" s="151">
        <v>44935</v>
      </c>
      <c r="B10152" s="39">
        <v>7.6635609999999996</v>
      </c>
      <c r="C10152" s="35">
        <f>B10143/B9778-1</f>
        <v>7.5767212470384759E-2</v>
      </c>
    </row>
    <row r="10153" spans="1:3" x14ac:dyDescent="0.3">
      <c r="A10153" s="151">
        <v>44936</v>
      </c>
      <c r="B10153" s="39">
        <v>7.6654249999999999</v>
      </c>
    </row>
    <row r="10154" spans="1:3" x14ac:dyDescent="0.3">
      <c r="A10154" s="151">
        <v>44937</v>
      </c>
      <c r="B10154" s="39">
        <v>7.6659179999999996</v>
      </c>
    </row>
    <row r="10155" spans="1:3" x14ac:dyDescent="0.3">
      <c r="A10155" s="151">
        <v>44938</v>
      </c>
      <c r="B10155" s="39">
        <v>7.6664110000000001</v>
      </c>
    </row>
    <row r="10156" spans="1:3" x14ac:dyDescent="0.3">
      <c r="A10156" s="151">
        <v>44939</v>
      </c>
      <c r="B10156" s="39">
        <v>7.6669039999999997</v>
      </c>
    </row>
    <row r="10157" spans="1:3" x14ac:dyDescent="0.3">
      <c r="A10157" s="151">
        <v>44940</v>
      </c>
      <c r="B10157" s="39">
        <v>7.6673970000000002</v>
      </c>
    </row>
    <row r="10158" spans="1:3" x14ac:dyDescent="0.3">
      <c r="A10158" s="151">
        <v>44941</v>
      </c>
      <c r="B10158" s="39">
        <v>7.667891</v>
      </c>
    </row>
    <row r="10159" spans="1:3" x14ac:dyDescent="0.3">
      <c r="A10159" s="151">
        <v>44942</v>
      </c>
      <c r="B10159" s="39">
        <v>7.6683839999999996</v>
      </c>
    </row>
    <row r="10160" spans="1:3" x14ac:dyDescent="0.3">
      <c r="A10160" s="151">
        <v>44943</v>
      </c>
      <c r="B10160" s="39">
        <v>7.6688770000000002</v>
      </c>
    </row>
    <row r="10161" spans="1:2" x14ac:dyDescent="0.3">
      <c r="A10161" s="151">
        <v>44944</v>
      </c>
      <c r="B10161" s="39">
        <v>7.6693699999999998</v>
      </c>
    </row>
    <row r="10162" spans="1:2" x14ac:dyDescent="0.3">
      <c r="A10162" s="151">
        <v>44945</v>
      </c>
      <c r="B10162" s="39">
        <v>7.6698630000000003</v>
      </c>
    </row>
    <row r="10163" spans="1:2" x14ac:dyDescent="0.3">
      <c r="A10163" s="151">
        <v>44946</v>
      </c>
      <c r="B10163" s="39">
        <v>7.670356</v>
      </c>
    </row>
    <row r="10164" spans="1:2" x14ac:dyDescent="0.3">
      <c r="A10164" s="151">
        <v>44947</v>
      </c>
      <c r="B10164" s="39">
        <v>7.6708499999999997</v>
      </c>
    </row>
    <row r="10165" spans="1:2" x14ac:dyDescent="0.3">
      <c r="A10165" s="151">
        <v>44948</v>
      </c>
      <c r="B10165" s="39">
        <v>7.6713430000000002</v>
      </c>
    </row>
    <row r="10166" spans="1:2" x14ac:dyDescent="0.3">
      <c r="A10166" s="151">
        <v>44949</v>
      </c>
      <c r="B10166" s="39">
        <v>7.6718359999999999</v>
      </c>
    </row>
    <row r="10167" spans="1:2" x14ac:dyDescent="0.3">
      <c r="A10167" s="151">
        <v>44950</v>
      </c>
      <c r="B10167" s="39">
        <v>7.6723299999999997</v>
      </c>
    </row>
    <row r="10168" spans="1:2" x14ac:dyDescent="0.3">
      <c r="A10168" s="151">
        <v>44951</v>
      </c>
      <c r="B10168" s="39">
        <v>7.6728230000000002</v>
      </c>
    </row>
    <row r="10169" spans="1:2" x14ac:dyDescent="0.3">
      <c r="A10169" s="151">
        <v>44952</v>
      </c>
      <c r="B10169" s="39">
        <v>7.6750049999999996</v>
      </c>
    </row>
    <row r="10170" spans="1:2" x14ac:dyDescent="0.3">
      <c r="A10170" s="151">
        <v>44953</v>
      </c>
      <c r="B10170" s="39">
        <v>7.6771880000000001</v>
      </c>
    </row>
    <row r="10171" spans="1:2" x14ac:dyDescent="0.3">
      <c r="A10171" s="151">
        <v>44954</v>
      </c>
      <c r="B10171" s="39">
        <v>7.6793709999999997</v>
      </c>
    </row>
    <row r="10172" spans="1:2" x14ac:dyDescent="0.3">
      <c r="A10172" s="151">
        <v>44955</v>
      </c>
      <c r="B10172" s="39">
        <v>7.6815550000000004</v>
      </c>
    </row>
    <row r="10173" spans="1:2" x14ac:dyDescent="0.3">
      <c r="A10173" s="151">
        <v>44956</v>
      </c>
      <c r="B10173" s="39">
        <v>7.6837390000000001</v>
      </c>
    </row>
    <row r="10174" spans="1:2" x14ac:dyDescent="0.3">
      <c r="A10174" s="151">
        <v>44957</v>
      </c>
      <c r="B10174" s="39">
        <v>7.685924</v>
      </c>
    </row>
    <row r="10175" spans="1:2" x14ac:dyDescent="0.3">
      <c r="A10175" s="151">
        <v>44958</v>
      </c>
      <c r="B10175" s="39">
        <v>7.68811</v>
      </c>
    </row>
    <row r="10176" spans="1:2" x14ac:dyDescent="0.3">
      <c r="A10176" s="151">
        <v>44959</v>
      </c>
      <c r="B10176" s="39">
        <v>7.6902970000000002</v>
      </c>
    </row>
    <row r="10177" spans="1:5" x14ac:dyDescent="0.3">
      <c r="A10177" s="151">
        <v>44960</v>
      </c>
      <c r="B10177" s="39">
        <v>7.6924840000000003</v>
      </c>
      <c r="D10177" s="35">
        <f>(B10168/B8342)^(1/5)-1</f>
        <v>5.1571258670948916E-2</v>
      </c>
    </row>
    <row r="10178" spans="1:5" x14ac:dyDescent="0.3">
      <c r="A10178" s="151">
        <v>44961</v>
      </c>
      <c r="B10178" s="39">
        <v>7.6946709999999996</v>
      </c>
      <c r="E10178" s="23" t="s">
        <v>34</v>
      </c>
    </row>
    <row r="10179" spans="1:5" x14ac:dyDescent="0.3">
      <c r="A10179" s="151">
        <v>44962</v>
      </c>
      <c r="B10179" s="39">
        <v>7.6968589999999999</v>
      </c>
    </row>
    <row r="10180" spans="1:5" x14ac:dyDescent="0.3">
      <c r="A10180" s="151">
        <v>44963</v>
      </c>
      <c r="B10180" s="39">
        <v>7.6990480000000003</v>
      </c>
    </row>
    <row r="10181" spans="1:5" x14ac:dyDescent="0.3">
      <c r="A10181" s="151">
        <v>44964</v>
      </c>
      <c r="B10181" s="39">
        <v>7.701238</v>
      </c>
    </row>
    <row r="10182" spans="1:5" x14ac:dyDescent="0.3">
      <c r="A10182" s="151">
        <v>44965</v>
      </c>
      <c r="B10182" s="39">
        <v>7.7034279999999997</v>
      </c>
    </row>
    <row r="10183" spans="1:5" x14ac:dyDescent="0.3">
      <c r="A10183" s="151">
        <v>44966</v>
      </c>
      <c r="B10183" s="39">
        <v>7.7056190000000004</v>
      </c>
    </row>
    <row r="10184" spans="1:5" x14ac:dyDescent="0.3">
      <c r="A10184" s="151">
        <v>44967</v>
      </c>
      <c r="B10184" s="39">
        <v>7.7078100000000003</v>
      </c>
    </row>
    <row r="10185" spans="1:5" x14ac:dyDescent="0.3">
      <c r="A10185" s="150">
        <v>44968</v>
      </c>
      <c r="B10185" s="30">
        <v>7.7095859999999998</v>
      </c>
    </row>
    <row r="10186" spans="1:5" x14ac:dyDescent="0.3">
      <c r="A10186" s="150">
        <v>44969</v>
      </c>
      <c r="B10186" s="30">
        <v>7.7113620000000003</v>
      </c>
    </row>
    <row r="10187" spans="1:5" x14ac:dyDescent="0.3">
      <c r="A10187" s="150">
        <v>44970</v>
      </c>
      <c r="B10187" s="30">
        <v>7.713139</v>
      </c>
    </row>
    <row r="10188" spans="1:5" x14ac:dyDescent="0.3">
      <c r="A10188" s="150">
        <v>44971</v>
      </c>
      <c r="B10188" s="30">
        <v>7.7149159999999997</v>
      </c>
    </row>
    <row r="10189" spans="1:5" x14ac:dyDescent="0.3">
      <c r="A10189" s="150">
        <v>44972</v>
      </c>
      <c r="B10189" s="30">
        <v>7.7166930000000002</v>
      </c>
    </row>
    <row r="10190" spans="1:5" x14ac:dyDescent="0.3">
      <c r="A10190" s="150">
        <v>44973</v>
      </c>
      <c r="B10190" s="30">
        <v>7.7184710000000001</v>
      </c>
    </row>
    <row r="10191" spans="1:5" x14ac:dyDescent="0.3">
      <c r="A10191" s="150">
        <v>44974</v>
      </c>
      <c r="B10191" s="30">
        <v>7.7202489999999999</v>
      </c>
    </row>
    <row r="10192" spans="1:5" x14ac:dyDescent="0.3">
      <c r="A10192" s="150">
        <v>44975</v>
      </c>
      <c r="B10192" s="30">
        <v>7.7220279999999999</v>
      </c>
    </row>
    <row r="10193" spans="1:2" x14ac:dyDescent="0.3">
      <c r="A10193" s="150">
        <v>44976</v>
      </c>
      <c r="B10193" s="30">
        <v>7.7238069999999999</v>
      </c>
    </row>
    <row r="10194" spans="1:2" x14ac:dyDescent="0.3">
      <c r="A10194" s="150">
        <v>44977</v>
      </c>
      <c r="B10194" s="30">
        <v>7.7255859999999998</v>
      </c>
    </row>
    <row r="10195" spans="1:2" x14ac:dyDescent="0.3">
      <c r="A10195" s="150">
        <v>44978</v>
      </c>
      <c r="B10195" s="30">
        <v>7.727366</v>
      </c>
    </row>
    <row r="10196" spans="1:2" x14ac:dyDescent="0.3">
      <c r="A10196" s="150">
        <v>44979</v>
      </c>
      <c r="B10196" s="30">
        <v>7.7291470000000002</v>
      </c>
    </row>
    <row r="10197" spans="1:2" x14ac:dyDescent="0.3">
      <c r="A10197" s="150">
        <v>44980</v>
      </c>
      <c r="B10197" s="30">
        <v>7.7309270000000003</v>
      </c>
    </row>
    <row r="10198" spans="1:2" x14ac:dyDescent="0.3">
      <c r="A10198" s="150">
        <v>44981</v>
      </c>
      <c r="B10198" s="30">
        <v>7.7327079999999997</v>
      </c>
    </row>
    <row r="10199" spans="1:2" x14ac:dyDescent="0.3">
      <c r="A10199" s="150">
        <v>44982</v>
      </c>
      <c r="B10199" s="30">
        <v>7.7344900000000001</v>
      </c>
    </row>
    <row r="10200" spans="1:2" x14ac:dyDescent="0.3">
      <c r="A10200" s="150">
        <v>44983</v>
      </c>
      <c r="B10200" s="30">
        <v>7.7362880000000001</v>
      </c>
    </row>
    <row r="10201" spans="1:2" x14ac:dyDescent="0.3">
      <c r="A10201" s="150">
        <v>44984</v>
      </c>
      <c r="B10201" s="30">
        <v>7.738086</v>
      </c>
    </row>
    <row r="10202" spans="1:2" x14ac:dyDescent="0.3">
      <c r="A10202" s="150">
        <v>44985</v>
      </c>
      <c r="B10202" s="30">
        <v>7.7398850000000001</v>
      </c>
    </row>
    <row r="10203" spans="1:2" x14ac:dyDescent="0.3">
      <c r="A10203" s="150">
        <v>44986</v>
      </c>
      <c r="B10203" s="30">
        <v>7.7416840000000002</v>
      </c>
    </row>
    <row r="10204" spans="1:2" x14ac:dyDescent="0.3">
      <c r="A10204" s="150">
        <v>44987</v>
      </c>
      <c r="B10204" s="30">
        <v>7.7434839999999996</v>
      </c>
    </row>
    <row r="10205" spans="1:2" x14ac:dyDescent="0.3">
      <c r="A10205" s="150">
        <v>44988</v>
      </c>
      <c r="B10205" s="30">
        <v>7.7452839999999998</v>
      </c>
    </row>
    <row r="10206" spans="1:2" x14ac:dyDescent="0.3">
      <c r="A10206" s="150">
        <v>44989</v>
      </c>
      <c r="B10206" s="30">
        <v>7.7470840000000001</v>
      </c>
    </row>
    <row r="10207" spans="1:2" x14ac:dyDescent="0.3">
      <c r="A10207" s="150">
        <v>44990</v>
      </c>
      <c r="B10207" s="30">
        <v>7.7488849999999996</v>
      </c>
    </row>
    <row r="10208" spans="1:2" x14ac:dyDescent="0.3">
      <c r="A10208" s="150">
        <v>44991</v>
      </c>
      <c r="B10208" s="30">
        <v>7.750686</v>
      </c>
    </row>
    <row r="10209" spans="1:2" x14ac:dyDescent="0.3">
      <c r="A10209" s="150">
        <v>44992</v>
      </c>
      <c r="B10209" s="30">
        <v>7.7524879999999996</v>
      </c>
    </row>
    <row r="10210" spans="1:2" x14ac:dyDescent="0.3">
      <c r="A10210" s="150">
        <v>44993</v>
      </c>
      <c r="B10210" s="30">
        <v>7.7542900000000001</v>
      </c>
    </row>
    <row r="10211" spans="1:2" x14ac:dyDescent="0.3">
      <c r="A10211" s="150">
        <v>44994</v>
      </c>
      <c r="B10211" s="30">
        <v>7.7560919999999998</v>
      </c>
    </row>
    <row r="10212" spans="1:2" x14ac:dyDescent="0.3">
      <c r="A10212" s="150">
        <v>44995</v>
      </c>
      <c r="B10212" s="30">
        <v>7.7578950000000004</v>
      </c>
    </row>
    <row r="10213" spans="1:2" x14ac:dyDescent="0.3">
      <c r="A10213" s="150">
        <v>44996</v>
      </c>
      <c r="B10213" s="30">
        <v>7.7587400000000004</v>
      </c>
    </row>
    <row r="10214" spans="1:2" x14ac:dyDescent="0.3">
      <c r="A10214" s="150">
        <v>44997</v>
      </c>
      <c r="B10214" s="30">
        <v>7.7595840000000003</v>
      </c>
    </row>
    <row r="10215" spans="1:2" x14ac:dyDescent="0.3">
      <c r="A10215" s="150">
        <v>44998</v>
      </c>
      <c r="B10215" s="30">
        <v>7.7604280000000001</v>
      </c>
    </row>
    <row r="10216" spans="1:2" x14ac:dyDescent="0.3">
      <c r="A10216" s="150">
        <v>44999</v>
      </c>
      <c r="B10216" s="30">
        <v>7.7612730000000001</v>
      </c>
    </row>
    <row r="10217" spans="1:2" x14ac:dyDescent="0.3">
      <c r="A10217" s="150">
        <v>45000</v>
      </c>
      <c r="B10217" s="30">
        <v>7.7621169999999999</v>
      </c>
    </row>
    <row r="10218" spans="1:2" x14ac:dyDescent="0.3">
      <c r="A10218" s="150">
        <v>45001</v>
      </c>
      <c r="B10218" s="30">
        <v>7.7629619999999999</v>
      </c>
    </row>
    <row r="10219" spans="1:2" x14ac:dyDescent="0.3">
      <c r="A10219" s="150">
        <v>45002</v>
      </c>
      <c r="B10219" s="30">
        <v>7.7638069999999999</v>
      </c>
    </row>
    <row r="10220" spans="1:2" x14ac:dyDescent="0.3">
      <c r="A10220" s="150">
        <v>45003</v>
      </c>
      <c r="B10220" s="30">
        <v>7.7646519999999999</v>
      </c>
    </row>
    <row r="10221" spans="1:2" x14ac:dyDescent="0.3">
      <c r="A10221" s="150">
        <v>45004</v>
      </c>
      <c r="B10221" s="30">
        <v>7.7654969999999999</v>
      </c>
    </row>
    <row r="10222" spans="1:2" x14ac:dyDescent="0.3">
      <c r="A10222" s="150">
        <v>45005</v>
      </c>
      <c r="B10222" s="30">
        <v>7.7663419999999999</v>
      </c>
    </row>
    <row r="10223" spans="1:2" x14ac:dyDescent="0.3">
      <c r="A10223" s="150">
        <v>45006</v>
      </c>
      <c r="B10223" s="30">
        <v>7.7671869999999998</v>
      </c>
    </row>
    <row r="10224" spans="1:2" x14ac:dyDescent="0.3">
      <c r="A10224" s="150">
        <v>45007</v>
      </c>
      <c r="B10224" s="30">
        <v>7.7680319999999998</v>
      </c>
    </row>
    <row r="10225" spans="1:2" x14ac:dyDescent="0.3">
      <c r="A10225" s="150">
        <v>45008</v>
      </c>
      <c r="B10225" s="30">
        <v>7.7688769999999998</v>
      </c>
    </row>
    <row r="10226" spans="1:2" x14ac:dyDescent="0.3">
      <c r="A10226" s="150">
        <v>45009</v>
      </c>
      <c r="B10226" s="30">
        <v>7.7697229999999999</v>
      </c>
    </row>
    <row r="10227" spans="1:2" x14ac:dyDescent="0.3">
      <c r="A10227" s="150">
        <v>45010</v>
      </c>
      <c r="B10227" s="30">
        <v>7.7705679999999999</v>
      </c>
    </row>
    <row r="10228" spans="1:2" x14ac:dyDescent="0.3">
      <c r="A10228" s="150">
        <v>45011</v>
      </c>
      <c r="B10228" s="30">
        <v>7.7712880000000002</v>
      </c>
    </row>
    <row r="10229" spans="1:2" x14ac:dyDescent="0.3">
      <c r="A10229" s="150">
        <v>45012</v>
      </c>
      <c r="B10229" s="30">
        <v>7.7720070000000003</v>
      </c>
    </row>
    <row r="10230" spans="1:2" x14ac:dyDescent="0.3">
      <c r="A10230" s="150">
        <v>45013</v>
      </c>
      <c r="B10230" s="30">
        <v>7.7727269999999997</v>
      </c>
    </row>
    <row r="10231" spans="1:2" x14ac:dyDescent="0.3">
      <c r="A10231" s="150">
        <v>45014</v>
      </c>
      <c r="B10231" s="30">
        <v>7.773447</v>
      </c>
    </row>
    <row r="10232" spans="1:2" x14ac:dyDescent="0.3">
      <c r="A10232" s="150">
        <v>45015</v>
      </c>
      <c r="B10232" s="30">
        <v>7.7741670000000003</v>
      </c>
    </row>
    <row r="10233" spans="1:2" x14ac:dyDescent="0.3">
      <c r="A10233" s="150">
        <v>45016</v>
      </c>
      <c r="B10233" s="30">
        <v>7.7748869999999997</v>
      </c>
    </row>
    <row r="10234" spans="1:2" x14ac:dyDescent="0.3">
      <c r="A10234" s="150">
        <v>45017</v>
      </c>
      <c r="B10234" s="30">
        <v>7.7756069999999999</v>
      </c>
    </row>
    <row r="10235" spans="1:2" x14ac:dyDescent="0.3">
      <c r="A10235" s="150">
        <v>45018</v>
      </c>
      <c r="B10235" s="30">
        <v>7.7763270000000002</v>
      </c>
    </row>
    <row r="10236" spans="1:2" x14ac:dyDescent="0.3">
      <c r="A10236" s="150">
        <v>45019</v>
      </c>
      <c r="B10236" s="30">
        <v>7.7770469999999996</v>
      </c>
    </row>
    <row r="10237" spans="1:2" x14ac:dyDescent="0.3">
      <c r="A10237" s="150">
        <v>45020</v>
      </c>
      <c r="B10237" s="30">
        <v>7.7777669999999999</v>
      </c>
    </row>
    <row r="10238" spans="1:2" x14ac:dyDescent="0.3">
      <c r="A10238" s="150">
        <v>45021</v>
      </c>
      <c r="B10238" s="30">
        <v>7.7784870000000002</v>
      </c>
    </row>
    <row r="10239" spans="1:2" x14ac:dyDescent="0.3">
      <c r="A10239" s="150">
        <v>45022</v>
      </c>
      <c r="B10239" s="30">
        <v>7.7792070000000004</v>
      </c>
    </row>
    <row r="10240" spans="1:2" x14ac:dyDescent="0.3">
      <c r="A10240" s="150">
        <v>45023</v>
      </c>
      <c r="B10240" s="30">
        <v>7.779928</v>
      </c>
    </row>
    <row r="10241" spans="1:2" x14ac:dyDescent="0.3">
      <c r="A10241" s="150">
        <v>45024</v>
      </c>
      <c r="B10241" s="30">
        <v>7.7806480000000002</v>
      </c>
    </row>
    <row r="10242" spans="1:2" x14ac:dyDescent="0.3">
      <c r="A10242" s="150">
        <v>45025</v>
      </c>
      <c r="B10242" s="30">
        <v>7.7813689999999998</v>
      </c>
    </row>
    <row r="10243" spans="1:2" x14ac:dyDescent="0.3">
      <c r="A10243" s="150">
        <v>45026</v>
      </c>
      <c r="B10243" s="30">
        <v>7.782089</v>
      </c>
    </row>
    <row r="10244" spans="1:2" x14ac:dyDescent="0.3">
      <c r="A10244" s="150">
        <v>45027</v>
      </c>
      <c r="B10244" s="30">
        <v>7.7824770000000001</v>
      </c>
    </row>
    <row r="10245" spans="1:2" x14ac:dyDescent="0.3">
      <c r="A10245" s="150">
        <v>45028</v>
      </c>
      <c r="B10245" s="30">
        <v>7.7828650000000001</v>
      </c>
    </row>
    <row r="10246" spans="1:2" x14ac:dyDescent="0.3">
      <c r="A10246" s="150">
        <v>45029</v>
      </c>
      <c r="B10246" s="30">
        <v>7.7832530000000002</v>
      </c>
    </row>
    <row r="10247" spans="1:2" x14ac:dyDescent="0.3">
      <c r="A10247" s="150">
        <v>45030</v>
      </c>
      <c r="B10247" s="30">
        <v>7.7836410000000003</v>
      </c>
    </row>
    <row r="10248" spans="1:2" x14ac:dyDescent="0.3">
      <c r="A10248" s="150">
        <v>45031</v>
      </c>
      <c r="B10248" s="30">
        <v>7.7840290000000003</v>
      </c>
    </row>
    <row r="10249" spans="1:2" x14ac:dyDescent="0.3">
      <c r="A10249" s="150">
        <v>45032</v>
      </c>
      <c r="B10249" s="30">
        <v>7.7844170000000004</v>
      </c>
    </row>
    <row r="10250" spans="1:2" x14ac:dyDescent="0.3">
      <c r="A10250" s="150">
        <v>45033</v>
      </c>
      <c r="B10250" s="30">
        <v>7.7848050000000004</v>
      </c>
    </row>
    <row r="10251" spans="1:2" x14ac:dyDescent="0.3">
      <c r="A10251" s="150">
        <v>45034</v>
      </c>
      <c r="B10251" s="30">
        <v>7.7851929999999996</v>
      </c>
    </row>
    <row r="10252" spans="1:2" x14ac:dyDescent="0.3">
      <c r="A10252" s="150">
        <v>45035</v>
      </c>
      <c r="B10252" s="30">
        <v>7.7855809999999996</v>
      </c>
    </row>
    <row r="10253" spans="1:2" x14ac:dyDescent="0.3">
      <c r="A10253" s="150">
        <v>45036</v>
      </c>
      <c r="B10253" s="30">
        <v>7.7859689999999997</v>
      </c>
    </row>
    <row r="10254" spans="1:2" x14ac:dyDescent="0.3">
      <c r="A10254" s="150">
        <v>45037</v>
      </c>
      <c r="B10254" s="30">
        <v>7.7863579999999999</v>
      </c>
    </row>
    <row r="10255" spans="1:2" x14ac:dyDescent="0.3">
      <c r="A10255" s="150">
        <v>45038</v>
      </c>
      <c r="B10255" s="30">
        <v>7.7867459999999999</v>
      </c>
    </row>
    <row r="10256" spans="1:2" x14ac:dyDescent="0.3">
      <c r="A10256" s="150">
        <v>45039</v>
      </c>
      <c r="B10256" s="30">
        <v>7.787134</v>
      </c>
    </row>
    <row r="10257" spans="1:2" x14ac:dyDescent="0.3">
      <c r="A10257" s="150">
        <v>45040</v>
      </c>
      <c r="B10257" s="30">
        <v>7.7875220000000001</v>
      </c>
    </row>
    <row r="10258" spans="1:2" x14ac:dyDescent="0.3">
      <c r="A10258" s="150">
        <v>45041</v>
      </c>
      <c r="B10258" s="30">
        <v>7.7879100000000001</v>
      </c>
    </row>
    <row r="10259" spans="1:2" x14ac:dyDescent="0.3">
      <c r="A10259" s="150">
        <v>45042</v>
      </c>
      <c r="B10259" s="30">
        <v>7.7870689999999998</v>
      </c>
    </row>
    <row r="10260" spans="1:2" x14ac:dyDescent="0.3">
      <c r="A10260" s="150">
        <v>45043</v>
      </c>
      <c r="B10260" s="30">
        <v>7.7862270000000002</v>
      </c>
    </row>
    <row r="10261" spans="1:2" x14ac:dyDescent="0.3">
      <c r="A10261" s="150">
        <v>45044</v>
      </c>
      <c r="B10261" s="30">
        <v>7.7853859999999999</v>
      </c>
    </row>
    <row r="10262" spans="1:2" x14ac:dyDescent="0.3">
      <c r="A10262" s="150">
        <v>45045</v>
      </c>
      <c r="B10262" s="30">
        <v>7.7845449999999996</v>
      </c>
    </row>
    <row r="10263" spans="1:2" x14ac:dyDescent="0.3">
      <c r="A10263" s="150">
        <v>45046</v>
      </c>
      <c r="B10263" s="30">
        <v>7.7837040000000002</v>
      </c>
    </row>
    <row r="10264" spans="1:2" x14ac:dyDescent="0.3">
      <c r="A10264" s="150">
        <v>45047</v>
      </c>
      <c r="B10264" s="30">
        <v>7.7828629999999999</v>
      </c>
    </row>
    <row r="10265" spans="1:2" x14ac:dyDescent="0.3">
      <c r="A10265" s="150">
        <v>45048</v>
      </c>
      <c r="B10265" s="30">
        <v>7.7820220000000004</v>
      </c>
    </row>
    <row r="10266" spans="1:2" x14ac:dyDescent="0.3">
      <c r="A10266" s="150">
        <v>45049</v>
      </c>
      <c r="B10266" s="30">
        <v>7.7811810000000001</v>
      </c>
    </row>
    <row r="10267" spans="1:2" x14ac:dyDescent="0.3">
      <c r="A10267" s="150">
        <v>45050</v>
      </c>
      <c r="B10267" s="30">
        <v>7.7803399999999998</v>
      </c>
    </row>
    <row r="10268" spans="1:2" x14ac:dyDescent="0.3">
      <c r="A10268" s="150">
        <v>45051</v>
      </c>
      <c r="B10268" s="30">
        <v>7.7794999999999996</v>
      </c>
    </row>
    <row r="10269" spans="1:2" x14ac:dyDescent="0.3">
      <c r="A10269" s="150">
        <v>45052</v>
      </c>
      <c r="B10269" s="30">
        <v>7.7786590000000002</v>
      </c>
    </row>
    <row r="10270" spans="1:2" x14ac:dyDescent="0.3">
      <c r="A10270" s="150">
        <v>45053</v>
      </c>
      <c r="B10270" s="30">
        <v>7.777819</v>
      </c>
    </row>
    <row r="10271" spans="1:2" x14ac:dyDescent="0.3">
      <c r="A10271" s="150">
        <v>45054</v>
      </c>
      <c r="B10271" s="30">
        <v>7.7769779999999997</v>
      </c>
    </row>
    <row r="10272" spans="1:2" x14ac:dyDescent="0.3">
      <c r="A10272" s="150">
        <v>45055</v>
      </c>
      <c r="B10272" s="30">
        <v>7.7761380000000004</v>
      </c>
    </row>
    <row r="10273" spans="1:2" x14ac:dyDescent="0.3">
      <c r="A10273" s="150">
        <v>45056</v>
      </c>
      <c r="B10273" s="30">
        <v>7.7752980000000003</v>
      </c>
    </row>
    <row r="10274" spans="1:2" x14ac:dyDescent="0.3">
      <c r="A10274" s="150">
        <v>45057</v>
      </c>
      <c r="B10274" s="30">
        <v>7.7763840000000002</v>
      </c>
    </row>
    <row r="10275" spans="1:2" x14ac:dyDescent="0.3">
      <c r="A10275" s="150">
        <v>45058</v>
      </c>
      <c r="B10275" s="30">
        <v>7.7774710000000002</v>
      </c>
    </row>
    <row r="10276" spans="1:2" x14ac:dyDescent="0.3">
      <c r="A10276" s="150">
        <v>45059</v>
      </c>
      <c r="B10276" s="30">
        <v>7.7785570000000002</v>
      </c>
    </row>
    <row r="10277" spans="1:2" x14ac:dyDescent="0.3">
      <c r="A10277" s="150">
        <v>45060</v>
      </c>
      <c r="B10277" s="30">
        <v>7.7796440000000002</v>
      </c>
    </row>
    <row r="10278" spans="1:2" x14ac:dyDescent="0.3">
      <c r="A10278" s="150">
        <v>45061</v>
      </c>
      <c r="B10278" s="30">
        <v>7.7807310000000003</v>
      </c>
    </row>
    <row r="10279" spans="1:2" x14ac:dyDescent="0.3">
      <c r="A10279" s="150">
        <v>45062</v>
      </c>
      <c r="B10279" s="30">
        <v>7.7818180000000003</v>
      </c>
    </row>
    <row r="10280" spans="1:2" x14ac:dyDescent="0.3">
      <c r="A10280" s="150">
        <v>45063</v>
      </c>
      <c r="B10280" s="30">
        <v>7.7829059999999997</v>
      </c>
    </row>
    <row r="10281" spans="1:2" x14ac:dyDescent="0.3">
      <c r="A10281" s="150">
        <v>45064</v>
      </c>
      <c r="B10281" s="30">
        <v>7.7839929999999997</v>
      </c>
    </row>
    <row r="10282" spans="1:2" x14ac:dyDescent="0.3">
      <c r="A10282" s="150">
        <v>45065</v>
      </c>
      <c r="B10282" s="30">
        <v>7.7850799999999998</v>
      </c>
    </row>
    <row r="10283" spans="1:2" x14ac:dyDescent="0.3">
      <c r="A10283" s="150">
        <v>45066</v>
      </c>
      <c r="B10283" s="30">
        <v>7.786168</v>
      </c>
    </row>
    <row r="10284" spans="1:2" x14ac:dyDescent="0.3">
      <c r="A10284" s="150">
        <v>45067</v>
      </c>
      <c r="B10284" s="30">
        <v>7.7872560000000002</v>
      </c>
    </row>
    <row r="10285" spans="1:2" x14ac:dyDescent="0.3">
      <c r="A10285" s="150">
        <v>45068</v>
      </c>
      <c r="B10285" s="30">
        <v>7.7883440000000004</v>
      </c>
    </row>
    <row r="10286" spans="1:2" x14ac:dyDescent="0.3">
      <c r="A10286" s="150">
        <v>45069</v>
      </c>
      <c r="B10286" s="30">
        <v>7.7894319999999997</v>
      </c>
    </row>
    <row r="10287" spans="1:2" x14ac:dyDescent="0.3">
      <c r="A10287" s="150">
        <v>45070</v>
      </c>
      <c r="B10287" s="30">
        <v>7.790521</v>
      </c>
    </row>
    <row r="10288" spans="1:2" x14ac:dyDescent="0.3">
      <c r="A10288" s="150">
        <v>45071</v>
      </c>
      <c r="B10288" s="30">
        <v>7.7916090000000002</v>
      </c>
    </row>
    <row r="10289" spans="1:2" x14ac:dyDescent="0.3">
      <c r="A10289" s="150">
        <v>45072</v>
      </c>
      <c r="B10289" s="30">
        <v>7.7900600000000004</v>
      </c>
    </row>
    <row r="10290" spans="1:2" x14ac:dyDescent="0.3">
      <c r="A10290" s="150">
        <v>45073</v>
      </c>
      <c r="B10290" s="30">
        <v>7.7885119999999999</v>
      </c>
    </row>
    <row r="10291" spans="1:2" x14ac:dyDescent="0.3">
      <c r="A10291" s="150">
        <v>45074</v>
      </c>
      <c r="B10291" s="30">
        <v>7.7869640000000002</v>
      </c>
    </row>
    <row r="10292" spans="1:2" x14ac:dyDescent="0.3">
      <c r="A10292" s="150">
        <v>45075</v>
      </c>
      <c r="B10292" s="30">
        <v>7.7854169999999998</v>
      </c>
    </row>
    <row r="10293" spans="1:2" x14ac:dyDescent="0.3">
      <c r="A10293" s="150">
        <v>45076</v>
      </c>
      <c r="B10293" s="30">
        <v>7.7838690000000001</v>
      </c>
    </row>
    <row r="10294" spans="1:2" x14ac:dyDescent="0.3">
      <c r="A10294" s="150">
        <v>45077</v>
      </c>
      <c r="B10294" s="30">
        <v>7.7823219999999997</v>
      </c>
    </row>
    <row r="10295" spans="1:2" x14ac:dyDescent="0.3">
      <c r="A10295" s="150">
        <v>45078</v>
      </c>
      <c r="B10295" s="30">
        <v>7.7807760000000004</v>
      </c>
    </row>
    <row r="10296" spans="1:2" x14ac:dyDescent="0.3">
      <c r="A10296" s="150">
        <v>45079</v>
      </c>
      <c r="B10296" s="30">
        <v>7.7792289999999999</v>
      </c>
    </row>
    <row r="10297" spans="1:2" x14ac:dyDescent="0.3">
      <c r="A10297" s="150">
        <v>45080</v>
      </c>
      <c r="B10297" s="30">
        <v>7.7776829999999997</v>
      </c>
    </row>
    <row r="10298" spans="1:2" x14ac:dyDescent="0.3">
      <c r="A10298" s="150">
        <v>45081</v>
      </c>
      <c r="B10298" s="30">
        <v>7.7761380000000004</v>
      </c>
    </row>
    <row r="10299" spans="1:2" x14ac:dyDescent="0.3">
      <c r="A10299" s="150">
        <v>45082</v>
      </c>
      <c r="B10299" s="30">
        <v>7.7745920000000002</v>
      </c>
    </row>
    <row r="10300" spans="1:2" x14ac:dyDescent="0.3">
      <c r="A10300" s="150">
        <v>45083</v>
      </c>
      <c r="B10300" s="30">
        <v>7.773047</v>
      </c>
    </row>
    <row r="10301" spans="1:2" x14ac:dyDescent="0.3">
      <c r="A10301" s="150">
        <v>45084</v>
      </c>
      <c r="B10301" s="30">
        <v>7.7715019999999999</v>
      </c>
    </row>
    <row r="10302" spans="1:2" x14ac:dyDescent="0.3">
      <c r="A10302" s="150">
        <v>45085</v>
      </c>
      <c r="B10302" s="30">
        <v>7.7699579999999999</v>
      </c>
    </row>
    <row r="10303" spans="1:2" x14ac:dyDescent="0.3">
      <c r="A10303" s="150">
        <v>45086</v>
      </c>
      <c r="B10303" s="30">
        <v>7.7684129999999998</v>
      </c>
    </row>
    <row r="10304" spans="1:2" x14ac:dyDescent="0.3">
      <c r="A10304" s="150">
        <v>45087</v>
      </c>
      <c r="B10304" s="30">
        <v>7.7668699999999999</v>
      </c>
    </row>
    <row r="10305" spans="1:2" x14ac:dyDescent="0.3">
      <c r="A10305" s="150">
        <v>45088</v>
      </c>
      <c r="B10305" s="30">
        <v>7.7668210000000002</v>
      </c>
    </row>
    <row r="10306" spans="1:2" x14ac:dyDescent="0.3">
      <c r="A10306" s="150">
        <v>45089</v>
      </c>
      <c r="B10306" s="30">
        <v>7.7667719999999996</v>
      </c>
    </row>
    <row r="10307" spans="1:2" x14ac:dyDescent="0.3">
      <c r="A10307" s="150">
        <v>45090</v>
      </c>
      <c r="B10307" s="30">
        <v>7.766724</v>
      </c>
    </row>
    <row r="10308" spans="1:2" x14ac:dyDescent="0.3">
      <c r="A10308" s="150">
        <v>45091</v>
      </c>
      <c r="B10308" s="30">
        <v>7.7666750000000002</v>
      </c>
    </row>
    <row r="10309" spans="1:2" x14ac:dyDescent="0.3">
      <c r="A10309" s="150">
        <v>45092</v>
      </c>
      <c r="B10309" s="30">
        <v>7.7666269999999997</v>
      </c>
    </row>
    <row r="10310" spans="1:2" x14ac:dyDescent="0.3">
      <c r="A10310" s="150">
        <v>45093</v>
      </c>
      <c r="B10310" s="30">
        <v>7.766578</v>
      </c>
    </row>
    <row r="10311" spans="1:2" x14ac:dyDescent="0.3">
      <c r="A10311" s="150">
        <v>45094</v>
      </c>
      <c r="B10311" s="30">
        <v>7.7665300000000004</v>
      </c>
    </row>
    <row r="10312" spans="1:2" x14ac:dyDescent="0.3">
      <c r="A10312" s="150">
        <v>45095</v>
      </c>
      <c r="B10312" s="30">
        <v>7.7664809999999997</v>
      </c>
    </row>
    <row r="10313" spans="1:2" x14ac:dyDescent="0.3">
      <c r="A10313" s="150">
        <v>45096</v>
      </c>
      <c r="B10313" s="30">
        <v>7.7664330000000001</v>
      </c>
    </row>
    <row r="10314" spans="1:2" x14ac:dyDescent="0.3">
      <c r="A10314" s="150">
        <v>45097</v>
      </c>
      <c r="B10314" s="30">
        <v>7.7663840000000004</v>
      </c>
    </row>
    <row r="10315" spans="1:2" x14ac:dyDescent="0.3">
      <c r="A10315" s="150">
        <v>45098</v>
      </c>
      <c r="B10315" s="30">
        <v>7.7663359999999999</v>
      </c>
    </row>
    <row r="10316" spans="1:2" x14ac:dyDescent="0.3">
      <c r="A10316" s="150">
        <v>45099</v>
      </c>
      <c r="B10316" s="30">
        <v>7.7662870000000002</v>
      </c>
    </row>
    <row r="10317" spans="1:2" x14ac:dyDescent="0.3">
      <c r="A10317" s="150">
        <v>45100</v>
      </c>
      <c r="B10317" s="30">
        <v>7.7662389999999997</v>
      </c>
    </row>
    <row r="10318" spans="1:2" x14ac:dyDescent="0.3">
      <c r="A10318" s="150">
        <v>45101</v>
      </c>
      <c r="B10318" s="30">
        <v>7.7661899999999999</v>
      </c>
    </row>
    <row r="10319" spans="1:2" x14ac:dyDescent="0.3">
      <c r="A10319" s="150">
        <v>45102</v>
      </c>
      <c r="B10319" s="30">
        <v>7.7661420000000003</v>
      </c>
    </row>
    <row r="10320" spans="1:2" x14ac:dyDescent="0.3">
      <c r="A10320" s="150">
        <v>45103</v>
      </c>
      <c r="B10320" s="30">
        <v>7.766267</v>
      </c>
    </row>
    <row r="10321" spans="1:2" x14ac:dyDescent="0.3">
      <c r="A10321" s="150">
        <v>45104</v>
      </c>
      <c r="B10321" s="30">
        <v>7.7663919999999997</v>
      </c>
    </row>
    <row r="10322" spans="1:2" x14ac:dyDescent="0.3">
      <c r="A10322" s="150">
        <v>45105</v>
      </c>
      <c r="B10322" s="30">
        <v>7.7665179999999996</v>
      </c>
    </row>
    <row r="10323" spans="1:2" x14ac:dyDescent="0.3">
      <c r="A10323" s="150">
        <v>45106</v>
      </c>
      <c r="B10323" s="30">
        <v>7.7666430000000002</v>
      </c>
    </row>
    <row r="10324" spans="1:2" x14ac:dyDescent="0.3">
      <c r="A10324" s="150">
        <v>45107</v>
      </c>
      <c r="B10324" s="30">
        <v>7.7667679999999999</v>
      </c>
    </row>
    <row r="10325" spans="1:2" x14ac:dyDescent="0.3">
      <c r="A10325" s="150">
        <v>45108</v>
      </c>
      <c r="B10325" s="30">
        <v>7.7668939999999997</v>
      </c>
    </row>
    <row r="10326" spans="1:2" x14ac:dyDescent="0.3">
      <c r="A10326" s="150">
        <v>45109</v>
      </c>
      <c r="B10326" s="30">
        <v>7.7670190000000003</v>
      </c>
    </row>
    <row r="10327" spans="1:2" x14ac:dyDescent="0.3">
      <c r="A10327" s="150">
        <v>45110</v>
      </c>
      <c r="B10327" s="30">
        <v>7.767144</v>
      </c>
    </row>
    <row r="10328" spans="1:2" x14ac:dyDescent="0.3">
      <c r="A10328" s="150">
        <v>45111</v>
      </c>
      <c r="B10328" s="30">
        <v>7.7672699999999999</v>
      </c>
    </row>
    <row r="10329" spans="1:2" x14ac:dyDescent="0.3">
      <c r="A10329" s="150">
        <v>45112</v>
      </c>
      <c r="B10329" s="30">
        <v>7.7673949999999996</v>
      </c>
    </row>
    <row r="10330" spans="1:2" x14ac:dyDescent="0.3">
      <c r="A10330" s="150">
        <v>45113</v>
      </c>
      <c r="B10330" s="30">
        <v>7.7675200000000002</v>
      </c>
    </row>
    <row r="10331" spans="1:2" x14ac:dyDescent="0.3">
      <c r="A10331" s="150">
        <v>45114</v>
      </c>
      <c r="B10331" s="30">
        <v>7.7676460000000001</v>
      </c>
    </row>
    <row r="10332" spans="1:2" x14ac:dyDescent="0.3">
      <c r="A10332" s="150">
        <v>45115</v>
      </c>
      <c r="B10332" s="30">
        <v>7.7677709999999998</v>
      </c>
    </row>
    <row r="10333" spans="1:2" x14ac:dyDescent="0.3">
      <c r="A10333" s="150">
        <v>45116</v>
      </c>
      <c r="B10333" s="30">
        <v>7.7678960000000004</v>
      </c>
    </row>
    <row r="10334" spans="1:2" x14ac:dyDescent="0.3">
      <c r="A10334" s="150">
        <v>45117</v>
      </c>
      <c r="B10334" s="30">
        <v>7.7680220000000002</v>
      </c>
    </row>
    <row r="10335" spans="1:2" x14ac:dyDescent="0.3">
      <c r="A10335" s="150">
        <v>45118</v>
      </c>
      <c r="B10335" s="30">
        <v>7.7688699999999997</v>
      </c>
    </row>
    <row r="10336" spans="1:2" x14ac:dyDescent="0.3">
      <c r="A10336" s="150">
        <v>45119</v>
      </c>
      <c r="B10336" s="30">
        <v>7.7697180000000001</v>
      </c>
    </row>
    <row r="10337" spans="1:2" x14ac:dyDescent="0.3">
      <c r="A10337" s="150">
        <v>45120</v>
      </c>
      <c r="B10337" s="30">
        <v>7.7705669999999998</v>
      </c>
    </row>
    <row r="10338" spans="1:2" x14ac:dyDescent="0.3">
      <c r="A10338" s="150">
        <v>45121</v>
      </c>
      <c r="B10338" s="30">
        <v>7.7714150000000002</v>
      </c>
    </row>
    <row r="10339" spans="1:2" x14ac:dyDescent="0.3">
      <c r="A10339" s="150">
        <v>45122</v>
      </c>
      <c r="B10339" s="30">
        <v>7.7722639999999998</v>
      </c>
    </row>
    <row r="10340" spans="1:2" x14ac:dyDescent="0.3">
      <c r="A10340" s="150">
        <v>45123</v>
      </c>
      <c r="B10340" s="30">
        <v>7.7731130000000004</v>
      </c>
    </row>
    <row r="10341" spans="1:2" x14ac:dyDescent="0.3">
      <c r="A10341" s="150">
        <v>45124</v>
      </c>
      <c r="B10341" s="30">
        <v>7.7739609999999999</v>
      </c>
    </row>
    <row r="10342" spans="1:2" x14ac:dyDescent="0.3">
      <c r="A10342" s="150">
        <v>45125</v>
      </c>
      <c r="B10342" s="30">
        <v>7.7748100000000004</v>
      </c>
    </row>
    <row r="10343" spans="1:2" x14ac:dyDescent="0.3">
      <c r="A10343" s="150">
        <v>45126</v>
      </c>
      <c r="B10343" s="30">
        <v>7.7756590000000001</v>
      </c>
    </row>
    <row r="10344" spans="1:2" x14ac:dyDescent="0.3">
      <c r="A10344" s="150">
        <v>45127</v>
      </c>
      <c r="B10344" s="30">
        <v>7.7765079999999998</v>
      </c>
    </row>
    <row r="10345" spans="1:2" x14ac:dyDescent="0.3">
      <c r="A10345" s="150">
        <v>45128</v>
      </c>
      <c r="B10345" s="30">
        <v>7.7773580000000004</v>
      </c>
    </row>
    <row r="10346" spans="1:2" x14ac:dyDescent="0.3">
      <c r="A10346" s="150">
        <v>45129</v>
      </c>
      <c r="B10346" s="30">
        <v>7.7782070000000001</v>
      </c>
    </row>
    <row r="10347" spans="1:2" x14ac:dyDescent="0.3">
      <c r="A10347" s="150">
        <v>45130</v>
      </c>
      <c r="B10347" s="30">
        <v>7.7790559999999997</v>
      </c>
    </row>
    <row r="10348" spans="1:2" x14ac:dyDescent="0.3">
      <c r="A10348" s="150">
        <v>45131</v>
      </c>
      <c r="B10348" s="30">
        <v>7.7799060000000004</v>
      </c>
    </row>
    <row r="10349" spans="1:2" x14ac:dyDescent="0.3">
      <c r="A10349" s="150">
        <v>45132</v>
      </c>
      <c r="B10349" s="30">
        <v>7.7807550000000001</v>
      </c>
    </row>
    <row r="10350" spans="1:2" x14ac:dyDescent="0.3">
      <c r="A10350" s="150">
        <v>45133</v>
      </c>
      <c r="B10350" s="30">
        <v>7.782178</v>
      </c>
    </row>
    <row r="10351" spans="1:2" x14ac:dyDescent="0.3">
      <c r="A10351" s="150">
        <v>45134</v>
      </c>
      <c r="B10351" s="30">
        <v>7.783601</v>
      </c>
    </row>
    <row r="10352" spans="1:2" x14ac:dyDescent="0.3">
      <c r="A10352" s="150">
        <v>45135</v>
      </c>
      <c r="B10352" s="30">
        <v>7.7850250000000001</v>
      </c>
    </row>
    <row r="10353" spans="1:2" x14ac:dyDescent="0.3">
      <c r="A10353" s="150">
        <v>45136</v>
      </c>
      <c r="B10353" s="30">
        <v>7.7864490000000002</v>
      </c>
    </row>
    <row r="10354" spans="1:2" x14ac:dyDescent="0.3">
      <c r="A10354" s="150">
        <v>45137</v>
      </c>
      <c r="B10354" s="30">
        <v>7.7878730000000003</v>
      </c>
    </row>
    <row r="10355" spans="1:2" x14ac:dyDescent="0.3">
      <c r="A10355" s="150">
        <v>45138</v>
      </c>
      <c r="B10355" s="30">
        <v>7.7892970000000004</v>
      </c>
    </row>
    <row r="10356" spans="1:2" x14ac:dyDescent="0.3">
      <c r="A10356" s="150">
        <v>45139</v>
      </c>
      <c r="B10356" s="30">
        <v>7.7907219999999997</v>
      </c>
    </row>
    <row r="10357" spans="1:2" x14ac:dyDescent="0.3">
      <c r="A10357" s="150">
        <v>45140</v>
      </c>
      <c r="B10357" s="30">
        <v>7.7921459999999998</v>
      </c>
    </row>
    <row r="10358" spans="1:2" x14ac:dyDescent="0.3">
      <c r="A10358" s="150">
        <v>45141</v>
      </c>
      <c r="B10358" s="30">
        <v>7.793571</v>
      </c>
    </row>
    <row r="10359" spans="1:2" x14ac:dyDescent="0.3">
      <c r="A10359" s="150">
        <v>45142</v>
      </c>
      <c r="B10359" s="30">
        <v>7.7949970000000004</v>
      </c>
    </row>
    <row r="10360" spans="1:2" x14ac:dyDescent="0.3">
      <c r="A10360" s="150">
        <v>45143</v>
      </c>
      <c r="B10360" s="30">
        <v>7.7964219999999997</v>
      </c>
    </row>
    <row r="10361" spans="1:2" x14ac:dyDescent="0.3">
      <c r="A10361" s="150">
        <v>45144</v>
      </c>
      <c r="B10361" s="30">
        <v>7.7978480000000001</v>
      </c>
    </row>
    <row r="10362" spans="1:2" x14ac:dyDescent="0.3">
      <c r="A10362" s="150">
        <v>45145</v>
      </c>
      <c r="B10362" s="30">
        <v>7.7992739999999996</v>
      </c>
    </row>
    <row r="10363" spans="1:2" x14ac:dyDescent="0.3">
      <c r="A10363" s="150">
        <v>45146</v>
      </c>
      <c r="B10363" s="30">
        <v>7.8007010000000001</v>
      </c>
    </row>
    <row r="10364" spans="1:2" x14ac:dyDescent="0.3">
      <c r="A10364" s="150">
        <v>45147</v>
      </c>
      <c r="B10364" s="30">
        <v>7.8021269999999996</v>
      </c>
    </row>
    <row r="10365" spans="1:2" x14ac:dyDescent="0.3">
      <c r="A10365" s="150">
        <v>45148</v>
      </c>
      <c r="B10365" s="30">
        <v>7.8035540000000001</v>
      </c>
    </row>
    <row r="10366" spans="1:2" x14ac:dyDescent="0.3">
      <c r="A10366" s="150">
        <v>45149</v>
      </c>
      <c r="B10366" s="30">
        <v>7.804665</v>
      </c>
    </row>
    <row r="10367" spans="1:2" x14ac:dyDescent="0.3">
      <c r="A10367" s="150">
        <v>45150</v>
      </c>
      <c r="B10367" s="30">
        <v>7.8057759999999998</v>
      </c>
    </row>
    <row r="10368" spans="1:2" x14ac:dyDescent="0.3">
      <c r="A10368" s="150">
        <v>45151</v>
      </c>
      <c r="B10368" s="30">
        <v>7.8068860000000004</v>
      </c>
    </row>
    <row r="10369" spans="1:2" x14ac:dyDescent="0.3">
      <c r="A10369" s="150">
        <v>45152</v>
      </c>
      <c r="B10369" s="30">
        <v>7.8079970000000003</v>
      </c>
    </row>
    <row r="10370" spans="1:2" x14ac:dyDescent="0.3">
      <c r="A10370" s="150">
        <v>45153</v>
      </c>
      <c r="B10370" s="30">
        <v>7.8091090000000003</v>
      </c>
    </row>
    <row r="10371" spans="1:2" x14ac:dyDescent="0.3">
      <c r="A10371" s="150">
        <v>45154</v>
      </c>
      <c r="B10371" s="30">
        <v>7.8102200000000002</v>
      </c>
    </row>
    <row r="10372" spans="1:2" x14ac:dyDescent="0.3">
      <c r="A10372" s="150">
        <v>45155</v>
      </c>
      <c r="B10372" s="30">
        <v>7.8113320000000002</v>
      </c>
    </row>
    <row r="10373" spans="1:2" x14ac:dyDescent="0.3">
      <c r="A10373" s="150">
        <v>45156</v>
      </c>
      <c r="B10373" s="30">
        <v>7.812443</v>
      </c>
    </row>
    <row r="10374" spans="1:2" x14ac:dyDescent="0.3">
      <c r="A10374" s="150">
        <v>45157</v>
      </c>
      <c r="B10374" s="30">
        <v>7.813555</v>
      </c>
    </row>
    <row r="10375" spans="1:2" x14ac:dyDescent="0.3">
      <c r="A10375" s="150">
        <v>45158</v>
      </c>
      <c r="B10375" s="30">
        <v>7.814667</v>
      </c>
    </row>
    <row r="10376" spans="1:2" x14ac:dyDescent="0.3">
      <c r="A10376" s="150">
        <v>45159</v>
      </c>
      <c r="B10376" s="30">
        <v>7.815779</v>
      </c>
    </row>
    <row r="10377" spans="1:2" x14ac:dyDescent="0.3">
      <c r="A10377" s="150">
        <v>45160</v>
      </c>
      <c r="B10377" s="30">
        <v>7.816891</v>
      </c>
    </row>
    <row r="10378" spans="1:2" x14ac:dyDescent="0.3">
      <c r="A10378" s="150">
        <v>45161</v>
      </c>
      <c r="B10378" s="30">
        <v>7.8180040000000002</v>
      </c>
    </row>
    <row r="10379" spans="1:2" x14ac:dyDescent="0.3">
      <c r="A10379" s="150">
        <v>45162</v>
      </c>
      <c r="B10379" s="30">
        <v>7.8191160000000002</v>
      </c>
    </row>
    <row r="10380" spans="1:2" x14ac:dyDescent="0.3">
      <c r="A10380" s="150">
        <v>45163</v>
      </c>
      <c r="B10380" s="30">
        <v>7.8202290000000003</v>
      </c>
    </row>
    <row r="10381" spans="1:2" x14ac:dyDescent="0.3">
      <c r="A10381" s="150">
        <v>45164</v>
      </c>
      <c r="B10381" s="30">
        <v>7.8217809999999997</v>
      </c>
    </row>
    <row r="10382" spans="1:2" x14ac:dyDescent="0.3">
      <c r="A10382" s="150">
        <v>45165</v>
      </c>
      <c r="B10382" s="30">
        <v>7.8233329999999999</v>
      </c>
    </row>
    <row r="10383" spans="1:2" x14ac:dyDescent="0.3">
      <c r="A10383" s="150">
        <v>45166</v>
      </c>
      <c r="B10383" s="30">
        <v>7.8248850000000001</v>
      </c>
    </row>
    <row r="10384" spans="1:2" x14ac:dyDescent="0.3">
      <c r="A10384" s="150">
        <v>45167</v>
      </c>
      <c r="B10384" s="30">
        <v>7.8264370000000003</v>
      </c>
    </row>
    <row r="10385" spans="1:2" x14ac:dyDescent="0.3">
      <c r="A10385" s="150">
        <v>45168</v>
      </c>
      <c r="B10385" s="30">
        <v>7.8279899999999998</v>
      </c>
    </row>
    <row r="10386" spans="1:2" x14ac:dyDescent="0.3">
      <c r="A10386" s="150">
        <v>45169</v>
      </c>
      <c r="B10386" s="30">
        <v>7.8295430000000001</v>
      </c>
    </row>
    <row r="10387" spans="1:2" x14ac:dyDescent="0.3">
      <c r="A10387" s="150">
        <v>45170</v>
      </c>
      <c r="B10387" s="30">
        <v>7.8310959999999996</v>
      </c>
    </row>
    <row r="10388" spans="1:2" x14ac:dyDescent="0.3">
      <c r="A10388" s="150">
        <v>45171</v>
      </c>
      <c r="B10388" s="30">
        <v>7.8326500000000001</v>
      </c>
    </row>
    <row r="10389" spans="1:2" x14ac:dyDescent="0.3">
      <c r="A10389" s="150">
        <v>45172</v>
      </c>
      <c r="B10389" s="30">
        <v>7.8342039999999997</v>
      </c>
    </row>
    <row r="10390" spans="1:2" x14ac:dyDescent="0.3">
      <c r="A10390" s="150">
        <v>45173</v>
      </c>
      <c r="B10390" s="30">
        <v>7.8357580000000002</v>
      </c>
    </row>
    <row r="10391" spans="1:2" x14ac:dyDescent="0.3">
      <c r="A10391" s="150">
        <v>45174</v>
      </c>
      <c r="B10391" s="30">
        <v>7.837313</v>
      </c>
    </row>
    <row r="10392" spans="1:2" x14ac:dyDescent="0.3">
      <c r="A10392" s="150">
        <v>45175</v>
      </c>
      <c r="B10392" s="30">
        <v>7.8388669999999996</v>
      </c>
    </row>
    <row r="10393" spans="1:2" x14ac:dyDescent="0.3">
      <c r="A10393" s="150">
        <v>45176</v>
      </c>
      <c r="B10393" s="30">
        <v>7.8404230000000004</v>
      </c>
    </row>
    <row r="10394" spans="1:2" x14ac:dyDescent="0.3">
      <c r="A10394" s="150">
        <v>45177</v>
      </c>
      <c r="B10394" s="30">
        <v>7.8419780000000001</v>
      </c>
    </row>
    <row r="10395" spans="1:2" x14ac:dyDescent="0.3">
      <c r="A10395" s="150">
        <v>45178</v>
      </c>
      <c r="B10395" s="30">
        <v>7.843534</v>
      </c>
    </row>
    <row r="10396" spans="1:2" x14ac:dyDescent="0.3">
      <c r="A10396" s="150">
        <v>45179</v>
      </c>
      <c r="B10396" s="30">
        <v>7.8450899999999999</v>
      </c>
    </row>
    <row r="10397" spans="1:2" x14ac:dyDescent="0.3">
      <c r="A10397" s="150">
        <v>45180</v>
      </c>
      <c r="B10397" s="30">
        <v>7.8464260000000001</v>
      </c>
    </row>
    <row r="10398" spans="1:2" x14ac:dyDescent="0.3">
      <c r="A10398" s="150">
        <v>45181</v>
      </c>
      <c r="B10398" s="30">
        <v>7.8477629999999996</v>
      </c>
    </row>
    <row r="10399" spans="1:2" x14ac:dyDescent="0.3">
      <c r="A10399" s="150">
        <v>45182</v>
      </c>
      <c r="B10399" s="30">
        <v>7.8491</v>
      </c>
    </row>
    <row r="10400" spans="1:2" x14ac:dyDescent="0.3">
      <c r="A10400" s="150">
        <v>45183</v>
      </c>
      <c r="B10400" s="30">
        <v>7.8504370000000003</v>
      </c>
    </row>
    <row r="10401" spans="1:2" x14ac:dyDescent="0.3">
      <c r="A10401" s="150">
        <v>45184</v>
      </c>
      <c r="B10401" s="30">
        <v>7.8517739999999998</v>
      </c>
    </row>
    <row r="10402" spans="1:2" x14ac:dyDescent="0.3">
      <c r="A10402" s="150">
        <v>45185</v>
      </c>
      <c r="B10402" s="30">
        <v>7.8531120000000003</v>
      </c>
    </row>
    <row r="10403" spans="1:2" x14ac:dyDescent="0.3">
      <c r="A10403" s="150">
        <v>45186</v>
      </c>
      <c r="B10403" s="30">
        <v>7.8544499999999999</v>
      </c>
    </row>
    <row r="10404" spans="1:2" x14ac:dyDescent="0.3">
      <c r="A10404" s="150">
        <v>45187</v>
      </c>
      <c r="B10404" s="30">
        <v>7.8557880000000004</v>
      </c>
    </row>
    <row r="10405" spans="1:2" x14ac:dyDescent="0.3">
      <c r="A10405" s="150">
        <v>45188</v>
      </c>
      <c r="B10405" s="30">
        <v>7.8571260000000001</v>
      </c>
    </row>
    <row r="10406" spans="1:2" x14ac:dyDescent="0.3">
      <c r="A10406" s="150">
        <v>45189</v>
      </c>
      <c r="B10406" s="30">
        <v>7.8584649999999998</v>
      </c>
    </row>
    <row r="10407" spans="1:2" x14ac:dyDescent="0.3">
      <c r="A10407" s="150">
        <v>45190</v>
      </c>
      <c r="B10407" s="30">
        <v>7.8598030000000003</v>
      </c>
    </row>
    <row r="10408" spans="1:2" x14ac:dyDescent="0.3">
      <c r="A10408" s="150">
        <v>45191</v>
      </c>
      <c r="B10408" s="30">
        <v>7.8611420000000001</v>
      </c>
    </row>
    <row r="10409" spans="1:2" x14ac:dyDescent="0.3">
      <c r="A10409" s="150">
        <v>45192</v>
      </c>
      <c r="B10409" s="30">
        <v>7.8624809999999998</v>
      </c>
    </row>
    <row r="10410" spans="1:2" x14ac:dyDescent="0.3">
      <c r="A10410" s="150">
        <v>45193</v>
      </c>
      <c r="B10410" s="30">
        <v>7.8638209999999997</v>
      </c>
    </row>
    <row r="10411" spans="1:2" x14ac:dyDescent="0.3">
      <c r="A10411" s="150">
        <v>45194</v>
      </c>
      <c r="B10411" s="30">
        <v>7.8651609999999996</v>
      </c>
    </row>
    <row r="10412" spans="1:2" x14ac:dyDescent="0.3">
      <c r="A10412" s="150">
        <v>45195</v>
      </c>
      <c r="B10412" s="30">
        <v>7.8664610000000001</v>
      </c>
    </row>
    <row r="10413" spans="1:2" x14ac:dyDescent="0.3">
      <c r="A10413" s="150">
        <v>45196</v>
      </c>
      <c r="B10413" s="30">
        <v>7.8677609999999998</v>
      </c>
    </row>
    <row r="10414" spans="1:2" x14ac:dyDescent="0.3">
      <c r="A10414" s="150">
        <v>45197</v>
      </c>
      <c r="B10414" s="30">
        <v>7.8690619999999996</v>
      </c>
    </row>
    <row r="10415" spans="1:2" x14ac:dyDescent="0.3">
      <c r="A10415" s="150">
        <v>45198</v>
      </c>
      <c r="B10415" s="30">
        <v>7.8703620000000001</v>
      </c>
    </row>
    <row r="10416" spans="1:2" x14ac:dyDescent="0.3">
      <c r="A10416" s="150">
        <v>45199</v>
      </c>
      <c r="B10416" s="30">
        <v>7.8716629999999999</v>
      </c>
    </row>
    <row r="10417" spans="1:2" x14ac:dyDescent="0.3">
      <c r="A10417" s="150">
        <v>45200</v>
      </c>
      <c r="B10417" s="30">
        <v>7.8729649999999998</v>
      </c>
    </row>
    <row r="10418" spans="1:2" x14ac:dyDescent="0.3">
      <c r="A10418" s="150">
        <v>45201</v>
      </c>
      <c r="B10418" s="30">
        <v>7.8742660000000004</v>
      </c>
    </row>
    <row r="10419" spans="1:2" x14ac:dyDescent="0.3">
      <c r="A10419" s="150">
        <v>45202</v>
      </c>
      <c r="B10419" s="30">
        <v>7.8755680000000003</v>
      </c>
    </row>
    <row r="10420" spans="1:2" x14ac:dyDescent="0.3">
      <c r="A10420" s="150">
        <v>45203</v>
      </c>
      <c r="B10420" s="30">
        <v>7.8768700000000003</v>
      </c>
    </row>
    <row r="10421" spans="1:2" x14ac:dyDescent="0.3">
      <c r="A10421" s="150">
        <v>45204</v>
      </c>
      <c r="B10421" s="30">
        <v>7.8781720000000002</v>
      </c>
    </row>
    <row r="10422" spans="1:2" x14ac:dyDescent="0.3">
      <c r="A10422" s="150">
        <v>45205</v>
      </c>
      <c r="B10422" s="30">
        <v>7.8794740000000001</v>
      </c>
    </row>
    <row r="10423" spans="1:2" x14ac:dyDescent="0.3">
      <c r="A10423" s="150">
        <v>45206</v>
      </c>
      <c r="B10423" s="30">
        <v>7.880776</v>
      </c>
    </row>
    <row r="10424" spans="1:2" x14ac:dyDescent="0.3">
      <c r="A10424" s="150">
        <v>45207</v>
      </c>
      <c r="B10424" s="30">
        <v>7.8820790000000001</v>
      </c>
    </row>
    <row r="10425" spans="1:2" x14ac:dyDescent="0.3">
      <c r="A10425" s="150">
        <v>45208</v>
      </c>
      <c r="B10425" s="30">
        <v>7.8833820000000001</v>
      </c>
    </row>
    <row r="10426" spans="1:2" x14ac:dyDescent="0.3">
      <c r="A10426" s="150">
        <v>45209</v>
      </c>
      <c r="B10426" s="30">
        <v>7.8846850000000002</v>
      </c>
    </row>
    <row r="10427" spans="1:2" x14ac:dyDescent="0.3">
      <c r="A10427" s="150">
        <v>45210</v>
      </c>
      <c r="B10427" s="30">
        <v>7.8853840000000002</v>
      </c>
    </row>
    <row r="10428" spans="1:2" x14ac:dyDescent="0.3">
      <c r="A10428" s="150">
        <v>45211</v>
      </c>
      <c r="B10428" s="30">
        <v>7.8860830000000002</v>
      </c>
    </row>
    <row r="10429" spans="1:2" x14ac:dyDescent="0.3">
      <c r="A10429" s="150">
        <v>45212</v>
      </c>
      <c r="B10429" s="30">
        <v>7.8867820000000002</v>
      </c>
    </row>
    <row r="10430" spans="1:2" x14ac:dyDescent="0.3">
      <c r="A10430" s="150">
        <v>45213</v>
      </c>
      <c r="B10430" s="30">
        <v>7.8874810000000002</v>
      </c>
    </row>
    <row r="10431" spans="1:2" x14ac:dyDescent="0.3">
      <c r="A10431" s="150">
        <v>45214</v>
      </c>
      <c r="B10431" s="30">
        <v>7.8881800000000002</v>
      </c>
    </row>
    <row r="10432" spans="1:2" x14ac:dyDescent="0.3">
      <c r="A10432" s="150">
        <v>45215</v>
      </c>
      <c r="B10432" s="30">
        <v>7.8888800000000003</v>
      </c>
    </row>
    <row r="10433" spans="1:2" x14ac:dyDescent="0.3">
      <c r="A10433" s="150">
        <v>45216</v>
      </c>
      <c r="B10433" s="30">
        <v>7.8895790000000003</v>
      </c>
    </row>
    <row r="10434" spans="1:2" x14ac:dyDescent="0.3">
      <c r="A10434" s="150">
        <v>45217</v>
      </c>
      <c r="B10434" s="30">
        <v>7.8902780000000003</v>
      </c>
    </row>
    <row r="10435" spans="1:2" x14ac:dyDescent="0.3">
      <c r="A10435" s="150">
        <v>45218</v>
      </c>
      <c r="B10435" s="30">
        <v>7.8909779999999996</v>
      </c>
    </row>
    <row r="10436" spans="1:2" x14ac:dyDescent="0.3">
      <c r="A10436" s="150">
        <v>45219</v>
      </c>
      <c r="B10436" s="30">
        <v>7.8916769999999996</v>
      </c>
    </row>
    <row r="10437" spans="1:2" x14ac:dyDescent="0.3">
      <c r="A10437" s="150">
        <v>45220</v>
      </c>
      <c r="B10437" s="30">
        <v>7.8923769999999998</v>
      </c>
    </row>
    <row r="10438" spans="1:2" x14ac:dyDescent="0.3">
      <c r="A10438" s="150">
        <v>45221</v>
      </c>
      <c r="B10438" s="30">
        <v>7.8930759999999998</v>
      </c>
    </row>
    <row r="10439" spans="1:2" x14ac:dyDescent="0.3">
      <c r="A10439" s="150">
        <v>45222</v>
      </c>
      <c r="B10439" s="30">
        <v>7.8937759999999999</v>
      </c>
    </row>
    <row r="10440" spans="1:2" x14ac:dyDescent="0.3">
      <c r="A10440" s="150">
        <v>45223</v>
      </c>
      <c r="B10440" s="30">
        <v>7.894476</v>
      </c>
    </row>
    <row r="10441" spans="1:2" x14ac:dyDescent="0.3">
      <c r="A10441" s="150">
        <v>45224</v>
      </c>
      <c r="B10441" s="30">
        <v>7.8951750000000001</v>
      </c>
    </row>
    <row r="10442" spans="1:2" x14ac:dyDescent="0.3">
      <c r="A10442" s="150">
        <v>45225</v>
      </c>
      <c r="B10442" s="30">
        <v>7.8963720000000004</v>
      </c>
    </row>
    <row r="10443" spans="1:2" x14ac:dyDescent="0.3">
      <c r="A10443" s="150">
        <v>45226</v>
      </c>
      <c r="B10443" s="30">
        <v>7.8975679999999997</v>
      </c>
    </row>
    <row r="10444" spans="1:2" x14ac:dyDescent="0.3">
      <c r="A10444" s="150">
        <v>45227</v>
      </c>
      <c r="B10444" s="30">
        <v>7.898765</v>
      </c>
    </row>
    <row r="10445" spans="1:2" x14ac:dyDescent="0.3">
      <c r="A10445" s="150">
        <v>45228</v>
      </c>
      <c r="B10445" s="30">
        <v>7.8999610000000002</v>
      </c>
    </row>
    <row r="10446" spans="1:2" x14ac:dyDescent="0.3">
      <c r="A10446" s="150">
        <v>45229</v>
      </c>
      <c r="B10446" s="30">
        <v>7.9011579999999997</v>
      </c>
    </row>
    <row r="10447" spans="1:2" x14ac:dyDescent="0.3">
      <c r="A10447" s="150">
        <v>45230</v>
      </c>
      <c r="B10447" s="30">
        <v>7.902355</v>
      </c>
    </row>
    <row r="10448" spans="1:2" x14ac:dyDescent="0.3">
      <c r="A10448" s="150">
        <v>45231</v>
      </c>
      <c r="B10448" s="30">
        <v>7.9035529999999996</v>
      </c>
    </row>
    <row r="10449" spans="1:2" x14ac:dyDescent="0.3">
      <c r="A10449" s="150">
        <v>45232</v>
      </c>
      <c r="B10449" s="30">
        <v>7.9047499999999999</v>
      </c>
    </row>
    <row r="10450" spans="1:2" x14ac:dyDescent="0.3">
      <c r="A10450" s="150">
        <v>45233</v>
      </c>
      <c r="B10450" s="30">
        <v>7.9059480000000004</v>
      </c>
    </row>
    <row r="10451" spans="1:2" x14ac:dyDescent="0.3">
      <c r="A10451" s="150">
        <v>45234</v>
      </c>
      <c r="B10451" s="30">
        <v>7.907146</v>
      </c>
    </row>
    <row r="10452" spans="1:2" x14ac:dyDescent="0.3">
      <c r="A10452" s="150">
        <v>45235</v>
      </c>
      <c r="B10452" s="30">
        <v>7.9083439999999996</v>
      </c>
    </row>
    <row r="10453" spans="1:2" x14ac:dyDescent="0.3">
      <c r="A10453" s="150">
        <v>45236</v>
      </c>
      <c r="B10453" s="30">
        <v>7.9095420000000001</v>
      </c>
    </row>
    <row r="10454" spans="1:2" x14ac:dyDescent="0.3">
      <c r="A10454" s="150">
        <v>45237</v>
      </c>
      <c r="B10454" s="30">
        <v>7.9107399999999997</v>
      </c>
    </row>
    <row r="10455" spans="1:2" x14ac:dyDescent="0.3">
      <c r="A10455" s="150">
        <v>45238</v>
      </c>
      <c r="B10455" s="30">
        <v>7.9119390000000003</v>
      </c>
    </row>
    <row r="10456" spans="1:2" x14ac:dyDescent="0.3">
      <c r="A10456" s="150">
        <v>45239</v>
      </c>
      <c r="B10456" s="30">
        <v>7.9131369999999999</v>
      </c>
    </row>
    <row r="10457" spans="1:2" x14ac:dyDescent="0.3">
      <c r="A10457" s="150">
        <v>45240</v>
      </c>
      <c r="B10457" s="30">
        <v>7.9143359999999996</v>
      </c>
    </row>
    <row r="10458" spans="1:2" x14ac:dyDescent="0.3">
      <c r="A10458" s="150">
        <v>45241</v>
      </c>
      <c r="B10458" s="30">
        <v>7.9150390000000002</v>
      </c>
    </row>
    <row r="10459" spans="1:2" x14ac:dyDescent="0.3">
      <c r="A10459" s="150">
        <v>45242</v>
      </c>
      <c r="B10459" s="30">
        <v>7.9157419999999998</v>
      </c>
    </row>
    <row r="10460" spans="1:2" x14ac:dyDescent="0.3">
      <c r="A10460" s="150">
        <v>45243</v>
      </c>
      <c r="B10460" s="30">
        <v>7.9164450000000004</v>
      </c>
    </row>
    <row r="10461" spans="1:2" x14ac:dyDescent="0.3">
      <c r="A10461" s="150">
        <v>45244</v>
      </c>
      <c r="B10461" s="30">
        <v>7.9171480000000001</v>
      </c>
    </row>
    <row r="10462" spans="1:2" x14ac:dyDescent="0.3">
      <c r="A10462" s="150">
        <v>45245</v>
      </c>
      <c r="B10462" s="30">
        <v>7.9178519999999999</v>
      </c>
    </row>
    <row r="10463" spans="1:2" x14ac:dyDescent="0.3">
      <c r="A10463" s="150">
        <v>45246</v>
      </c>
      <c r="B10463" s="30">
        <v>7.9185549999999996</v>
      </c>
    </row>
    <row r="10464" spans="1:2" x14ac:dyDescent="0.3">
      <c r="A10464" s="150">
        <v>45247</v>
      </c>
      <c r="B10464" s="30">
        <v>7.9192580000000001</v>
      </c>
    </row>
    <row r="10465" spans="1:2" x14ac:dyDescent="0.3">
      <c r="A10465" s="150">
        <v>45248</v>
      </c>
      <c r="B10465" s="30">
        <v>7.9199619999999999</v>
      </c>
    </row>
    <row r="10466" spans="1:2" x14ac:dyDescent="0.3">
      <c r="A10466" s="150">
        <v>45249</v>
      </c>
      <c r="B10466" s="30">
        <v>7.9206649999999996</v>
      </c>
    </row>
    <row r="10467" spans="1:2" x14ac:dyDescent="0.3">
      <c r="A10467" s="150">
        <v>45250</v>
      </c>
      <c r="B10467" s="30">
        <v>7.9213690000000003</v>
      </c>
    </row>
    <row r="10468" spans="1:2" x14ac:dyDescent="0.3">
      <c r="A10468" s="150">
        <v>45251</v>
      </c>
      <c r="B10468" s="30">
        <v>7.922072</v>
      </c>
    </row>
    <row r="10469" spans="1:2" x14ac:dyDescent="0.3">
      <c r="A10469" s="150">
        <v>45252</v>
      </c>
      <c r="B10469" s="30">
        <v>7.9227759999999998</v>
      </c>
    </row>
    <row r="10470" spans="1:2" x14ac:dyDescent="0.3">
      <c r="A10470" s="150">
        <v>45253</v>
      </c>
      <c r="B10470" s="30">
        <v>7.9234790000000004</v>
      </c>
    </row>
    <row r="10471" spans="1:2" x14ac:dyDescent="0.3">
      <c r="A10471" s="150">
        <v>45254</v>
      </c>
      <c r="B10471" s="30">
        <v>7.9241830000000002</v>
      </c>
    </row>
    <row r="10472" spans="1:2" x14ac:dyDescent="0.3">
      <c r="A10472" s="150">
        <v>45255</v>
      </c>
      <c r="B10472" s="30">
        <v>7.924887</v>
      </c>
    </row>
    <row r="10473" spans="1:2" x14ac:dyDescent="0.3">
      <c r="A10473" s="150">
        <v>45256</v>
      </c>
      <c r="B10473" s="30">
        <v>7.9281839999999999</v>
      </c>
    </row>
    <row r="10474" spans="1:2" x14ac:dyDescent="0.3">
      <c r="A10474" s="150">
        <v>45257</v>
      </c>
      <c r="B10474" s="30">
        <v>7.9314830000000001</v>
      </c>
    </row>
    <row r="10475" spans="1:2" x14ac:dyDescent="0.3">
      <c r="A10475" s="150">
        <v>45258</v>
      </c>
      <c r="B10475" s="30">
        <v>7.9347820000000002</v>
      </c>
    </row>
    <row r="10476" spans="1:2" x14ac:dyDescent="0.3">
      <c r="A10476" s="150">
        <v>45259</v>
      </c>
      <c r="B10476" s="30">
        <v>7.9380839999999999</v>
      </c>
    </row>
    <row r="10477" spans="1:2" x14ac:dyDescent="0.3">
      <c r="A10477" s="150">
        <v>45260</v>
      </c>
      <c r="B10477" s="30">
        <v>7.9413859999999996</v>
      </c>
    </row>
    <row r="10478" spans="1:2" x14ac:dyDescent="0.3">
      <c r="A10478" s="150">
        <v>45261</v>
      </c>
      <c r="B10478" s="30">
        <v>7.9446899999999996</v>
      </c>
    </row>
    <row r="10479" spans="1:2" x14ac:dyDescent="0.3">
      <c r="A10479" s="150">
        <v>45262</v>
      </c>
      <c r="B10479" s="30">
        <v>7.9479949999999997</v>
      </c>
    </row>
    <row r="10480" spans="1:2" x14ac:dyDescent="0.3">
      <c r="A10480" s="150">
        <v>45263</v>
      </c>
      <c r="B10480" s="30">
        <v>7.9513020000000001</v>
      </c>
    </row>
    <row r="10481" spans="1:2" x14ac:dyDescent="0.3">
      <c r="A10481" s="150">
        <v>45264</v>
      </c>
      <c r="B10481" s="30">
        <v>7.9546099999999997</v>
      </c>
    </row>
    <row r="10482" spans="1:2" x14ac:dyDescent="0.3">
      <c r="A10482" s="150">
        <v>45265</v>
      </c>
      <c r="B10482" s="30">
        <v>7.9579190000000004</v>
      </c>
    </row>
    <row r="10483" spans="1:2" x14ac:dyDescent="0.3">
      <c r="A10483" s="150">
        <v>45266</v>
      </c>
      <c r="B10483" s="30">
        <v>7.9612299999999996</v>
      </c>
    </row>
    <row r="10484" spans="1:2" x14ac:dyDescent="0.3">
      <c r="A10484" s="150">
        <v>45267</v>
      </c>
      <c r="B10484" s="30">
        <v>7.9645419999999998</v>
      </c>
    </row>
    <row r="10485" spans="1:2" x14ac:dyDescent="0.3">
      <c r="A10485" s="150">
        <v>45268</v>
      </c>
      <c r="B10485" s="30">
        <v>7.9678560000000003</v>
      </c>
    </row>
    <row r="10486" spans="1:2" x14ac:dyDescent="0.3">
      <c r="A10486" s="150">
        <v>45269</v>
      </c>
      <c r="B10486" s="30">
        <v>7.971171</v>
      </c>
    </row>
    <row r="10487" spans="1:2" x14ac:dyDescent="0.3">
      <c r="A10487" s="150">
        <v>45270</v>
      </c>
      <c r="B10487" s="30">
        <v>7.9744869999999999</v>
      </c>
    </row>
    <row r="10488" spans="1:2" x14ac:dyDescent="0.3">
      <c r="A10488" s="150">
        <v>45271</v>
      </c>
      <c r="B10488" s="30">
        <v>7.973929</v>
      </c>
    </row>
    <row r="10489" spans="1:2" x14ac:dyDescent="0.3">
      <c r="A10489" s="150">
        <v>45272</v>
      </c>
      <c r="B10489" s="30">
        <v>7.9733710000000002</v>
      </c>
    </row>
    <row r="10490" spans="1:2" x14ac:dyDescent="0.3">
      <c r="A10490" s="150">
        <v>45273</v>
      </c>
      <c r="B10490" s="30">
        <v>7.9728130000000004</v>
      </c>
    </row>
    <row r="10491" spans="1:2" x14ac:dyDescent="0.3">
      <c r="A10491" s="150">
        <v>45274</v>
      </c>
      <c r="B10491" s="30">
        <v>7.9722549999999996</v>
      </c>
    </row>
    <row r="10492" spans="1:2" x14ac:dyDescent="0.3">
      <c r="A10492" s="150">
        <v>45275</v>
      </c>
      <c r="B10492" s="30">
        <v>7.9716969999999998</v>
      </c>
    </row>
    <row r="10493" spans="1:2" x14ac:dyDescent="0.3">
      <c r="A10493" s="150">
        <v>45276</v>
      </c>
      <c r="B10493" s="30">
        <v>7.971139</v>
      </c>
    </row>
    <row r="10494" spans="1:2" x14ac:dyDescent="0.3">
      <c r="A10494" s="150">
        <v>45277</v>
      </c>
      <c r="B10494" s="30">
        <v>7.9705810000000001</v>
      </c>
    </row>
    <row r="10495" spans="1:2" x14ac:dyDescent="0.3">
      <c r="A10495" s="150">
        <v>45278</v>
      </c>
      <c r="B10495" s="30">
        <v>7.9700230000000003</v>
      </c>
    </row>
    <row r="10496" spans="1:2" x14ac:dyDescent="0.3">
      <c r="A10496" s="150">
        <v>45279</v>
      </c>
      <c r="B10496" s="30">
        <v>7.9694659999999997</v>
      </c>
    </row>
    <row r="10497" spans="1:2" x14ac:dyDescent="0.3">
      <c r="A10497" s="150">
        <v>45280</v>
      </c>
      <c r="B10497" s="30">
        <v>7.9689079999999999</v>
      </c>
    </row>
    <row r="10498" spans="1:2" x14ac:dyDescent="0.3">
      <c r="A10498" s="150">
        <v>45281</v>
      </c>
      <c r="B10498" s="30">
        <v>7.96835</v>
      </c>
    </row>
    <row r="10499" spans="1:2" x14ac:dyDescent="0.3">
      <c r="A10499" s="150">
        <v>45282</v>
      </c>
      <c r="B10499" s="30">
        <v>7.9677920000000002</v>
      </c>
    </row>
    <row r="10500" spans="1:2" x14ac:dyDescent="0.3">
      <c r="A10500" s="150">
        <v>45283</v>
      </c>
      <c r="B10500" s="30">
        <v>7.9672349999999996</v>
      </c>
    </row>
    <row r="10501" spans="1:2" x14ac:dyDescent="0.3">
      <c r="A10501" s="150">
        <v>45284</v>
      </c>
      <c r="B10501" s="30">
        <v>7.9666769999999998</v>
      </c>
    </row>
    <row r="10502" spans="1:2" x14ac:dyDescent="0.3">
      <c r="A10502" s="150">
        <v>45285</v>
      </c>
      <c r="B10502" s="30">
        <v>7.9661200000000001</v>
      </c>
    </row>
    <row r="10503" spans="1:2" x14ac:dyDescent="0.3">
      <c r="A10503" s="150">
        <v>45286</v>
      </c>
      <c r="B10503" s="30">
        <v>7.9686979999999998</v>
      </c>
    </row>
    <row r="10504" spans="1:2" x14ac:dyDescent="0.3">
      <c r="A10504" s="150">
        <v>45287</v>
      </c>
      <c r="B10504" s="30">
        <v>7.9712769999999997</v>
      </c>
    </row>
    <row r="10505" spans="1:2" x14ac:dyDescent="0.3">
      <c r="A10505" s="150">
        <v>45288</v>
      </c>
      <c r="B10505" s="30">
        <v>7.9738569999999998</v>
      </c>
    </row>
    <row r="10506" spans="1:2" x14ac:dyDescent="0.3">
      <c r="A10506" s="150">
        <v>45289</v>
      </c>
      <c r="B10506" s="30">
        <v>7.9764379999999999</v>
      </c>
    </row>
    <row r="10507" spans="1:2" x14ac:dyDescent="0.3">
      <c r="A10507" s="150">
        <v>45290</v>
      </c>
      <c r="B10507" s="30">
        <v>7.9790200000000002</v>
      </c>
    </row>
    <row r="10508" spans="1:2" x14ac:dyDescent="0.3">
      <c r="A10508" s="150">
        <v>45291</v>
      </c>
      <c r="B10508" s="30">
        <v>7.9816019999999996</v>
      </c>
    </row>
    <row r="10509" spans="1:2" x14ac:dyDescent="0.3">
      <c r="A10509" s="150">
        <v>45292</v>
      </c>
      <c r="B10509" s="30">
        <v>7.9841850000000001</v>
      </c>
    </row>
    <row r="10510" spans="1:2" x14ac:dyDescent="0.3">
      <c r="A10510" s="150">
        <v>45293</v>
      </c>
      <c r="B10510" s="30">
        <v>7.9867699999999999</v>
      </c>
    </row>
    <row r="10511" spans="1:2" x14ac:dyDescent="0.3">
      <c r="A10511" s="150">
        <v>45294</v>
      </c>
      <c r="B10511" s="30">
        <v>7.9893549999999998</v>
      </c>
    </row>
    <row r="10512" spans="1:2" x14ac:dyDescent="0.3">
      <c r="A10512" s="150">
        <v>45295</v>
      </c>
      <c r="B10512" s="30">
        <v>7.9919409999999997</v>
      </c>
    </row>
    <row r="10513" spans="1:2" x14ac:dyDescent="0.3">
      <c r="A10513" s="150">
        <v>45296</v>
      </c>
      <c r="B10513" s="30">
        <v>7.9945269999999997</v>
      </c>
    </row>
    <row r="10514" spans="1:2" x14ac:dyDescent="0.3">
      <c r="A10514" s="150">
        <v>45297</v>
      </c>
      <c r="B10514" s="30">
        <v>7.997115</v>
      </c>
    </row>
    <row r="10515" spans="1:2" x14ac:dyDescent="0.3">
      <c r="A10515" s="150">
        <v>45298</v>
      </c>
      <c r="B10515" s="30">
        <v>7.9997030000000002</v>
      </c>
    </row>
    <row r="10516" spans="1:2" x14ac:dyDescent="0.3">
      <c r="A10516" s="150">
        <v>45299</v>
      </c>
      <c r="B10516" s="30">
        <v>8.0022920000000006</v>
      </c>
    </row>
    <row r="10517" spans="1:2" x14ac:dyDescent="0.3">
      <c r="A10517" s="150">
        <v>45300</v>
      </c>
      <c r="B10517" s="30">
        <v>8.0048820000000003</v>
      </c>
    </row>
    <row r="10518" spans="1:2" x14ac:dyDescent="0.3">
      <c r="A10518" s="150">
        <v>45301</v>
      </c>
      <c r="B10518" s="30">
        <v>8.0074729999999992</v>
      </c>
    </row>
    <row r="10519" spans="1:2" x14ac:dyDescent="0.3">
      <c r="A10519" s="150">
        <v>45302</v>
      </c>
      <c r="B10519" s="30">
        <v>8.010014</v>
      </c>
    </row>
    <row r="10520" spans="1:2" x14ac:dyDescent="0.3">
      <c r="A10520" s="150">
        <v>45303</v>
      </c>
      <c r="B10520" s="30">
        <v>8.012556</v>
      </c>
    </row>
    <row r="10521" spans="1:2" x14ac:dyDescent="0.3">
      <c r="A10521" s="150">
        <v>45304</v>
      </c>
      <c r="B10521" s="30">
        <v>8.0150989999999993</v>
      </c>
    </row>
    <row r="10522" spans="1:2" x14ac:dyDescent="0.3">
      <c r="A10522" s="150">
        <v>45305</v>
      </c>
      <c r="B10522" s="30">
        <v>8.0176420000000004</v>
      </c>
    </row>
    <row r="10523" spans="1:2" x14ac:dyDescent="0.3">
      <c r="A10523" s="150">
        <v>45306</v>
      </c>
      <c r="B10523" s="30">
        <v>8.020187</v>
      </c>
    </row>
    <row r="10524" spans="1:2" x14ac:dyDescent="0.3">
      <c r="A10524" s="150">
        <v>45307</v>
      </c>
      <c r="B10524" s="30">
        <v>8.0227319999999995</v>
      </c>
    </row>
    <row r="10525" spans="1:2" x14ac:dyDescent="0.3">
      <c r="A10525" s="150">
        <v>45308</v>
      </c>
      <c r="B10525" s="30">
        <v>8.0252780000000001</v>
      </c>
    </row>
    <row r="10526" spans="1:2" x14ac:dyDescent="0.3">
      <c r="A10526" s="150">
        <v>45309</v>
      </c>
      <c r="B10526" s="30">
        <v>8.0278240000000007</v>
      </c>
    </row>
    <row r="10527" spans="1:2" x14ac:dyDescent="0.3">
      <c r="A10527" s="150">
        <v>45310</v>
      </c>
      <c r="B10527" s="30">
        <v>8.0303719999999998</v>
      </c>
    </row>
    <row r="10528" spans="1:2" x14ac:dyDescent="0.3">
      <c r="A10528" s="150">
        <v>45311</v>
      </c>
      <c r="B10528" s="30">
        <v>8.0329200000000007</v>
      </c>
    </row>
    <row r="10529" spans="1:2" x14ac:dyDescent="0.3">
      <c r="A10529" s="150">
        <v>45312</v>
      </c>
      <c r="B10529" s="30">
        <v>8.0354690000000009</v>
      </c>
    </row>
    <row r="10530" spans="1:2" x14ac:dyDescent="0.3">
      <c r="A10530" s="150">
        <v>45313</v>
      </c>
      <c r="B10530" s="30">
        <v>8.0380190000000002</v>
      </c>
    </row>
    <row r="10531" spans="1:2" x14ac:dyDescent="0.3">
      <c r="A10531" s="150">
        <v>45314</v>
      </c>
      <c r="B10531" s="30">
        <v>8.0405700000000007</v>
      </c>
    </row>
    <row r="10532" spans="1:2" x14ac:dyDescent="0.3">
      <c r="A10532" s="150">
        <v>45315</v>
      </c>
      <c r="B10532" s="30">
        <v>8.0431220000000003</v>
      </c>
    </row>
    <row r="10533" spans="1:2" x14ac:dyDescent="0.3">
      <c r="A10533" s="150">
        <v>45316</v>
      </c>
      <c r="B10533" s="30">
        <v>8.045674</v>
      </c>
    </row>
    <row r="10534" spans="1:2" x14ac:dyDescent="0.3">
      <c r="A10534" s="151">
        <v>45317</v>
      </c>
      <c r="B10534" s="39">
        <v>8.0481390000000008</v>
      </c>
    </row>
    <row r="10535" spans="1:2" x14ac:dyDescent="0.3">
      <c r="A10535" s="151">
        <v>45318</v>
      </c>
      <c r="B10535" s="39">
        <v>8.0506049999999991</v>
      </c>
    </row>
    <row r="10536" spans="1:2" x14ac:dyDescent="0.3">
      <c r="A10536" s="151">
        <v>45319</v>
      </c>
      <c r="B10536" s="39">
        <v>8.0530720000000002</v>
      </c>
    </row>
    <row r="10537" spans="1:2" x14ac:dyDescent="0.3">
      <c r="A10537" s="151">
        <v>45320</v>
      </c>
      <c r="B10537" s="39">
        <v>8.0555400000000006</v>
      </c>
    </row>
    <row r="10538" spans="1:2" x14ac:dyDescent="0.3">
      <c r="A10538" s="151">
        <v>45321</v>
      </c>
      <c r="B10538" s="39">
        <v>8.0580079999999992</v>
      </c>
    </row>
    <row r="10539" spans="1:2" x14ac:dyDescent="0.3">
      <c r="A10539" s="151">
        <v>45322</v>
      </c>
      <c r="B10539" s="39">
        <v>8.0604770000000006</v>
      </c>
    </row>
    <row r="10540" spans="1:2" x14ac:dyDescent="0.3">
      <c r="A10540" s="151">
        <v>45323</v>
      </c>
      <c r="B10540" s="39">
        <v>8.0629469999999994</v>
      </c>
    </row>
    <row r="10541" spans="1:2" x14ac:dyDescent="0.3">
      <c r="A10541" s="151">
        <v>45324</v>
      </c>
      <c r="B10541" s="39">
        <v>8.0654170000000001</v>
      </c>
    </row>
    <row r="10542" spans="1:2" x14ac:dyDescent="0.3">
      <c r="A10542" s="151">
        <v>45325</v>
      </c>
      <c r="B10542" s="39">
        <v>8.0678879999999999</v>
      </c>
    </row>
    <row r="10543" spans="1:2" x14ac:dyDescent="0.3">
      <c r="A10543" s="151">
        <v>45326</v>
      </c>
      <c r="B10543" s="39">
        <v>8.0703600000000009</v>
      </c>
    </row>
    <row r="10544" spans="1:2" x14ac:dyDescent="0.3">
      <c r="A10544" s="151">
        <v>45327</v>
      </c>
      <c r="B10544" s="39">
        <v>8.0728329999999993</v>
      </c>
    </row>
    <row r="10545" spans="1:2" x14ac:dyDescent="0.3">
      <c r="A10545" s="151">
        <v>45328</v>
      </c>
      <c r="B10545" s="39">
        <v>8.0753070000000005</v>
      </c>
    </row>
    <row r="10546" spans="1:2" x14ac:dyDescent="0.3">
      <c r="A10546" s="151">
        <v>45329</v>
      </c>
      <c r="B10546" s="39">
        <v>8.0777809999999999</v>
      </c>
    </row>
    <row r="10547" spans="1:2" x14ac:dyDescent="0.3">
      <c r="A10547" s="151">
        <v>45330</v>
      </c>
      <c r="B10547" s="39">
        <v>8.0802560000000003</v>
      </c>
    </row>
    <row r="10548" spans="1:2" x14ac:dyDescent="0.3">
      <c r="A10548" s="151">
        <v>45331</v>
      </c>
      <c r="B10548" s="39">
        <v>8.082732</v>
      </c>
    </row>
    <row r="10549" spans="1:2" x14ac:dyDescent="0.3">
      <c r="A10549" s="151">
        <v>45332</v>
      </c>
      <c r="B10549" s="39">
        <v>8.0852090000000008</v>
      </c>
    </row>
    <row r="10550" spans="1:2" x14ac:dyDescent="0.3">
      <c r="A10550" s="151">
        <v>45333</v>
      </c>
      <c r="B10550" s="39">
        <v>8.0869440000000008</v>
      </c>
    </row>
    <row r="10551" spans="1:2" x14ac:dyDescent="0.3">
      <c r="A10551" s="151">
        <v>45334</v>
      </c>
      <c r="B10551" s="39">
        <v>8.0886800000000001</v>
      </c>
    </row>
    <row r="10552" spans="1:2" x14ac:dyDescent="0.3">
      <c r="A10552" s="151">
        <v>45335</v>
      </c>
      <c r="B10552" s="39">
        <v>8.0904170000000004</v>
      </c>
    </row>
    <row r="10553" spans="1:2" x14ac:dyDescent="0.3">
      <c r="A10553" s="151">
        <v>45336</v>
      </c>
      <c r="B10553" s="39">
        <v>8.0921529999999997</v>
      </c>
    </row>
    <row r="10554" spans="1:2" x14ac:dyDescent="0.3">
      <c r="A10554" s="151">
        <v>45337</v>
      </c>
      <c r="B10554" s="39">
        <v>8.0938909999999993</v>
      </c>
    </row>
    <row r="10555" spans="1:2" x14ac:dyDescent="0.3">
      <c r="A10555" s="151">
        <v>45338</v>
      </c>
      <c r="B10555" s="39">
        <v>8.0956279999999996</v>
      </c>
    </row>
    <row r="10556" spans="1:2" x14ac:dyDescent="0.3">
      <c r="A10556" s="151">
        <v>45339</v>
      </c>
      <c r="B10556" s="39">
        <v>8.0973659999999992</v>
      </c>
    </row>
    <row r="10557" spans="1:2" x14ac:dyDescent="0.3">
      <c r="A10557" s="151">
        <v>45340</v>
      </c>
      <c r="B10557" s="39">
        <v>8.0991040000000005</v>
      </c>
    </row>
    <row r="10558" spans="1:2" x14ac:dyDescent="0.3">
      <c r="A10558" s="151">
        <v>45341</v>
      </c>
      <c r="B10558" s="39">
        <v>8.1008429999999993</v>
      </c>
    </row>
    <row r="10559" spans="1:2" x14ac:dyDescent="0.3">
      <c r="A10559" s="151">
        <v>45342</v>
      </c>
      <c r="B10559" s="39">
        <v>8.102582</v>
      </c>
    </row>
    <row r="10560" spans="1:2" x14ac:dyDescent="0.3">
      <c r="A10560" s="151">
        <v>45343</v>
      </c>
      <c r="B10560" s="39">
        <v>8.1043210000000006</v>
      </c>
    </row>
    <row r="10561" spans="1:5" x14ac:dyDescent="0.3">
      <c r="A10561" s="151">
        <v>45344</v>
      </c>
      <c r="B10561" s="39">
        <v>8.1060610000000004</v>
      </c>
    </row>
    <row r="10562" spans="1:5" x14ac:dyDescent="0.3">
      <c r="A10562" s="151">
        <v>45345</v>
      </c>
      <c r="B10562" s="39">
        <v>8.1078010000000003</v>
      </c>
    </row>
    <row r="10563" spans="1:5" x14ac:dyDescent="0.3">
      <c r="A10563" s="151">
        <v>45346</v>
      </c>
      <c r="B10563" s="39">
        <v>8.1095410000000001</v>
      </c>
    </row>
    <row r="10564" spans="1:5" x14ac:dyDescent="0.3">
      <c r="A10564" s="151">
        <v>45347</v>
      </c>
      <c r="B10564" s="39">
        <v>8.1112819999999992</v>
      </c>
    </row>
    <row r="10565" spans="1:5" x14ac:dyDescent="0.3">
      <c r="A10565" s="151">
        <v>45348</v>
      </c>
      <c r="B10565" s="39">
        <v>8.1107150000000008</v>
      </c>
    </row>
    <row r="10566" spans="1:5" x14ac:dyDescent="0.3">
      <c r="A10566" s="151">
        <v>45349</v>
      </c>
      <c r="B10566" s="39">
        <v>8.1101469999999996</v>
      </c>
    </row>
    <row r="10567" spans="1:5" x14ac:dyDescent="0.3">
      <c r="A10567" s="151">
        <v>45350</v>
      </c>
      <c r="B10567" s="39">
        <v>8.1095790000000001</v>
      </c>
    </row>
    <row r="10568" spans="1:5" x14ac:dyDescent="0.3">
      <c r="A10568" s="151">
        <v>45351</v>
      </c>
      <c r="B10568" s="39">
        <v>8.1090119999999999</v>
      </c>
    </row>
    <row r="10569" spans="1:5" x14ac:dyDescent="0.3">
      <c r="A10569" s="151">
        <v>45352</v>
      </c>
      <c r="B10569" s="39">
        <v>8.1084440000000004</v>
      </c>
    </row>
    <row r="10570" spans="1:5" x14ac:dyDescent="0.3">
      <c r="A10570" s="151">
        <v>45353</v>
      </c>
      <c r="B10570" s="39">
        <v>8.1078770000000002</v>
      </c>
    </row>
    <row r="10571" spans="1:5" x14ac:dyDescent="0.3">
      <c r="A10571" s="151">
        <v>45354</v>
      </c>
      <c r="B10571" s="39">
        <v>8.10731</v>
      </c>
    </row>
    <row r="10572" spans="1:5" x14ac:dyDescent="0.3">
      <c r="A10572" s="151">
        <v>45355</v>
      </c>
      <c r="B10572" s="39">
        <v>8.1067420000000006</v>
      </c>
    </row>
    <row r="10573" spans="1:5" x14ac:dyDescent="0.3">
      <c r="A10573" s="151">
        <v>45356</v>
      </c>
      <c r="B10573" s="39">
        <v>8.1061750000000004</v>
      </c>
      <c r="D10573" s="41">
        <f>(B10564/B8738)^(1/5)-1</f>
        <v>5.3440222923700542E-2</v>
      </c>
      <c r="E10573" s="42">
        <f>B10564/B10199-1</f>
        <v>4.8715817073911705E-2</v>
      </c>
    </row>
    <row r="10574" spans="1:5" x14ac:dyDescent="0.3">
      <c r="A10574" s="151">
        <v>45357</v>
      </c>
      <c r="B10574" s="39">
        <v>8.1056080000000001</v>
      </c>
    </row>
    <row r="10575" spans="1:5" x14ac:dyDescent="0.3">
      <c r="A10575" s="151">
        <v>45358</v>
      </c>
      <c r="B10575" s="39">
        <v>8.1050400000000007</v>
      </c>
    </row>
    <row r="10576" spans="1:5" x14ac:dyDescent="0.3">
      <c r="A10576" s="151">
        <v>45359</v>
      </c>
      <c r="B10576" s="39">
        <v>8.1044730000000005</v>
      </c>
    </row>
    <row r="10577" spans="1:2" x14ac:dyDescent="0.3">
      <c r="A10577" s="151">
        <v>45360</v>
      </c>
      <c r="B10577" s="39">
        <v>8.1039060000000003</v>
      </c>
    </row>
    <row r="10578" spans="1:2" x14ac:dyDescent="0.3">
      <c r="A10578" s="151">
        <v>45361</v>
      </c>
      <c r="B10578" s="39">
        <v>8.1033390000000001</v>
      </c>
    </row>
    <row r="10579" spans="1:2" x14ac:dyDescent="0.3">
      <c r="A10579" s="151">
        <v>45362</v>
      </c>
      <c r="B10579" s="39">
        <v>8.1036780000000004</v>
      </c>
    </row>
    <row r="10580" spans="1:2" x14ac:dyDescent="0.3">
      <c r="A10580" s="151">
        <v>45363</v>
      </c>
      <c r="B10580" s="39">
        <v>8.1040179999999999</v>
      </c>
    </row>
    <row r="10581" spans="1:2" x14ac:dyDescent="0.3">
      <c r="A10581" s="151">
        <v>45364</v>
      </c>
      <c r="B10581" s="39">
        <v>8.1043570000000003</v>
      </c>
    </row>
    <row r="10582" spans="1:2" x14ac:dyDescent="0.3">
      <c r="A10582" s="151">
        <v>45365</v>
      </c>
      <c r="B10582" s="39">
        <v>8.1046969999999998</v>
      </c>
    </row>
    <row r="10583" spans="1:2" x14ac:dyDescent="0.3">
      <c r="A10583" s="151">
        <v>45366</v>
      </c>
      <c r="B10583" s="39">
        <v>8.1050360000000001</v>
      </c>
    </row>
    <row r="10584" spans="1:2" x14ac:dyDescent="0.3">
      <c r="A10584" s="151">
        <v>45367</v>
      </c>
      <c r="B10584" s="39">
        <v>8.1053759999999997</v>
      </c>
    </row>
    <row r="10585" spans="1:2" x14ac:dyDescent="0.3">
      <c r="A10585" s="151">
        <v>45368</v>
      </c>
      <c r="B10585" s="39">
        <v>8.105715</v>
      </c>
    </row>
    <row r="10586" spans="1:2" x14ac:dyDescent="0.3">
      <c r="A10586" s="151">
        <v>45369</v>
      </c>
      <c r="B10586" s="39">
        <v>8.1060549999999996</v>
      </c>
    </row>
    <row r="10587" spans="1:2" x14ac:dyDescent="0.3">
      <c r="A10587" s="151">
        <v>45370</v>
      </c>
      <c r="B10587" s="39">
        <v>8.1063949999999991</v>
      </c>
    </row>
    <row r="10588" spans="1:2" x14ac:dyDescent="0.3">
      <c r="A10588" s="151">
        <v>45371</v>
      </c>
      <c r="B10588" s="39">
        <v>8.1067339999999994</v>
      </c>
    </row>
    <row r="10589" spans="1:2" x14ac:dyDescent="0.3">
      <c r="A10589" s="151">
        <v>45372</v>
      </c>
      <c r="B10589" s="39">
        <v>8.1070740000000008</v>
      </c>
    </row>
    <row r="10590" spans="1:2" x14ac:dyDescent="0.3">
      <c r="A10590" s="151">
        <v>45373</v>
      </c>
      <c r="B10590" s="39">
        <v>8.1074129999999993</v>
      </c>
    </row>
    <row r="10591" spans="1:2" x14ac:dyDescent="0.3">
      <c r="A10591" s="151">
        <v>45374</v>
      </c>
      <c r="B10591" s="39">
        <v>8.1077530000000007</v>
      </c>
    </row>
    <row r="10592" spans="1:2" x14ac:dyDescent="0.3">
      <c r="A10592" s="151">
        <v>45375</v>
      </c>
      <c r="B10592" s="39">
        <v>8.1080930000000002</v>
      </c>
    </row>
    <row r="10593" spans="1:2" x14ac:dyDescent="0.3">
      <c r="A10593" s="151">
        <v>45376</v>
      </c>
      <c r="B10593" s="39">
        <v>8.1084320000000005</v>
      </c>
    </row>
    <row r="10594" spans="1:2" x14ac:dyDescent="0.3">
      <c r="A10594" s="151">
        <v>45377</v>
      </c>
      <c r="B10594" s="39">
        <v>8.1098020000000002</v>
      </c>
    </row>
    <row r="10595" spans="1:2" x14ac:dyDescent="0.3">
      <c r="A10595" s="151">
        <v>45378</v>
      </c>
      <c r="B10595" s="39">
        <v>8.1111730000000009</v>
      </c>
    </row>
    <row r="10596" spans="1:2" x14ac:dyDescent="0.3">
      <c r="A10596" s="151">
        <v>45379</v>
      </c>
      <c r="B10596" s="39">
        <v>8.1125430000000005</v>
      </c>
    </row>
    <row r="10597" spans="1:2" x14ac:dyDescent="0.3">
      <c r="A10597" s="151">
        <v>45380</v>
      </c>
      <c r="B10597" s="39">
        <v>8.1139139999999994</v>
      </c>
    </row>
    <row r="10598" spans="1:2" x14ac:dyDescent="0.3">
      <c r="A10598" s="151">
        <v>45381</v>
      </c>
      <c r="B10598" s="39">
        <v>8.1152850000000001</v>
      </c>
    </row>
    <row r="10599" spans="1:2" x14ac:dyDescent="0.3">
      <c r="A10599" s="151">
        <v>45382</v>
      </c>
      <c r="B10599" s="39">
        <v>8.116657</v>
      </c>
    </row>
    <row r="10600" spans="1:2" x14ac:dyDescent="0.3">
      <c r="A10600" s="151">
        <v>45383</v>
      </c>
      <c r="B10600" s="39">
        <v>8.1180280000000007</v>
      </c>
    </row>
    <row r="10601" spans="1:2" x14ac:dyDescent="0.3">
      <c r="A10601" s="151">
        <v>45384</v>
      </c>
      <c r="B10601" s="39">
        <v>8.1194000000000006</v>
      </c>
    </row>
    <row r="10602" spans="1:2" x14ac:dyDescent="0.3">
      <c r="A10602" s="151">
        <v>45385</v>
      </c>
      <c r="B10602" s="39">
        <v>8.1207720000000005</v>
      </c>
    </row>
    <row r="10603" spans="1:2" x14ac:dyDescent="0.3">
      <c r="A10603" s="151">
        <v>45386</v>
      </c>
      <c r="B10603" s="39">
        <v>8.1221440000000005</v>
      </c>
    </row>
    <row r="10604" spans="1:2" x14ac:dyDescent="0.3">
      <c r="A10604" s="151">
        <v>45387</v>
      </c>
      <c r="B10604" s="39">
        <v>8.1235169999999997</v>
      </c>
    </row>
    <row r="10605" spans="1:2" x14ac:dyDescent="0.3">
      <c r="A10605" s="151">
        <v>45388</v>
      </c>
      <c r="B10605" s="39">
        <v>8.1248889999999996</v>
      </c>
    </row>
    <row r="10606" spans="1:2" x14ac:dyDescent="0.3">
      <c r="A10606" s="151">
        <v>45389</v>
      </c>
      <c r="B10606" s="39">
        <v>8.1262620000000005</v>
      </c>
    </row>
    <row r="10607" spans="1:2" x14ac:dyDescent="0.3">
      <c r="A10607" s="151">
        <v>45390</v>
      </c>
      <c r="B10607" s="39">
        <v>8.1276360000000007</v>
      </c>
    </row>
    <row r="10608" spans="1:2" x14ac:dyDescent="0.3">
      <c r="A10608" s="151">
        <v>45391</v>
      </c>
      <c r="B10608" s="39">
        <v>8.1290089999999999</v>
      </c>
    </row>
    <row r="10609" spans="1:2" x14ac:dyDescent="0.3">
      <c r="A10609" s="151">
        <v>45392</v>
      </c>
      <c r="B10609" s="39">
        <v>8.1303830000000001</v>
      </c>
    </row>
    <row r="10610" spans="1:2" x14ac:dyDescent="0.3">
      <c r="A10610" s="151">
        <v>45393</v>
      </c>
      <c r="B10610" s="39">
        <v>8.1302249999999994</v>
      </c>
    </row>
    <row r="10611" spans="1:2" x14ac:dyDescent="0.3">
      <c r="A10611" s="151">
        <v>45394</v>
      </c>
      <c r="B10611" s="39">
        <v>8.1300670000000004</v>
      </c>
    </row>
    <row r="10612" spans="1:2" x14ac:dyDescent="0.3">
      <c r="A10612" s="151">
        <v>45395</v>
      </c>
      <c r="B10612" s="39">
        <v>8.1299100000000006</v>
      </c>
    </row>
    <row r="10613" spans="1:2" x14ac:dyDescent="0.3">
      <c r="A10613" s="151">
        <v>45396</v>
      </c>
      <c r="B10613" s="39">
        <v>8.1297519999999999</v>
      </c>
    </row>
    <row r="10614" spans="1:2" x14ac:dyDescent="0.3">
      <c r="A10614" s="151">
        <v>45397</v>
      </c>
      <c r="B10614" s="39">
        <v>8.1295940000000009</v>
      </c>
    </row>
    <row r="10615" spans="1:2" x14ac:dyDescent="0.3">
      <c r="A10615" s="151">
        <v>45398</v>
      </c>
      <c r="B10615" s="39">
        <v>8.1294369999999994</v>
      </c>
    </row>
    <row r="10616" spans="1:2" x14ac:dyDescent="0.3">
      <c r="A10616" s="151">
        <v>45399</v>
      </c>
      <c r="B10616" s="39">
        <v>8.1292790000000004</v>
      </c>
    </row>
    <row r="10617" spans="1:2" x14ac:dyDescent="0.3">
      <c r="A10617" s="151">
        <v>45400</v>
      </c>
      <c r="B10617" s="39">
        <v>8.1291209999999996</v>
      </c>
    </row>
    <row r="10618" spans="1:2" x14ac:dyDescent="0.3">
      <c r="A10618" s="151">
        <v>45401</v>
      </c>
      <c r="B10618" s="39">
        <v>8.1289639999999999</v>
      </c>
    </row>
    <row r="10619" spans="1:2" x14ac:dyDescent="0.3">
      <c r="A10619" s="151">
        <v>45402</v>
      </c>
      <c r="B10619" s="39">
        <v>8.1288060000000009</v>
      </c>
    </row>
    <row r="10620" spans="1:2" x14ac:dyDescent="0.3">
      <c r="A10620" s="151">
        <v>45403</v>
      </c>
      <c r="B10620" s="39">
        <v>8.1286480000000001</v>
      </c>
    </row>
    <row r="10621" spans="1:2" x14ac:dyDescent="0.3">
      <c r="A10621" s="151">
        <v>45404</v>
      </c>
      <c r="B10621" s="39">
        <v>8.1284910000000004</v>
      </c>
    </row>
    <row r="10622" spans="1:2" x14ac:dyDescent="0.3">
      <c r="A10622" s="151">
        <v>45405</v>
      </c>
      <c r="B10622" s="39">
        <v>8.1283329999999996</v>
      </c>
    </row>
    <row r="10623" spans="1:2" x14ac:dyDescent="0.3">
      <c r="A10623" s="151">
        <v>45406</v>
      </c>
      <c r="B10623" s="39">
        <v>8.1281750000000006</v>
      </c>
    </row>
    <row r="10624" spans="1:2" x14ac:dyDescent="0.3">
      <c r="A10624" s="151">
        <v>45407</v>
      </c>
      <c r="B10624" s="39">
        <v>8.1280180000000009</v>
      </c>
    </row>
    <row r="10625" spans="1:2" x14ac:dyDescent="0.3">
      <c r="A10625" s="151">
        <v>45408</v>
      </c>
      <c r="B10625" s="39">
        <v>8.1285150000000002</v>
      </c>
    </row>
    <row r="10626" spans="1:2" x14ac:dyDescent="0.3">
      <c r="A10626" s="151">
        <v>45409</v>
      </c>
      <c r="B10626" s="39">
        <v>8.1290119999999995</v>
      </c>
    </row>
    <row r="10627" spans="1:2" x14ac:dyDescent="0.3">
      <c r="A10627" s="151">
        <v>45410</v>
      </c>
      <c r="B10627" s="39">
        <v>8.1295090000000005</v>
      </c>
    </row>
    <row r="10628" spans="1:2" x14ac:dyDescent="0.3">
      <c r="A10628" s="151">
        <v>45411</v>
      </c>
      <c r="B10628" s="39">
        <v>8.1300059999999998</v>
      </c>
    </row>
    <row r="10629" spans="1:2" x14ac:dyDescent="0.3">
      <c r="A10629" s="151">
        <v>45412</v>
      </c>
      <c r="B10629" s="39">
        <v>8.1305029999999991</v>
      </c>
    </row>
    <row r="10630" spans="1:2" x14ac:dyDescent="0.3">
      <c r="A10630" s="151">
        <v>45413</v>
      </c>
      <c r="B10630" s="39">
        <v>8.1310000000000002</v>
      </c>
    </row>
    <row r="10631" spans="1:2" x14ac:dyDescent="0.3">
      <c r="A10631" s="151">
        <v>45414</v>
      </c>
      <c r="B10631" s="39">
        <v>8.1314969999999995</v>
      </c>
    </row>
    <row r="10632" spans="1:2" x14ac:dyDescent="0.3">
      <c r="A10632" s="151">
        <v>45415</v>
      </c>
      <c r="B10632" s="39">
        <v>8.1319949999999999</v>
      </c>
    </row>
    <row r="10633" spans="1:2" x14ac:dyDescent="0.3">
      <c r="A10633" s="151">
        <v>45416</v>
      </c>
      <c r="B10633" s="39">
        <v>8.1324919999999992</v>
      </c>
    </row>
    <row r="10634" spans="1:2" x14ac:dyDescent="0.3">
      <c r="A10634" s="151">
        <v>45417</v>
      </c>
      <c r="B10634" s="39">
        <v>8.1329890000000002</v>
      </c>
    </row>
    <row r="10635" spans="1:2" x14ac:dyDescent="0.3">
      <c r="A10635" s="151">
        <v>45418</v>
      </c>
      <c r="B10635" s="39">
        <v>8.1334859999999995</v>
      </c>
    </row>
    <row r="10636" spans="1:2" x14ac:dyDescent="0.3">
      <c r="A10636" s="151">
        <v>45419</v>
      </c>
      <c r="B10636" s="39">
        <v>8.1339839999999999</v>
      </c>
    </row>
    <row r="10637" spans="1:2" x14ac:dyDescent="0.3">
      <c r="A10637" s="151">
        <v>45420</v>
      </c>
      <c r="B10637" s="39">
        <v>8.1344809999999992</v>
      </c>
    </row>
    <row r="10638" spans="1:2" x14ac:dyDescent="0.3">
      <c r="A10638" s="151">
        <v>45421</v>
      </c>
      <c r="B10638" s="39">
        <v>8.1349789999999995</v>
      </c>
    </row>
    <row r="10639" spans="1:2" x14ac:dyDescent="0.3">
      <c r="A10639" s="151">
        <v>45422</v>
      </c>
      <c r="B10639" s="39">
        <v>8.1354760000000006</v>
      </c>
    </row>
    <row r="10640" spans="1:2" x14ac:dyDescent="0.3">
      <c r="A10640" s="151">
        <v>45423</v>
      </c>
      <c r="B10640" s="39">
        <v>8.1368290000000005</v>
      </c>
    </row>
    <row r="10641" spans="1:2" x14ac:dyDescent="0.3">
      <c r="A10641" s="151">
        <v>45424</v>
      </c>
      <c r="B10641" s="39">
        <v>8.1381809999999994</v>
      </c>
    </row>
    <row r="10642" spans="1:2" x14ac:dyDescent="0.3">
      <c r="A10642" s="151">
        <v>45425</v>
      </c>
      <c r="B10642" s="39">
        <v>8.1395350000000004</v>
      </c>
    </row>
    <row r="10643" spans="1:2" x14ac:dyDescent="0.3">
      <c r="A10643" s="151">
        <v>45426</v>
      </c>
      <c r="B10643" s="39">
        <v>8.1408880000000003</v>
      </c>
    </row>
    <row r="10644" spans="1:2" x14ac:dyDescent="0.3">
      <c r="A10644" s="151">
        <v>45427</v>
      </c>
      <c r="B10644" s="39">
        <v>8.1422410000000003</v>
      </c>
    </row>
    <row r="10645" spans="1:2" x14ac:dyDescent="0.3">
      <c r="A10645" s="151">
        <v>45428</v>
      </c>
      <c r="B10645" s="39">
        <v>8.1435949999999995</v>
      </c>
    </row>
    <row r="10646" spans="1:2" x14ac:dyDescent="0.3">
      <c r="A10646" s="151">
        <v>45429</v>
      </c>
      <c r="B10646" s="39">
        <v>8.1449490000000004</v>
      </c>
    </row>
    <row r="10647" spans="1:2" x14ac:dyDescent="0.3">
      <c r="A10647" s="151">
        <v>45430</v>
      </c>
      <c r="B10647" s="39">
        <v>8.1463029999999996</v>
      </c>
    </row>
    <row r="10648" spans="1:2" x14ac:dyDescent="0.3">
      <c r="A10648" s="151">
        <v>45431</v>
      </c>
      <c r="B10648" s="39">
        <v>8.1476579999999998</v>
      </c>
    </row>
    <row r="10649" spans="1:2" x14ac:dyDescent="0.3">
      <c r="A10649" s="151">
        <v>45432</v>
      </c>
      <c r="B10649" s="39">
        <v>8.1490120000000008</v>
      </c>
    </row>
    <row r="10650" spans="1:2" x14ac:dyDescent="0.3">
      <c r="A10650" s="151">
        <v>45433</v>
      </c>
      <c r="B10650" s="39">
        <v>8.1503669999999993</v>
      </c>
    </row>
    <row r="10651" spans="1:2" x14ac:dyDescent="0.3">
      <c r="A10651" s="151">
        <v>45434</v>
      </c>
      <c r="B10651" s="39">
        <v>8.1517219999999995</v>
      </c>
    </row>
    <row r="10652" spans="1:2" x14ac:dyDescent="0.3">
      <c r="A10652" s="151">
        <v>45435</v>
      </c>
      <c r="B10652" s="39">
        <v>8.1530780000000007</v>
      </c>
    </row>
    <row r="10653" spans="1:2" x14ac:dyDescent="0.3">
      <c r="A10653" s="151">
        <v>45436</v>
      </c>
      <c r="B10653" s="39">
        <v>8.1544329999999992</v>
      </c>
    </row>
    <row r="10654" spans="1:2" x14ac:dyDescent="0.3">
      <c r="A10654" s="151">
        <v>45437</v>
      </c>
      <c r="B10654" s="39">
        <v>8.1557890000000004</v>
      </c>
    </row>
    <row r="10655" spans="1:2" x14ac:dyDescent="0.3">
      <c r="A10655" s="151">
        <v>45438</v>
      </c>
      <c r="B10655" s="39">
        <v>8.1547040000000006</v>
      </c>
    </row>
    <row r="10656" spans="1:2" x14ac:dyDescent="0.3">
      <c r="A10656" s="151">
        <v>45439</v>
      </c>
      <c r="B10656" s="39">
        <v>8.1536190000000008</v>
      </c>
    </row>
    <row r="10657" spans="1:2" x14ac:dyDescent="0.3">
      <c r="A10657" s="151">
        <v>45440</v>
      </c>
      <c r="B10657" s="39">
        <v>8.1525350000000003</v>
      </c>
    </row>
    <row r="10658" spans="1:2" x14ac:dyDescent="0.3">
      <c r="A10658" s="151">
        <v>45441</v>
      </c>
      <c r="B10658" s="39">
        <v>8.1514500000000005</v>
      </c>
    </row>
    <row r="10659" spans="1:2" x14ac:dyDescent="0.3">
      <c r="A10659" s="151">
        <v>45442</v>
      </c>
      <c r="B10659" s="39">
        <v>8.150366</v>
      </c>
    </row>
    <row r="10660" spans="1:2" x14ac:dyDescent="0.3">
      <c r="A10660" s="151">
        <v>45443</v>
      </c>
      <c r="B10660" s="39">
        <v>8.1492810000000002</v>
      </c>
    </row>
    <row r="10661" spans="1:2" x14ac:dyDescent="0.3">
      <c r="A10661" s="151">
        <v>45444</v>
      </c>
      <c r="B10661" s="39">
        <v>8.1481969999999997</v>
      </c>
    </row>
    <row r="10662" spans="1:2" x14ac:dyDescent="0.3">
      <c r="A10662" s="151">
        <v>45445</v>
      </c>
      <c r="B10662" s="39">
        <v>8.1471129999999992</v>
      </c>
    </row>
    <row r="10663" spans="1:2" x14ac:dyDescent="0.3">
      <c r="A10663" s="151">
        <v>45446</v>
      </c>
      <c r="B10663" s="39">
        <v>8.1460299999999997</v>
      </c>
    </row>
    <row r="10664" spans="1:2" x14ac:dyDescent="0.3">
      <c r="A10664" s="151">
        <v>45447</v>
      </c>
      <c r="B10664" s="39">
        <v>8.1449459999999991</v>
      </c>
    </row>
    <row r="10665" spans="1:2" x14ac:dyDescent="0.3">
      <c r="A10665" s="151">
        <v>45448</v>
      </c>
      <c r="B10665" s="39">
        <v>8.1438629999999996</v>
      </c>
    </row>
    <row r="10666" spans="1:2" x14ac:dyDescent="0.3">
      <c r="A10666" s="151">
        <v>45449</v>
      </c>
      <c r="B10666" s="39">
        <v>8.1427790000000009</v>
      </c>
    </row>
    <row r="10667" spans="1:2" x14ac:dyDescent="0.3">
      <c r="A10667" s="151">
        <v>45450</v>
      </c>
      <c r="B10667" s="39">
        <v>8.1416959999999996</v>
      </c>
    </row>
    <row r="10668" spans="1:2" x14ac:dyDescent="0.3">
      <c r="A10668" s="151">
        <v>45451</v>
      </c>
      <c r="B10668" s="39">
        <v>8.1406130000000001</v>
      </c>
    </row>
    <row r="10669" spans="1:2" x14ac:dyDescent="0.3">
      <c r="A10669" s="151">
        <v>45452</v>
      </c>
      <c r="B10669" s="39">
        <v>8.1395300000000006</v>
      </c>
    </row>
    <row r="10670" spans="1:2" x14ac:dyDescent="0.3">
      <c r="A10670" s="151">
        <v>45453</v>
      </c>
      <c r="B10670" s="39">
        <v>8.1384469999999993</v>
      </c>
    </row>
    <row r="10671" spans="1:2" x14ac:dyDescent="0.3">
      <c r="A10671" s="151">
        <v>45454</v>
      </c>
      <c r="B10671" s="39">
        <v>8.1373829999999998</v>
      </c>
    </row>
    <row r="10672" spans="1:2" x14ac:dyDescent="0.3">
      <c r="A10672" s="151">
        <v>45455</v>
      </c>
      <c r="B10672" s="39">
        <v>8.1363190000000003</v>
      </c>
    </row>
    <row r="10673" spans="1:2" x14ac:dyDescent="0.3">
      <c r="A10673" s="151">
        <v>45456</v>
      </c>
      <c r="B10673" s="39">
        <v>8.1352550000000008</v>
      </c>
    </row>
    <row r="10674" spans="1:2" x14ac:dyDescent="0.3">
      <c r="A10674" s="151">
        <v>45457</v>
      </c>
      <c r="B10674" s="39">
        <v>8.1341909999999995</v>
      </c>
    </row>
    <row r="10675" spans="1:2" x14ac:dyDescent="0.3">
      <c r="A10675" s="151">
        <v>45458</v>
      </c>
      <c r="B10675" s="39">
        <v>8.1331279999999992</v>
      </c>
    </row>
    <row r="10676" spans="1:2" x14ac:dyDescent="0.3">
      <c r="A10676" s="151">
        <v>45459</v>
      </c>
      <c r="B10676" s="39">
        <v>8.1320639999999997</v>
      </c>
    </row>
    <row r="10677" spans="1:2" x14ac:dyDescent="0.3">
      <c r="A10677" s="151">
        <v>45460</v>
      </c>
      <c r="B10677" s="39">
        <v>8.1310009999999995</v>
      </c>
    </row>
    <row r="10678" spans="1:2" x14ac:dyDescent="0.3">
      <c r="A10678" s="151">
        <v>45461</v>
      </c>
      <c r="B10678" s="39">
        <v>8.1299379999999992</v>
      </c>
    </row>
    <row r="10679" spans="1:2" x14ac:dyDescent="0.3">
      <c r="A10679" s="151">
        <v>45462</v>
      </c>
      <c r="B10679" s="39">
        <v>8.1288750000000007</v>
      </c>
    </row>
    <row r="10680" spans="1:2" x14ac:dyDescent="0.3">
      <c r="A10680" s="151">
        <v>45463</v>
      </c>
      <c r="B10680" s="39">
        <v>8.1278120000000005</v>
      </c>
    </row>
    <row r="10681" spans="1:2" x14ac:dyDescent="0.3">
      <c r="A10681" s="151">
        <v>45464</v>
      </c>
      <c r="B10681" s="39">
        <v>8.1267490000000002</v>
      </c>
    </row>
    <row r="10682" spans="1:2" x14ac:dyDescent="0.3">
      <c r="A10682" s="151">
        <v>45465</v>
      </c>
      <c r="B10682" s="39">
        <v>8.1256869999999992</v>
      </c>
    </row>
    <row r="10683" spans="1:2" x14ac:dyDescent="0.3">
      <c r="A10683" s="151">
        <v>45466</v>
      </c>
      <c r="B10683" s="39">
        <v>8.1246240000000007</v>
      </c>
    </row>
    <row r="10684" spans="1:2" x14ac:dyDescent="0.3">
      <c r="A10684" s="151">
        <v>45467</v>
      </c>
      <c r="B10684" s="39">
        <v>8.1235619999999997</v>
      </c>
    </row>
    <row r="10685" spans="1:2" x14ac:dyDescent="0.3">
      <c r="A10685" s="151">
        <v>45468</v>
      </c>
      <c r="B10685" s="39">
        <v>8.1225000000000005</v>
      </c>
    </row>
    <row r="10686" spans="1:2" x14ac:dyDescent="0.3">
      <c r="A10686" s="151">
        <v>45469</v>
      </c>
      <c r="B10686" s="39">
        <v>8.1236350000000002</v>
      </c>
    </row>
    <row r="10687" spans="1:2" x14ac:dyDescent="0.3">
      <c r="A10687" s="151">
        <v>45470</v>
      </c>
      <c r="B10687" s="39">
        <v>8.1247699999999998</v>
      </c>
    </row>
    <row r="10688" spans="1:2" x14ac:dyDescent="0.3">
      <c r="A10688" s="151">
        <v>45471</v>
      </c>
      <c r="B10688" s="39">
        <v>8.1259049999999995</v>
      </c>
    </row>
    <row r="10689" spans="1:2" x14ac:dyDescent="0.3">
      <c r="A10689" s="151">
        <v>45472</v>
      </c>
      <c r="B10689" s="39">
        <v>8.1270399999999992</v>
      </c>
    </row>
    <row r="10690" spans="1:2" x14ac:dyDescent="0.3">
      <c r="A10690" s="151">
        <v>45473</v>
      </c>
      <c r="B10690" s="39">
        <v>8.1281750000000006</v>
      </c>
    </row>
    <row r="10691" spans="1:2" x14ac:dyDescent="0.3">
      <c r="A10691" s="151">
        <v>45474</v>
      </c>
      <c r="B10691" s="39">
        <v>8.1293109999999995</v>
      </c>
    </row>
    <row r="10692" spans="1:2" x14ac:dyDescent="0.3">
      <c r="A10692" s="151">
        <v>45475</v>
      </c>
      <c r="B10692" s="39">
        <v>8.1304470000000002</v>
      </c>
    </row>
    <row r="10693" spans="1:2" x14ac:dyDescent="0.3">
      <c r="A10693" s="151">
        <v>45476</v>
      </c>
      <c r="B10693" s="39">
        <v>8.1315829999999991</v>
      </c>
    </row>
    <row r="10694" spans="1:2" x14ac:dyDescent="0.3">
      <c r="A10694" s="151">
        <v>45477</v>
      </c>
      <c r="B10694" s="39">
        <v>8.1327189999999998</v>
      </c>
    </row>
    <row r="10695" spans="1:2" x14ac:dyDescent="0.3">
      <c r="A10695" s="151">
        <v>45478</v>
      </c>
      <c r="B10695" s="39">
        <v>8.1338550000000005</v>
      </c>
    </row>
    <row r="10696" spans="1:2" x14ac:dyDescent="0.3">
      <c r="A10696" s="151">
        <v>45479</v>
      </c>
      <c r="B10696" s="39">
        <v>8.1349909999999994</v>
      </c>
    </row>
    <row r="10697" spans="1:2" x14ac:dyDescent="0.3">
      <c r="A10697" s="151">
        <v>45480</v>
      </c>
      <c r="B10697" s="39">
        <v>8.1361279999999994</v>
      </c>
    </row>
    <row r="10698" spans="1:2" x14ac:dyDescent="0.3">
      <c r="A10698" s="151">
        <v>45481</v>
      </c>
      <c r="B10698" s="39">
        <v>8.1372649999999993</v>
      </c>
    </row>
    <row r="10699" spans="1:2" x14ac:dyDescent="0.3">
      <c r="A10699" s="151">
        <v>45482</v>
      </c>
      <c r="B10699" s="39">
        <v>8.1384019999999992</v>
      </c>
    </row>
    <row r="10700" spans="1:2" x14ac:dyDescent="0.3">
      <c r="A10700" s="151">
        <v>45483</v>
      </c>
      <c r="B10700" s="39">
        <v>8.1395389999999992</v>
      </c>
    </row>
    <row r="10701" spans="1:2" x14ac:dyDescent="0.3">
      <c r="A10701" s="151">
        <v>45484</v>
      </c>
      <c r="B10701" s="39">
        <v>8.1424260000000004</v>
      </c>
    </row>
    <row r="10702" spans="1:2" x14ac:dyDescent="0.3">
      <c r="A10702" s="151">
        <v>45485</v>
      </c>
      <c r="B10702" s="39">
        <v>8.1453140000000008</v>
      </c>
    </row>
    <row r="10703" spans="1:2" x14ac:dyDescent="0.3">
      <c r="A10703" s="151">
        <v>45486</v>
      </c>
      <c r="B10703" s="39">
        <v>8.1482030000000005</v>
      </c>
    </row>
    <row r="10704" spans="1:2" x14ac:dyDescent="0.3">
      <c r="A10704" s="151">
        <v>45487</v>
      </c>
      <c r="B10704" s="39">
        <v>8.1510929999999995</v>
      </c>
    </row>
    <row r="10705" spans="1:2" x14ac:dyDescent="0.3">
      <c r="A10705" s="151">
        <v>45488</v>
      </c>
      <c r="B10705" s="39">
        <v>8.1539850000000005</v>
      </c>
    </row>
    <row r="10706" spans="1:2" x14ac:dyDescent="0.3">
      <c r="A10706" s="151">
        <v>45489</v>
      </c>
      <c r="B10706" s="39">
        <v>8.1568769999999997</v>
      </c>
    </row>
    <row r="10707" spans="1:2" x14ac:dyDescent="0.3">
      <c r="A10707" s="151">
        <v>45490</v>
      </c>
      <c r="B10707" s="39">
        <v>8.15977</v>
      </c>
    </row>
    <row r="10708" spans="1:2" x14ac:dyDescent="0.3">
      <c r="A10708" s="151">
        <v>45491</v>
      </c>
      <c r="B10708" s="39">
        <v>8.1626650000000005</v>
      </c>
    </row>
    <row r="10709" spans="1:2" x14ac:dyDescent="0.3">
      <c r="A10709" s="151">
        <v>45492</v>
      </c>
      <c r="B10709" s="39">
        <v>8.1655599999999993</v>
      </c>
    </row>
    <row r="10710" spans="1:2" x14ac:dyDescent="0.3">
      <c r="A10710" s="151">
        <v>45493</v>
      </c>
      <c r="B10710" s="39">
        <v>8.1684570000000001</v>
      </c>
    </row>
    <row r="10711" spans="1:2" x14ac:dyDescent="0.3">
      <c r="A10711" s="151">
        <v>45494</v>
      </c>
      <c r="B10711" s="39">
        <v>8.1713539999999991</v>
      </c>
    </row>
    <row r="10712" spans="1:2" x14ac:dyDescent="0.3">
      <c r="A10712" s="151">
        <v>45495</v>
      </c>
      <c r="B10712" s="39">
        <v>8.1742519999999992</v>
      </c>
    </row>
    <row r="10713" spans="1:2" x14ac:dyDescent="0.3">
      <c r="A10713" s="151">
        <v>45496</v>
      </c>
      <c r="B10713" s="39">
        <v>8.1771519999999995</v>
      </c>
    </row>
    <row r="10714" spans="1:2" x14ac:dyDescent="0.3">
      <c r="A10714" s="151">
        <v>45497</v>
      </c>
      <c r="B10714" s="39">
        <v>8.1800519999999999</v>
      </c>
    </row>
    <row r="10715" spans="1:2" x14ac:dyDescent="0.3">
      <c r="A10715" s="151">
        <v>45498</v>
      </c>
      <c r="B10715" s="39">
        <v>8.1829540000000005</v>
      </c>
    </row>
    <row r="10716" spans="1:2" x14ac:dyDescent="0.3">
      <c r="A10716" s="151">
        <v>45499</v>
      </c>
      <c r="B10716" s="39">
        <v>8.1865760000000005</v>
      </c>
    </row>
    <row r="10717" spans="1:2" x14ac:dyDescent="0.3">
      <c r="A10717" s="151">
        <v>45500</v>
      </c>
      <c r="B10717" s="39">
        <v>8.1902000000000008</v>
      </c>
    </row>
    <row r="10718" spans="1:2" x14ac:dyDescent="0.3">
      <c r="A10718" s="151">
        <v>45501</v>
      </c>
      <c r="B10718" s="39">
        <v>8.1938259999999996</v>
      </c>
    </row>
    <row r="10719" spans="1:2" x14ac:dyDescent="0.3">
      <c r="A10719" s="151">
        <v>45502</v>
      </c>
      <c r="B10719" s="39">
        <v>8.1974529999999994</v>
      </c>
    </row>
    <row r="10720" spans="1:2" x14ac:dyDescent="0.3">
      <c r="A10720" s="151">
        <v>45503</v>
      </c>
      <c r="B10720" s="39">
        <v>8.2010819999999995</v>
      </c>
    </row>
    <row r="10721" spans="1:2" x14ac:dyDescent="0.3">
      <c r="A10721" s="151">
        <v>45504</v>
      </c>
      <c r="B10721" s="39">
        <v>8.2047120000000007</v>
      </c>
    </row>
    <row r="10722" spans="1:2" x14ac:dyDescent="0.3">
      <c r="A10722" s="151">
        <v>45505</v>
      </c>
      <c r="B10722" s="39">
        <v>8.2083440000000003</v>
      </c>
    </row>
    <row r="10723" spans="1:2" x14ac:dyDescent="0.3">
      <c r="A10723" s="151">
        <v>45506</v>
      </c>
      <c r="B10723" s="39">
        <v>8.2119769999999992</v>
      </c>
    </row>
    <row r="10724" spans="1:2" x14ac:dyDescent="0.3">
      <c r="A10724" s="151">
        <v>45507</v>
      </c>
      <c r="B10724" s="39">
        <v>8.2156129999999994</v>
      </c>
    </row>
    <row r="10725" spans="1:2" x14ac:dyDescent="0.3">
      <c r="A10725" s="151">
        <v>45508</v>
      </c>
      <c r="B10725" s="39">
        <v>8.2192489999999996</v>
      </c>
    </row>
    <row r="10726" spans="1:2" x14ac:dyDescent="0.3">
      <c r="A10726" s="151">
        <v>45509</v>
      </c>
      <c r="B10726" s="39">
        <v>8.2228879999999993</v>
      </c>
    </row>
    <row r="10727" spans="1:2" x14ac:dyDescent="0.3">
      <c r="A10727" s="151">
        <v>45510</v>
      </c>
      <c r="B10727" s="39">
        <v>8.2265280000000001</v>
      </c>
    </row>
    <row r="10728" spans="1:2" x14ac:dyDescent="0.3">
      <c r="A10728" s="151">
        <v>45511</v>
      </c>
      <c r="B10728" s="39">
        <v>8.2301690000000001</v>
      </c>
    </row>
    <row r="10729" spans="1:2" x14ac:dyDescent="0.3">
      <c r="A10729" s="151">
        <v>45512</v>
      </c>
      <c r="B10729" s="39">
        <v>8.2338129999999996</v>
      </c>
    </row>
    <row r="10730" spans="1:2" x14ac:dyDescent="0.3">
      <c r="A10730" s="151">
        <v>45513</v>
      </c>
      <c r="B10730" s="39">
        <v>8.2374569999999991</v>
      </c>
    </row>
    <row r="10731" spans="1:2" x14ac:dyDescent="0.3">
      <c r="A10731" s="151">
        <v>45514</v>
      </c>
      <c r="B10731" s="39">
        <v>8.241104</v>
      </c>
    </row>
    <row r="10732" spans="1:2" x14ac:dyDescent="0.3">
      <c r="A10732" s="151">
        <v>45515</v>
      </c>
      <c r="B10732" s="39">
        <v>8.2418469999999999</v>
      </c>
    </row>
    <row r="10733" spans="1:2" x14ac:dyDescent="0.3">
      <c r="A10733" s="151">
        <v>45516</v>
      </c>
      <c r="B10733" s="39">
        <v>8.2425909999999991</v>
      </c>
    </row>
    <row r="10734" spans="1:2" x14ac:dyDescent="0.3">
      <c r="A10734" s="151">
        <v>45517</v>
      </c>
      <c r="B10734" s="39">
        <v>8.2433340000000008</v>
      </c>
    </row>
    <row r="10735" spans="1:2" x14ac:dyDescent="0.3">
      <c r="A10735" s="151">
        <v>45518</v>
      </c>
      <c r="B10735" s="39">
        <v>8.244078</v>
      </c>
    </row>
    <row r="10736" spans="1:2" x14ac:dyDescent="0.3">
      <c r="A10736" s="151">
        <v>45519</v>
      </c>
      <c r="B10736" s="39">
        <v>8.244821</v>
      </c>
    </row>
    <row r="10737" spans="1:2" x14ac:dyDescent="0.3">
      <c r="A10737" s="151">
        <v>45520</v>
      </c>
      <c r="B10737" s="39">
        <v>8.2455649999999991</v>
      </c>
    </row>
    <row r="10738" spans="1:2" x14ac:dyDescent="0.3">
      <c r="A10738" s="151">
        <v>45521</v>
      </c>
      <c r="B10738" s="39">
        <v>8.2463090000000001</v>
      </c>
    </row>
    <row r="10739" spans="1:2" x14ac:dyDescent="0.3">
      <c r="A10739" s="151">
        <v>45522</v>
      </c>
      <c r="B10739" s="39">
        <v>8.247052</v>
      </c>
    </row>
    <row r="10740" spans="1:2" x14ac:dyDescent="0.3">
      <c r="A10740" s="151">
        <v>45523</v>
      </c>
      <c r="B10740" s="39">
        <v>8.2477959999999992</v>
      </c>
    </row>
    <row r="10741" spans="1:2" x14ac:dyDescent="0.3">
      <c r="A10741" s="151">
        <v>45524</v>
      </c>
      <c r="B10741" s="39">
        <v>8.2485400000000002</v>
      </c>
    </row>
    <row r="10742" spans="1:2" x14ac:dyDescent="0.3">
      <c r="A10742" s="151">
        <v>45525</v>
      </c>
      <c r="B10742" s="39">
        <v>8.2492839999999994</v>
      </c>
    </row>
    <row r="10743" spans="1:2" x14ac:dyDescent="0.3">
      <c r="A10743" s="151">
        <v>45526</v>
      </c>
      <c r="B10743" s="39">
        <v>8.2500280000000004</v>
      </c>
    </row>
    <row r="10744" spans="1:2" x14ac:dyDescent="0.3">
      <c r="A10744" s="151">
        <v>45527</v>
      </c>
      <c r="B10744" s="39">
        <v>8.2507719999999996</v>
      </c>
    </row>
    <row r="10745" spans="1:2" x14ac:dyDescent="0.3">
      <c r="A10745" s="151">
        <v>45528</v>
      </c>
      <c r="B10745" s="39">
        <v>8.2515169999999998</v>
      </c>
    </row>
    <row r="10746" spans="1:2" x14ac:dyDescent="0.3">
      <c r="A10746" s="151">
        <v>45529</v>
      </c>
      <c r="B10746" s="39">
        <v>8.2522610000000007</v>
      </c>
    </row>
    <row r="10747" spans="1:2" x14ac:dyDescent="0.3">
      <c r="A10747" s="151">
        <v>45530</v>
      </c>
      <c r="B10747" s="39">
        <v>8.2521129999999996</v>
      </c>
    </row>
    <row r="10748" spans="1:2" x14ac:dyDescent="0.3">
      <c r="A10748" s="151">
        <v>45531</v>
      </c>
      <c r="B10748" s="39">
        <v>8.2519650000000002</v>
      </c>
    </row>
    <row r="10749" spans="1:2" x14ac:dyDescent="0.3">
      <c r="A10749" s="151">
        <v>45532</v>
      </c>
      <c r="B10749" s="39">
        <v>8.2518180000000001</v>
      </c>
    </row>
    <row r="10750" spans="1:2" x14ac:dyDescent="0.3">
      <c r="A10750" s="151">
        <v>45533</v>
      </c>
      <c r="B10750" s="39">
        <v>8.2516700000000007</v>
      </c>
    </row>
    <row r="10751" spans="1:2" x14ac:dyDescent="0.3">
      <c r="A10751" s="151">
        <v>45534</v>
      </c>
      <c r="B10751" s="39">
        <v>8.2515219999999996</v>
      </c>
    </row>
    <row r="10752" spans="1:2" x14ac:dyDescent="0.3">
      <c r="A10752" s="151">
        <v>45535</v>
      </c>
      <c r="B10752" s="39">
        <v>8.2513740000000002</v>
      </c>
    </row>
    <row r="10753" spans="1:2" x14ac:dyDescent="0.3">
      <c r="A10753" s="151">
        <v>45536</v>
      </c>
      <c r="B10753" s="39">
        <v>8.2512260000000008</v>
      </c>
    </row>
    <row r="10754" spans="1:2" x14ac:dyDescent="0.3">
      <c r="A10754" s="151">
        <v>45537</v>
      </c>
      <c r="B10754" s="39">
        <v>8.2510779999999997</v>
      </c>
    </row>
    <row r="10755" spans="1:2" x14ac:dyDescent="0.3">
      <c r="A10755" s="151">
        <v>45538</v>
      </c>
      <c r="B10755" s="39">
        <v>8.2509309999999996</v>
      </c>
    </row>
    <row r="10756" spans="1:2" x14ac:dyDescent="0.3">
      <c r="A10756" s="151">
        <v>45539</v>
      </c>
      <c r="B10756" s="39">
        <v>8.2507830000000002</v>
      </c>
    </row>
    <row r="10757" spans="1:2" x14ac:dyDescent="0.3">
      <c r="A10757" s="151">
        <v>45540</v>
      </c>
      <c r="B10757" s="39">
        <v>8.2506350000000008</v>
      </c>
    </row>
    <row r="10758" spans="1:2" x14ac:dyDescent="0.3">
      <c r="A10758" s="151">
        <v>45541</v>
      </c>
      <c r="B10758" s="39">
        <v>8.2504869999999997</v>
      </c>
    </row>
    <row r="10759" spans="1:2" x14ac:dyDescent="0.3">
      <c r="A10759" s="151">
        <v>45542</v>
      </c>
      <c r="B10759" s="39">
        <v>8.2503399999999996</v>
      </c>
    </row>
    <row r="10760" spans="1:2" x14ac:dyDescent="0.3">
      <c r="A10760" s="151">
        <v>45543</v>
      </c>
      <c r="B10760" s="39">
        <v>8.2501920000000002</v>
      </c>
    </row>
    <row r="10761" spans="1:2" x14ac:dyDescent="0.3">
      <c r="A10761" s="151">
        <v>45544</v>
      </c>
      <c r="B10761" s="39">
        <v>8.2500440000000008</v>
      </c>
    </row>
    <row r="10762" spans="1:2" x14ac:dyDescent="0.3">
      <c r="A10762" s="151">
        <v>45545</v>
      </c>
      <c r="B10762" s="39">
        <v>8.2498959999999997</v>
      </c>
    </row>
    <row r="10763" spans="1:2" x14ac:dyDescent="0.3">
      <c r="A10763" s="151">
        <v>45546</v>
      </c>
      <c r="B10763" s="39">
        <v>8.2495519999999996</v>
      </c>
    </row>
    <row r="10764" spans="1:2" x14ac:dyDescent="0.3">
      <c r="A10764" s="151">
        <v>45547</v>
      </c>
      <c r="B10764" s="39">
        <v>8.2492090000000005</v>
      </c>
    </row>
    <row r="10765" spans="1:2" x14ac:dyDescent="0.3">
      <c r="A10765" s="151">
        <v>45548</v>
      </c>
      <c r="B10765" s="39">
        <v>8.2488650000000003</v>
      </c>
    </row>
    <row r="10766" spans="1:2" x14ac:dyDescent="0.3">
      <c r="A10766" s="151">
        <v>45549</v>
      </c>
      <c r="B10766" s="39">
        <v>8.2485210000000002</v>
      </c>
    </row>
    <row r="10767" spans="1:2" x14ac:dyDescent="0.3">
      <c r="A10767" s="151">
        <v>45550</v>
      </c>
      <c r="B10767" s="39">
        <v>8.2481779999999993</v>
      </c>
    </row>
    <row r="10768" spans="1:2" x14ac:dyDescent="0.3">
      <c r="A10768" s="151">
        <v>45551</v>
      </c>
      <c r="B10768" s="39">
        <v>8.2478339999999992</v>
      </c>
    </row>
    <row r="10769" spans="1:2" x14ac:dyDescent="0.3">
      <c r="A10769" s="151">
        <v>45552</v>
      </c>
      <c r="B10769" s="39">
        <v>8.2474910000000001</v>
      </c>
    </row>
    <row r="10770" spans="1:2" x14ac:dyDescent="0.3">
      <c r="A10770" s="151">
        <v>45553</v>
      </c>
      <c r="B10770" s="39">
        <v>8.247147</v>
      </c>
    </row>
    <row r="10771" spans="1:2" x14ac:dyDescent="0.3">
      <c r="A10771" s="151">
        <v>45554</v>
      </c>
      <c r="B10771" s="39">
        <v>8.2468029999999999</v>
      </c>
    </row>
    <row r="10772" spans="1:2" x14ac:dyDescent="0.3">
      <c r="A10772" s="151">
        <v>45555</v>
      </c>
      <c r="B10772" s="39">
        <v>8.2464600000000008</v>
      </c>
    </row>
    <row r="10773" spans="1:2" x14ac:dyDescent="0.3">
      <c r="A10773" s="151">
        <v>45556</v>
      </c>
      <c r="B10773" s="39">
        <v>8.2461160000000007</v>
      </c>
    </row>
    <row r="10774" spans="1:2" x14ac:dyDescent="0.3">
      <c r="A10774" s="151">
        <v>45557</v>
      </c>
      <c r="B10774" s="39">
        <v>8.2457729999999998</v>
      </c>
    </row>
    <row r="10775" spans="1:2" x14ac:dyDescent="0.3">
      <c r="A10775" s="151">
        <v>45558</v>
      </c>
      <c r="B10775" s="39">
        <v>8.2454289999999997</v>
      </c>
    </row>
    <row r="10776" spans="1:2" x14ac:dyDescent="0.3">
      <c r="A10776" s="151">
        <v>45559</v>
      </c>
      <c r="B10776" s="39">
        <v>8.2450860000000006</v>
      </c>
    </row>
    <row r="10777" spans="1:2" x14ac:dyDescent="0.3">
      <c r="A10777" s="151">
        <v>45560</v>
      </c>
      <c r="B10777" s="39">
        <v>8.2447420000000005</v>
      </c>
    </row>
    <row r="10778" spans="1:2" x14ac:dyDescent="0.3">
      <c r="A10778" s="151">
        <v>45561</v>
      </c>
      <c r="B10778" s="39">
        <v>8.2452269999999999</v>
      </c>
    </row>
    <row r="10779" spans="1:2" x14ac:dyDescent="0.3">
      <c r="A10779" s="151">
        <v>45562</v>
      </c>
      <c r="B10779" s="39">
        <v>8.2457119999999993</v>
      </c>
    </row>
    <row r="10780" spans="1:2" x14ac:dyDescent="0.3">
      <c r="A10780" s="151">
        <v>45563</v>
      </c>
      <c r="B10780" s="39">
        <v>8.2461970000000004</v>
      </c>
    </row>
    <row r="10781" spans="1:2" x14ac:dyDescent="0.3">
      <c r="A10781" s="151">
        <v>45564</v>
      </c>
      <c r="B10781" s="39">
        <v>8.2466819999999998</v>
      </c>
    </row>
    <row r="10782" spans="1:2" x14ac:dyDescent="0.3">
      <c r="A10782" s="151">
        <v>45565</v>
      </c>
      <c r="B10782" s="39">
        <v>8.2471669999999992</v>
      </c>
    </row>
    <row r="10783" spans="1:2" x14ac:dyDescent="0.3">
      <c r="A10783" s="151">
        <v>45566</v>
      </c>
      <c r="B10783" s="39">
        <v>8.2476520000000004</v>
      </c>
    </row>
    <row r="10784" spans="1:2" x14ac:dyDescent="0.3">
      <c r="A10784" s="151">
        <v>45567</v>
      </c>
      <c r="B10784" s="39">
        <v>8.2481369999999998</v>
      </c>
    </row>
    <row r="10785" spans="1:2" x14ac:dyDescent="0.3">
      <c r="A10785" s="151">
        <v>45568</v>
      </c>
      <c r="B10785" s="39">
        <v>8.2486219999999992</v>
      </c>
    </row>
    <row r="10786" spans="1:2" x14ac:dyDescent="0.3">
      <c r="A10786" s="151">
        <v>45569</v>
      </c>
      <c r="B10786" s="39">
        <v>8.2491070000000004</v>
      </c>
    </row>
    <row r="10787" spans="1:2" x14ac:dyDescent="0.3">
      <c r="A10787" s="151">
        <v>45570</v>
      </c>
      <c r="B10787" s="39">
        <v>8.2495919999999998</v>
      </c>
    </row>
    <row r="10788" spans="1:2" x14ac:dyDescent="0.3">
      <c r="A10788" s="151">
        <v>45571</v>
      </c>
      <c r="B10788" s="39">
        <v>8.2500769999999992</v>
      </c>
    </row>
    <row r="10789" spans="1:2" x14ac:dyDescent="0.3">
      <c r="A10789" s="151">
        <v>45572</v>
      </c>
      <c r="B10789" s="39">
        <v>8.2505629999999996</v>
      </c>
    </row>
    <row r="10790" spans="1:2" x14ac:dyDescent="0.3">
      <c r="A10790" s="151">
        <v>45573</v>
      </c>
      <c r="B10790" s="39">
        <v>8.2510480000000008</v>
      </c>
    </row>
    <row r="10791" spans="1:2" x14ac:dyDescent="0.3">
      <c r="A10791" s="151">
        <v>45574</v>
      </c>
      <c r="B10791" s="39">
        <v>8.2515330000000002</v>
      </c>
    </row>
    <row r="10792" spans="1:2" x14ac:dyDescent="0.3">
      <c r="A10792" s="151">
        <v>45575</v>
      </c>
      <c r="B10792" s="39">
        <v>8.2520179999999996</v>
      </c>
    </row>
    <row r="10793" spans="1:2" x14ac:dyDescent="0.3">
      <c r="A10793" s="151">
        <v>45576</v>
      </c>
      <c r="B10793" s="39">
        <v>8.2519340000000003</v>
      </c>
    </row>
    <row r="10794" spans="1:2" x14ac:dyDescent="0.3">
      <c r="A10794" s="151">
        <v>45577</v>
      </c>
      <c r="B10794" s="39">
        <v>8.251849</v>
      </c>
    </row>
    <row r="10795" spans="1:2" x14ac:dyDescent="0.3">
      <c r="A10795" s="151">
        <v>45578</v>
      </c>
      <c r="B10795" s="39">
        <v>8.2517639999999997</v>
      </c>
    </row>
    <row r="10796" spans="1:2" x14ac:dyDescent="0.3">
      <c r="A10796" s="151">
        <v>45579</v>
      </c>
      <c r="B10796" s="39">
        <v>8.2516789999999993</v>
      </c>
    </row>
    <row r="10797" spans="1:2" x14ac:dyDescent="0.3">
      <c r="A10797" s="151">
        <v>45580</v>
      </c>
      <c r="B10797" s="39">
        <v>8.2515940000000008</v>
      </c>
    </row>
    <row r="10798" spans="1:2" x14ac:dyDescent="0.3">
      <c r="A10798" s="151">
        <v>45581</v>
      </c>
      <c r="B10798" s="39">
        <v>8.2515090000000004</v>
      </c>
    </row>
    <row r="10799" spans="1:2" x14ac:dyDescent="0.3">
      <c r="A10799" s="151">
        <v>45582</v>
      </c>
      <c r="B10799" s="39">
        <v>8.2514240000000001</v>
      </c>
    </row>
    <row r="10800" spans="1:2" x14ac:dyDescent="0.3">
      <c r="A10800" s="151">
        <v>45583</v>
      </c>
      <c r="B10800" s="39">
        <v>8.2513389999999998</v>
      </c>
    </row>
    <row r="10801" spans="1:2" x14ac:dyDescent="0.3">
      <c r="A10801" s="151">
        <v>45584</v>
      </c>
      <c r="B10801" s="39">
        <v>8.2512539999999994</v>
      </c>
    </row>
    <row r="10802" spans="1:2" x14ac:dyDescent="0.3">
      <c r="A10802" s="151">
        <v>45585</v>
      </c>
      <c r="B10802" s="39">
        <v>8.2511690000000009</v>
      </c>
    </row>
    <row r="10803" spans="1:2" x14ac:dyDescent="0.3">
      <c r="A10803" s="151">
        <v>45586</v>
      </c>
      <c r="B10803" s="39">
        <v>8.2510849999999998</v>
      </c>
    </row>
    <row r="10804" spans="1:2" x14ac:dyDescent="0.3">
      <c r="A10804" s="151">
        <v>45587</v>
      </c>
      <c r="B10804" s="39">
        <v>8.2509999999999994</v>
      </c>
    </row>
    <row r="10805" spans="1:2" x14ac:dyDescent="0.3">
      <c r="A10805" s="151">
        <v>45588</v>
      </c>
      <c r="B10805" s="39">
        <v>8.2509150000000009</v>
      </c>
    </row>
    <row r="10806" spans="1:2" x14ac:dyDescent="0.3">
      <c r="A10806" s="151">
        <v>45589</v>
      </c>
      <c r="B10806" s="39">
        <v>8.2508300000000006</v>
      </c>
    </row>
    <row r="10807" spans="1:2" x14ac:dyDescent="0.3">
      <c r="A10807" s="151">
        <v>45590</v>
      </c>
      <c r="B10807" s="39">
        <v>8.2507450000000002</v>
      </c>
    </row>
    <row r="10808" spans="1:2" x14ac:dyDescent="0.3">
      <c r="A10808" s="151">
        <v>45591</v>
      </c>
      <c r="B10808" s="39">
        <v>8.2529350000000008</v>
      </c>
    </row>
    <row r="10809" spans="1:2" x14ac:dyDescent="0.3">
      <c r="A10809" s="151">
        <v>45592</v>
      </c>
      <c r="B10809" s="39">
        <v>8.2551249999999996</v>
      </c>
    </row>
    <row r="10810" spans="1:2" x14ac:dyDescent="0.3">
      <c r="A10810" s="151">
        <v>45593</v>
      </c>
      <c r="B10810" s="39">
        <v>8.2573170000000005</v>
      </c>
    </row>
    <row r="10811" spans="1:2" x14ac:dyDescent="0.3">
      <c r="A10811" s="151">
        <v>45594</v>
      </c>
      <c r="B10811" s="39">
        <v>8.2595080000000003</v>
      </c>
    </row>
    <row r="10812" spans="1:2" x14ac:dyDescent="0.3">
      <c r="A10812" s="151">
        <v>45595</v>
      </c>
      <c r="B10812" s="39">
        <v>8.2616999999999994</v>
      </c>
    </row>
    <row r="10813" spans="1:2" x14ac:dyDescent="0.3">
      <c r="A10813" s="151">
        <v>45596</v>
      </c>
      <c r="B10813" s="39">
        <v>8.2638929999999995</v>
      </c>
    </row>
    <row r="10814" spans="1:2" x14ac:dyDescent="0.3">
      <c r="A10814" s="151">
        <v>45597</v>
      </c>
      <c r="B10814" s="39">
        <v>8.2660870000000006</v>
      </c>
    </row>
    <row r="10815" spans="1:2" x14ac:dyDescent="0.3">
      <c r="A10815" s="151">
        <v>45598</v>
      </c>
      <c r="B10815" s="39">
        <v>8.268281</v>
      </c>
    </row>
    <row r="10816" spans="1:2" x14ac:dyDescent="0.3">
      <c r="A10816" s="151">
        <v>45599</v>
      </c>
      <c r="B10816" s="39">
        <v>8.2704749999999994</v>
      </c>
    </row>
    <row r="10817" spans="1:2" x14ac:dyDescent="0.3">
      <c r="A10817" s="151">
        <v>45600</v>
      </c>
      <c r="B10817" s="39">
        <v>8.2726699999999997</v>
      </c>
    </row>
    <row r="10818" spans="1:2" x14ac:dyDescent="0.3">
      <c r="A10818" s="151">
        <v>45601</v>
      </c>
      <c r="B10818" s="39">
        <v>8.2748659999999994</v>
      </c>
    </row>
    <row r="10819" spans="1:2" x14ac:dyDescent="0.3">
      <c r="A10819" s="151">
        <v>45602</v>
      </c>
      <c r="B10819" s="39">
        <v>8.2770620000000008</v>
      </c>
    </row>
    <row r="10820" spans="1:2" x14ac:dyDescent="0.3">
      <c r="A10820" s="151">
        <v>45603</v>
      </c>
      <c r="B10820" s="39">
        <v>8.2792589999999997</v>
      </c>
    </row>
    <row r="10821" spans="1:2" x14ac:dyDescent="0.3">
      <c r="A10821" s="151">
        <v>45604</v>
      </c>
      <c r="B10821" s="39">
        <v>8.2814569999999996</v>
      </c>
    </row>
    <row r="10822" spans="1:2" x14ac:dyDescent="0.3">
      <c r="A10822" s="151">
        <v>45605</v>
      </c>
      <c r="B10822" s="39">
        <v>8.2836549999999995</v>
      </c>
    </row>
    <row r="10823" spans="1:2" x14ac:dyDescent="0.3">
      <c r="A10823" s="151">
        <v>45606</v>
      </c>
      <c r="B10823" s="39">
        <v>8.2858529999999995</v>
      </c>
    </row>
    <row r="10824" spans="1:2" x14ac:dyDescent="0.3">
      <c r="A10824" s="151">
        <v>45607</v>
      </c>
      <c r="B10824" s="39">
        <v>8.2872990000000009</v>
      </c>
    </row>
    <row r="10825" spans="1:2" x14ac:dyDescent="0.3">
      <c r="A10825" s="151">
        <v>45608</v>
      </c>
      <c r="B10825" s="39">
        <v>8.2887439999999994</v>
      </c>
    </row>
    <row r="10826" spans="1:2" x14ac:dyDescent="0.3">
      <c r="A10826" s="151">
        <v>45609</v>
      </c>
      <c r="B10826" s="39">
        <v>8.2901900000000008</v>
      </c>
    </row>
    <row r="10827" spans="1:2" x14ac:dyDescent="0.3">
      <c r="A10827" s="151">
        <v>45610</v>
      </c>
      <c r="B10827" s="39">
        <v>8.2916360000000005</v>
      </c>
    </row>
    <row r="10828" spans="1:2" x14ac:dyDescent="0.3">
      <c r="A10828" s="151">
        <v>45611</v>
      </c>
      <c r="B10828" s="39">
        <v>8.2930829999999993</v>
      </c>
    </row>
    <row r="10829" spans="1:2" x14ac:dyDescent="0.3">
      <c r="A10829" s="151">
        <v>45612</v>
      </c>
      <c r="B10829" s="39">
        <v>8.29453</v>
      </c>
    </row>
    <row r="10830" spans="1:2" x14ac:dyDescent="0.3">
      <c r="A10830" s="151">
        <v>45613</v>
      </c>
      <c r="B10830" s="39">
        <v>8.2959770000000006</v>
      </c>
    </row>
    <row r="10831" spans="1:2" x14ac:dyDescent="0.3">
      <c r="A10831" s="151">
        <v>45614</v>
      </c>
      <c r="B10831" s="39">
        <v>8.2974239999999995</v>
      </c>
    </row>
    <row r="10832" spans="1:2" x14ac:dyDescent="0.3">
      <c r="A10832" s="151">
        <v>45615</v>
      </c>
      <c r="B10832" s="39">
        <v>8.2988710000000001</v>
      </c>
    </row>
    <row r="10833" spans="1:2" x14ac:dyDescent="0.3">
      <c r="A10833" s="151">
        <v>45616</v>
      </c>
      <c r="B10833" s="39">
        <v>8.300319</v>
      </c>
    </row>
    <row r="10834" spans="1:2" x14ac:dyDescent="0.3">
      <c r="A10834" s="151">
        <v>45617</v>
      </c>
      <c r="B10834" s="39">
        <v>8.3017669999999999</v>
      </c>
    </row>
    <row r="10835" spans="1:2" x14ac:dyDescent="0.3">
      <c r="A10835" s="151">
        <v>45618</v>
      </c>
      <c r="B10835" s="39">
        <v>8.3032149999999998</v>
      </c>
    </row>
    <row r="10836" spans="1:2" x14ac:dyDescent="0.3">
      <c r="A10836" s="151">
        <v>45619</v>
      </c>
      <c r="B10836" s="39">
        <v>8.3046629999999997</v>
      </c>
    </row>
    <row r="10837" spans="1:2" x14ac:dyDescent="0.3">
      <c r="A10837" s="151">
        <v>45620</v>
      </c>
      <c r="B10837" s="39">
        <v>8.3061120000000006</v>
      </c>
    </row>
    <row r="10838" spans="1:2" x14ac:dyDescent="0.3">
      <c r="A10838" s="151">
        <v>45621</v>
      </c>
      <c r="B10838" s="39">
        <v>8.3075609999999998</v>
      </c>
    </row>
    <row r="10839" spans="1:2" x14ac:dyDescent="0.3">
      <c r="A10839" s="151">
        <v>45622</v>
      </c>
      <c r="B10839" s="39">
        <v>8.3095909999999993</v>
      </c>
    </row>
    <row r="10840" spans="1:2" x14ac:dyDescent="0.3">
      <c r="A10840" s="151">
        <v>45623</v>
      </c>
      <c r="B10840" s="39">
        <v>8.3116210000000006</v>
      </c>
    </row>
    <row r="10841" spans="1:2" x14ac:dyDescent="0.3">
      <c r="A10841" s="151">
        <v>45624</v>
      </c>
      <c r="B10841" s="39">
        <v>8.3136519999999994</v>
      </c>
    </row>
    <row r="10842" spans="1:2" x14ac:dyDescent="0.3">
      <c r="A10842" s="151">
        <v>45625</v>
      </c>
      <c r="B10842" s="39">
        <v>8.3156829999999999</v>
      </c>
    </row>
    <row r="10843" spans="1:2" x14ac:dyDescent="0.3">
      <c r="A10843" s="151">
        <v>45626</v>
      </c>
      <c r="B10843" s="39">
        <v>8.3177149999999997</v>
      </c>
    </row>
    <row r="10844" spans="1:2" x14ac:dyDescent="0.3">
      <c r="A10844" s="151">
        <v>45627</v>
      </c>
      <c r="B10844" s="39">
        <v>8.3197480000000006</v>
      </c>
    </row>
    <row r="10845" spans="1:2" x14ac:dyDescent="0.3">
      <c r="A10845" s="151">
        <v>45628</v>
      </c>
      <c r="B10845" s="39">
        <v>8.3217800000000004</v>
      </c>
    </row>
    <row r="10846" spans="1:2" x14ac:dyDescent="0.3">
      <c r="A10846" s="151">
        <v>45629</v>
      </c>
      <c r="B10846" s="39">
        <v>8.3238140000000005</v>
      </c>
    </row>
    <row r="10847" spans="1:2" x14ac:dyDescent="0.3">
      <c r="A10847" s="151">
        <v>45630</v>
      </c>
      <c r="B10847" s="39">
        <v>8.3258480000000006</v>
      </c>
    </row>
    <row r="10848" spans="1:2" x14ac:dyDescent="0.3">
      <c r="A10848" s="151">
        <v>45631</v>
      </c>
      <c r="B10848" s="39">
        <v>8.3278820000000007</v>
      </c>
    </row>
    <row r="10849" spans="1:2" x14ac:dyDescent="0.3">
      <c r="A10849" s="151">
        <v>45632</v>
      </c>
      <c r="B10849" s="39">
        <v>8.329917</v>
      </c>
    </row>
    <row r="10850" spans="1:2" x14ac:dyDescent="0.3">
      <c r="A10850" s="151">
        <v>45633</v>
      </c>
      <c r="B10850" s="39">
        <v>8.3319519999999994</v>
      </c>
    </row>
    <row r="10851" spans="1:2" x14ac:dyDescent="0.3">
      <c r="A10851" s="151">
        <v>45634</v>
      </c>
      <c r="B10851" s="39">
        <v>8.3339879999999997</v>
      </c>
    </row>
    <row r="10852" spans="1:2" x14ac:dyDescent="0.3">
      <c r="A10852" s="151">
        <v>45635</v>
      </c>
      <c r="B10852" s="39">
        <v>8.3360240000000001</v>
      </c>
    </row>
    <row r="10853" spans="1:2" x14ac:dyDescent="0.3">
      <c r="A10853" s="151">
        <v>45636</v>
      </c>
      <c r="B10853" s="39">
        <v>8.3380609999999997</v>
      </c>
    </row>
    <row r="10854" spans="1:2" x14ac:dyDescent="0.3">
      <c r="A10854" s="151">
        <v>45637</v>
      </c>
      <c r="B10854" s="39">
        <v>8.3373690000000007</v>
      </c>
    </row>
    <row r="10855" spans="1:2" x14ac:dyDescent="0.3">
      <c r="A10855" s="151">
        <v>45638</v>
      </c>
      <c r="B10855" s="39">
        <v>8.3366779999999991</v>
      </c>
    </row>
    <row r="10856" spans="1:2" x14ac:dyDescent="0.3">
      <c r="A10856" s="151">
        <v>45639</v>
      </c>
      <c r="B10856" s="39">
        <v>8.3359860000000001</v>
      </c>
    </row>
    <row r="10857" spans="1:2" x14ac:dyDescent="0.3">
      <c r="A10857" s="151">
        <v>45640</v>
      </c>
      <c r="B10857" s="39">
        <v>8.3352950000000003</v>
      </c>
    </row>
    <row r="10858" spans="1:2" x14ac:dyDescent="0.3">
      <c r="A10858" s="151">
        <v>45641</v>
      </c>
      <c r="B10858" s="39">
        <v>8.3346029999999995</v>
      </c>
    </row>
    <row r="10859" spans="1:2" x14ac:dyDescent="0.3">
      <c r="A10859" s="151">
        <v>45642</v>
      </c>
      <c r="B10859" s="39">
        <v>8.3339119999999998</v>
      </c>
    </row>
    <row r="10860" spans="1:2" x14ac:dyDescent="0.3">
      <c r="A10860" s="151">
        <v>45643</v>
      </c>
      <c r="B10860" s="39">
        <v>8.333221</v>
      </c>
    </row>
    <row r="10861" spans="1:2" x14ac:dyDescent="0.3">
      <c r="A10861" s="151">
        <v>45644</v>
      </c>
      <c r="B10861" s="39">
        <v>8.3325289999999992</v>
      </c>
    </row>
    <row r="10862" spans="1:2" x14ac:dyDescent="0.3">
      <c r="A10862" s="151">
        <v>45645</v>
      </c>
      <c r="B10862" s="39">
        <v>8.3318379999999994</v>
      </c>
    </row>
    <row r="10863" spans="1:2" x14ac:dyDescent="0.3">
      <c r="A10863" s="151">
        <v>45646</v>
      </c>
      <c r="B10863" s="39">
        <v>8.3311469999999996</v>
      </c>
    </row>
    <row r="10864" spans="1:2" x14ac:dyDescent="0.3">
      <c r="A10864" s="151">
        <v>45647</v>
      </c>
      <c r="B10864" s="39">
        <v>8.3304559999999999</v>
      </c>
    </row>
    <row r="10865" spans="1:2" x14ac:dyDescent="0.3">
      <c r="A10865" s="151">
        <v>45648</v>
      </c>
      <c r="B10865" s="39">
        <v>8.3297650000000001</v>
      </c>
    </row>
    <row r="10866" spans="1:2" x14ac:dyDescent="0.3">
      <c r="A10866" s="151">
        <v>45649</v>
      </c>
      <c r="B10866" s="39">
        <v>8.3290740000000003</v>
      </c>
    </row>
    <row r="10867" spans="1:2" x14ac:dyDescent="0.3">
      <c r="A10867" s="151">
        <v>45650</v>
      </c>
      <c r="B10867" s="39">
        <v>8.3283830000000005</v>
      </c>
    </row>
    <row r="10868" spans="1:2" x14ac:dyDescent="0.3">
      <c r="A10868" s="151">
        <v>45651</v>
      </c>
      <c r="B10868" s="39">
        <v>8.3276920000000008</v>
      </c>
    </row>
    <row r="10869" spans="1:2" x14ac:dyDescent="0.3">
      <c r="A10869" s="151">
        <v>45652</v>
      </c>
      <c r="B10869" s="39">
        <v>8.3298930000000002</v>
      </c>
    </row>
    <row r="10870" spans="1:2" x14ac:dyDescent="0.3">
      <c r="A10870" s="151">
        <v>45653</v>
      </c>
      <c r="B10870" s="39">
        <v>8.3320950000000007</v>
      </c>
    </row>
    <row r="10871" spans="1:2" x14ac:dyDescent="0.3">
      <c r="A10871" s="151">
        <v>45654</v>
      </c>
      <c r="B10871" s="39">
        <v>8.3342980000000004</v>
      </c>
    </row>
    <row r="10872" spans="1:2" x14ac:dyDescent="0.3">
      <c r="A10872" s="151">
        <v>45655</v>
      </c>
      <c r="B10872" s="39">
        <v>8.3365010000000002</v>
      </c>
    </row>
    <row r="10873" spans="1:2" x14ac:dyDescent="0.3">
      <c r="A10873" s="151">
        <v>45656</v>
      </c>
      <c r="B10873" s="39">
        <v>8.3387039999999999</v>
      </c>
    </row>
    <row r="10874" spans="1:2" x14ac:dyDescent="0.3">
      <c r="A10874" s="151">
        <v>45657</v>
      </c>
      <c r="B10874" s="39">
        <v>8.3409089999999999</v>
      </c>
    </row>
    <row r="10875" spans="1:2" x14ac:dyDescent="0.3">
      <c r="A10875" s="151">
        <v>45658</v>
      </c>
      <c r="B10875" s="39">
        <v>8.3431130000000007</v>
      </c>
    </row>
    <row r="10876" spans="1:2" x14ac:dyDescent="0.3">
      <c r="A10876" s="151">
        <v>45659</v>
      </c>
      <c r="B10876" s="39">
        <v>8.3453189999999999</v>
      </c>
    </row>
    <row r="10877" spans="1:2" x14ac:dyDescent="0.3">
      <c r="A10877" s="151">
        <v>45660</v>
      </c>
      <c r="B10877" s="39">
        <v>8.3475249999999992</v>
      </c>
    </row>
    <row r="10878" spans="1:2" x14ac:dyDescent="0.3">
      <c r="A10878" s="151">
        <v>45661</v>
      </c>
      <c r="B10878" s="39">
        <v>8.3497310000000002</v>
      </c>
    </row>
    <row r="10879" spans="1:2" x14ac:dyDescent="0.3">
      <c r="A10879" s="151">
        <v>45662</v>
      </c>
      <c r="B10879" s="39">
        <v>8.3519380000000005</v>
      </c>
    </row>
    <row r="10880" spans="1:2" x14ac:dyDescent="0.3">
      <c r="A10880" s="151">
        <v>45663</v>
      </c>
      <c r="B10880" s="39">
        <v>8.3541460000000001</v>
      </c>
    </row>
    <row r="10881" spans="1:2" x14ac:dyDescent="0.3">
      <c r="A10881" s="151">
        <v>45664</v>
      </c>
      <c r="B10881" s="39">
        <v>8.3563539999999996</v>
      </c>
    </row>
    <row r="10882" spans="1:2" x14ac:dyDescent="0.3">
      <c r="A10882" s="151">
        <v>45665</v>
      </c>
      <c r="B10882" s="39">
        <v>8.3585630000000002</v>
      </c>
    </row>
    <row r="10883" spans="1:2" x14ac:dyDescent="0.3">
      <c r="A10883" s="151">
        <v>45666</v>
      </c>
      <c r="B10883" s="39">
        <v>8.3607720000000008</v>
      </c>
    </row>
    <row r="10884" spans="1:2" x14ac:dyDescent="0.3">
      <c r="A10884" s="151">
        <v>45667</v>
      </c>
      <c r="B10884" s="39">
        <v>8.3629820000000006</v>
      </c>
    </row>
    <row r="10885" spans="1:2" x14ac:dyDescent="0.3">
      <c r="A10885" s="151">
        <v>45668</v>
      </c>
      <c r="B10885" s="39">
        <v>8.3632089999999994</v>
      </c>
    </row>
    <row r="10886" spans="1:2" x14ac:dyDescent="0.3">
      <c r="A10886" s="151">
        <v>45669</v>
      </c>
      <c r="B10886" s="39">
        <v>8.3634350000000008</v>
      </c>
    </row>
    <row r="10887" spans="1:2" x14ac:dyDescent="0.3">
      <c r="A10887" s="151">
        <v>45670</v>
      </c>
      <c r="B10887" s="39">
        <v>8.3636610000000005</v>
      </c>
    </row>
    <row r="10888" spans="1:2" x14ac:dyDescent="0.3">
      <c r="A10888" s="151">
        <v>45671</v>
      </c>
      <c r="B10888" s="39">
        <v>8.3638879999999993</v>
      </c>
    </row>
    <row r="10889" spans="1:2" x14ac:dyDescent="0.3">
      <c r="A10889" s="151">
        <v>45672</v>
      </c>
      <c r="B10889" s="39">
        <v>8.3641140000000007</v>
      </c>
    </row>
    <row r="10890" spans="1:2" x14ac:dyDescent="0.3">
      <c r="A10890" s="151">
        <v>45673</v>
      </c>
      <c r="B10890" s="39">
        <v>8.3643400000000003</v>
      </c>
    </row>
    <row r="10891" spans="1:2" x14ac:dyDescent="0.3">
      <c r="A10891" s="151">
        <v>45674</v>
      </c>
      <c r="B10891" s="39">
        <v>8.3645669999999992</v>
      </c>
    </row>
    <row r="10892" spans="1:2" x14ac:dyDescent="0.3">
      <c r="A10892" s="151">
        <v>45675</v>
      </c>
      <c r="B10892" s="39">
        <v>8.3647930000000006</v>
      </c>
    </row>
    <row r="10893" spans="1:2" x14ac:dyDescent="0.3">
      <c r="A10893" s="151">
        <v>45676</v>
      </c>
      <c r="B10893" s="39">
        <v>8.3650199999999995</v>
      </c>
    </row>
    <row r="10894" spans="1:2" x14ac:dyDescent="0.3">
      <c r="A10894" s="151">
        <v>45677</v>
      </c>
      <c r="B10894" s="39">
        <v>8.3652460000000008</v>
      </c>
    </row>
    <row r="10895" spans="1:2" x14ac:dyDescent="0.3">
      <c r="A10895" s="151">
        <v>45678</v>
      </c>
      <c r="B10895" s="39">
        <v>8.3654720000000005</v>
      </c>
    </row>
    <row r="10896" spans="1:2" x14ac:dyDescent="0.3">
      <c r="A10896" s="151">
        <v>45679</v>
      </c>
      <c r="B10896" s="39">
        <v>8.3656989999999993</v>
      </c>
    </row>
    <row r="10897" spans="1:2" x14ac:dyDescent="0.3">
      <c r="A10897" s="151">
        <v>45680</v>
      </c>
      <c r="B10897" s="39">
        <v>8.3659250000000007</v>
      </c>
    </row>
    <row r="10898" spans="1:2" x14ac:dyDescent="0.3">
      <c r="A10898" s="151">
        <v>45681</v>
      </c>
      <c r="B10898" s="39">
        <v>8.3661519999999996</v>
      </c>
    </row>
    <row r="10899" spans="1:2" x14ac:dyDescent="0.3">
      <c r="A10899" s="151">
        <v>45682</v>
      </c>
      <c r="B10899" s="39">
        <v>8.3663779999999992</v>
      </c>
    </row>
    <row r="10900" spans="1:2" x14ac:dyDescent="0.3">
      <c r="A10900" s="151">
        <v>45683</v>
      </c>
      <c r="B10900" s="39">
        <v>8.3674379999999999</v>
      </c>
    </row>
    <row r="10901" spans="1:2" x14ac:dyDescent="0.3">
      <c r="A10901" s="151">
        <v>45684</v>
      </c>
      <c r="B10901" s="39">
        <v>8.3684980000000007</v>
      </c>
    </row>
    <row r="10902" spans="1:2" x14ac:dyDescent="0.3">
      <c r="A10902" s="151">
        <v>45685</v>
      </c>
      <c r="B10902" s="39">
        <v>8.3695590000000006</v>
      </c>
    </row>
    <row r="10903" spans="1:2" x14ac:dyDescent="0.3">
      <c r="A10903" s="151">
        <v>45686</v>
      </c>
      <c r="B10903" s="39">
        <v>8.3706189999999996</v>
      </c>
    </row>
    <row r="10904" spans="1:2" x14ac:dyDescent="0.3">
      <c r="A10904" s="151">
        <v>45687</v>
      </c>
      <c r="B10904" s="39">
        <v>8.3716799999999996</v>
      </c>
    </row>
    <row r="10905" spans="1:2" x14ac:dyDescent="0.3">
      <c r="A10905" s="151">
        <v>45688</v>
      </c>
      <c r="B10905" s="39">
        <v>8.3727409999999995</v>
      </c>
    </row>
    <row r="10906" spans="1:2" x14ac:dyDescent="0.3">
      <c r="A10906" s="151">
        <v>45689</v>
      </c>
      <c r="B10906" s="39">
        <v>8.3738019999999995</v>
      </c>
    </row>
    <row r="10907" spans="1:2" x14ac:dyDescent="0.3">
      <c r="A10907" s="151">
        <v>45690</v>
      </c>
      <c r="B10907" s="39">
        <v>8.3748629999999995</v>
      </c>
    </row>
    <row r="10908" spans="1:2" x14ac:dyDescent="0.3">
      <c r="A10908" s="151">
        <v>45691</v>
      </c>
      <c r="B10908" s="39">
        <v>8.3759239999999995</v>
      </c>
    </row>
    <row r="10909" spans="1:2" x14ac:dyDescent="0.3">
      <c r="A10909" s="151">
        <v>45692</v>
      </c>
      <c r="B10909" s="39">
        <v>8.3769849999999995</v>
      </c>
    </row>
    <row r="10910" spans="1:2" x14ac:dyDescent="0.3">
      <c r="A10910" s="151">
        <v>45693</v>
      </c>
      <c r="B10910" s="39">
        <v>8.3780470000000005</v>
      </c>
    </row>
    <row r="10911" spans="1:2" x14ac:dyDescent="0.3">
      <c r="A10911" s="151">
        <v>45694</v>
      </c>
      <c r="B10911" s="39">
        <v>8.3791080000000004</v>
      </c>
    </row>
    <row r="10912" spans="1:2" x14ac:dyDescent="0.3">
      <c r="A10912" s="151">
        <v>45695</v>
      </c>
      <c r="B10912" s="39">
        <v>8.3801699999999997</v>
      </c>
    </row>
    <row r="10913" spans="1:4" x14ac:dyDescent="0.3">
      <c r="A10913" s="151">
        <v>45696</v>
      </c>
      <c r="B10913" s="39">
        <v>8.3812320000000007</v>
      </c>
    </row>
    <row r="10914" spans="1:4" x14ac:dyDescent="0.3">
      <c r="A10914" s="151">
        <v>45697</v>
      </c>
      <c r="B10914" s="39">
        <v>8.3822939999999999</v>
      </c>
    </row>
    <row r="10915" spans="1:4" x14ac:dyDescent="0.3">
      <c r="A10915" s="151">
        <v>45698</v>
      </c>
      <c r="B10915" s="39">
        <v>8.3833559999999991</v>
      </c>
    </row>
    <row r="10924" spans="1:4" x14ac:dyDescent="0.3">
      <c r="D10924" s="41">
        <f>(B10915/B9089)^(1/5)-1</f>
        <v>5.3786130198323789E-2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F02D5-57E4-48D3-BA24-802B0F7A3E70}">
  <sheetPr codeName="Hoja2"/>
  <dimension ref="C1:AC178"/>
  <sheetViews>
    <sheetView zoomScale="36" workbookViewId="0">
      <selection activeCell="Q3" sqref="Q3"/>
    </sheetView>
  </sheetViews>
  <sheetFormatPr defaultColWidth="11.5546875" defaultRowHeight="14.4" x14ac:dyDescent="0.3"/>
  <sheetData>
    <row r="1" spans="3:29" x14ac:dyDescent="0.3">
      <c r="C1" s="164" t="s">
        <v>36</v>
      </c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R1" s="164" t="s">
        <v>37</v>
      </c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</row>
    <row r="2" spans="3:29" ht="30" customHeight="1" x14ac:dyDescent="0.3">
      <c r="D2" s="45">
        <v>1</v>
      </c>
      <c r="E2" s="45">
        <v>2</v>
      </c>
      <c r="F2" s="45">
        <v>3</v>
      </c>
      <c r="G2" s="45">
        <v>4</v>
      </c>
      <c r="H2" s="45">
        <v>5</v>
      </c>
      <c r="I2" s="45">
        <v>6</v>
      </c>
      <c r="J2" s="45">
        <v>7</v>
      </c>
      <c r="K2" s="45">
        <v>8</v>
      </c>
      <c r="L2" s="45">
        <v>9</v>
      </c>
      <c r="M2" s="45">
        <v>10</v>
      </c>
      <c r="N2" s="45">
        <v>11</v>
      </c>
      <c r="S2" s="45">
        <v>1</v>
      </c>
      <c r="T2" s="45">
        <v>2</v>
      </c>
      <c r="U2" s="45">
        <v>3</v>
      </c>
      <c r="V2" s="45">
        <v>4</v>
      </c>
      <c r="W2" s="45">
        <v>5</v>
      </c>
      <c r="X2" s="45">
        <v>6</v>
      </c>
      <c r="Y2" s="45">
        <v>7</v>
      </c>
      <c r="Z2" s="45">
        <v>8</v>
      </c>
      <c r="AA2" s="45">
        <v>9</v>
      </c>
      <c r="AB2" s="45">
        <v>10</v>
      </c>
      <c r="AC2" s="45">
        <v>11</v>
      </c>
    </row>
    <row r="3" spans="3:29" x14ac:dyDescent="0.3">
      <c r="C3">
        <v>2025</v>
      </c>
      <c r="D3" s="43">
        <v>3.15E-2</v>
      </c>
      <c r="E3" s="43">
        <v>3.5439999999999999E-2</v>
      </c>
      <c r="F3" s="43">
        <v>4.4260000000000001E-2</v>
      </c>
      <c r="G3" s="43">
        <v>4.9540000000000001E-2</v>
      </c>
      <c r="H3" s="43">
        <v>5.3069999999999999E-2</v>
      </c>
      <c r="I3" s="43">
        <v>5.5590000000000001E-2</v>
      </c>
      <c r="J3" s="43">
        <v>5.747E-2</v>
      </c>
      <c r="K3" s="43">
        <v>6.4219999999999999E-2</v>
      </c>
      <c r="L3" s="43">
        <v>6.4219999999999999E-2</v>
      </c>
      <c r="M3" s="43">
        <v>6.4219999999999999E-2</v>
      </c>
      <c r="N3" s="43">
        <v>6.4219999999999999E-2</v>
      </c>
      <c r="R3">
        <v>2025</v>
      </c>
      <c r="S3" s="43">
        <v>4.2058048665879852E-2</v>
      </c>
      <c r="T3" s="43">
        <v>3.9123766200818463E-2</v>
      </c>
      <c r="U3" s="43">
        <v>3.6189483735757089E-2</v>
      </c>
      <c r="V3" s="43">
        <v>3.3015401457384352E-2</v>
      </c>
      <c r="W3" s="43">
        <v>2.7169774195455933E-2</v>
      </c>
      <c r="X3" s="43">
        <v>2.0764990403886893E-2</v>
      </c>
      <c r="Y3" s="43">
        <v>1.6068148294639428E-2</v>
      </c>
      <c r="Z3" s="43">
        <v>0</v>
      </c>
      <c r="AA3" s="43">
        <v>0</v>
      </c>
      <c r="AB3" s="43">
        <v>0</v>
      </c>
      <c r="AC3" s="43">
        <v>0</v>
      </c>
    </row>
    <row r="4" spans="3:29" x14ac:dyDescent="0.3">
      <c r="C4">
        <v>2026</v>
      </c>
      <c r="D4" s="43">
        <v>3.15E-2</v>
      </c>
      <c r="E4" s="43">
        <v>3.6760000000000001E-2</v>
      </c>
      <c r="F4" s="43">
        <v>4.8509999999999998E-2</v>
      </c>
      <c r="G4" s="43">
        <v>5.5559999999999998E-2</v>
      </c>
      <c r="H4" s="43">
        <v>6.0260000000000001E-2</v>
      </c>
      <c r="I4" s="43">
        <v>6.361E-2</v>
      </c>
      <c r="J4" s="43">
        <v>6.6129999999999994E-2</v>
      </c>
      <c r="K4" s="43">
        <v>7.5130000000000002E-2</v>
      </c>
      <c r="L4" s="43">
        <v>7.5130000000000002E-2</v>
      </c>
      <c r="M4" s="43">
        <v>7.5130000000000002E-2</v>
      </c>
      <c r="N4" s="43">
        <v>7.5130000000000002E-2</v>
      </c>
      <c r="R4">
        <v>2026</v>
      </c>
      <c r="S4" s="43">
        <v>4.2058048665879852E-2</v>
      </c>
      <c r="T4" s="43">
        <v>3.9123766200818463E-2</v>
      </c>
      <c r="U4" s="43">
        <v>3.6189483735757089E-2</v>
      </c>
      <c r="V4" s="43">
        <v>3.3015401457384352E-2</v>
      </c>
      <c r="W4" s="43">
        <v>2.7169774195455933E-2</v>
      </c>
      <c r="X4" s="43">
        <v>2.0764990403886893E-2</v>
      </c>
      <c r="Y4" s="43">
        <v>1.6068148294639428E-2</v>
      </c>
      <c r="Z4" s="43">
        <v>0</v>
      </c>
      <c r="AA4" s="43">
        <v>0</v>
      </c>
      <c r="AB4" s="43">
        <v>0</v>
      </c>
      <c r="AC4" s="43">
        <v>0</v>
      </c>
    </row>
    <row r="5" spans="3:29" x14ac:dyDescent="0.3">
      <c r="C5">
        <v>2027</v>
      </c>
      <c r="D5" s="43">
        <v>3.15E-2</v>
      </c>
      <c r="E5" s="43">
        <v>3.807E-2</v>
      </c>
      <c r="F5" s="43">
        <v>5.2760000000000001E-2</v>
      </c>
      <c r="G5" s="43">
        <v>6.157E-2</v>
      </c>
      <c r="H5" s="43">
        <v>6.7449999999999996E-2</v>
      </c>
      <c r="I5" s="43">
        <v>7.1639999999999995E-2</v>
      </c>
      <c r="J5" s="43">
        <v>7.4789999999999995E-2</v>
      </c>
      <c r="K5" s="43">
        <v>8.6029999999999995E-2</v>
      </c>
      <c r="L5" s="43">
        <v>8.6029999999999995E-2</v>
      </c>
      <c r="M5" s="43">
        <v>8.6029999999999995E-2</v>
      </c>
      <c r="N5" s="43">
        <v>8.6029999999999995E-2</v>
      </c>
      <c r="R5">
        <v>2027</v>
      </c>
      <c r="S5" s="43">
        <v>4.2058048665879852E-2</v>
      </c>
      <c r="T5" s="43">
        <v>3.9123766200818463E-2</v>
      </c>
      <c r="U5" s="43">
        <v>3.6189483735757089E-2</v>
      </c>
      <c r="V5" s="43">
        <v>3.3015401457384352E-2</v>
      </c>
      <c r="W5" s="43">
        <v>2.7169774195455933E-2</v>
      </c>
      <c r="X5" s="43">
        <v>2.0764990403886893E-2</v>
      </c>
      <c r="Y5" s="43">
        <v>1.6068148294639428E-2</v>
      </c>
      <c r="Z5" s="43">
        <v>0</v>
      </c>
      <c r="AA5" s="43">
        <v>0</v>
      </c>
      <c r="AB5" s="43">
        <v>0</v>
      </c>
      <c r="AC5" s="43">
        <v>0</v>
      </c>
    </row>
    <row r="6" spans="3:29" x14ac:dyDescent="0.3">
      <c r="C6">
        <v>2028</v>
      </c>
      <c r="D6" s="43">
        <v>3.15E-2</v>
      </c>
      <c r="E6" s="43">
        <v>3.9390000000000001E-2</v>
      </c>
      <c r="F6" s="43">
        <v>5.7009999999999998E-2</v>
      </c>
      <c r="G6" s="43">
        <v>6.7589999999999997E-2</v>
      </c>
      <c r="H6" s="43">
        <v>7.4639999999999998E-2</v>
      </c>
      <c r="I6" s="43">
        <v>7.9670000000000005E-2</v>
      </c>
      <c r="J6" s="43">
        <v>8.3449999999999996E-2</v>
      </c>
      <c r="K6" s="43">
        <v>9.6939999999999998E-2</v>
      </c>
      <c r="L6" s="43">
        <v>9.6939999999999998E-2</v>
      </c>
      <c r="M6" s="43">
        <v>9.6939999999999998E-2</v>
      </c>
      <c r="N6" s="43">
        <v>9.6939999999999998E-2</v>
      </c>
      <c r="R6">
        <v>2028</v>
      </c>
      <c r="S6" s="43">
        <v>4.2058048665879852E-2</v>
      </c>
      <c r="T6" s="43">
        <v>3.9123766200818463E-2</v>
      </c>
      <c r="U6" s="43">
        <v>3.6189483735757089E-2</v>
      </c>
      <c r="V6" s="43">
        <v>3.3015401457384352E-2</v>
      </c>
      <c r="W6" s="43">
        <v>2.7169774195455933E-2</v>
      </c>
      <c r="X6" s="43">
        <v>2.0764990403886893E-2</v>
      </c>
      <c r="Y6" s="43">
        <v>1.6068148294639428E-2</v>
      </c>
      <c r="Z6" s="43">
        <v>0</v>
      </c>
      <c r="AA6" s="43">
        <v>0</v>
      </c>
      <c r="AB6" s="43">
        <v>0</v>
      </c>
      <c r="AC6" s="43">
        <v>0</v>
      </c>
    </row>
    <row r="7" spans="3:29" x14ac:dyDescent="0.3">
      <c r="C7">
        <v>2029</v>
      </c>
      <c r="D7" s="43">
        <v>3.15E-2</v>
      </c>
      <c r="E7" s="43">
        <v>4.07E-2</v>
      </c>
      <c r="F7" s="43">
        <v>6.1260000000000002E-2</v>
      </c>
      <c r="G7" s="43">
        <v>7.3599999999999999E-2</v>
      </c>
      <c r="H7" s="43">
        <v>8.183E-2</v>
      </c>
      <c r="I7" s="43">
        <v>8.77E-2</v>
      </c>
      <c r="J7" s="43">
        <v>9.2109999999999997E-2</v>
      </c>
      <c r="K7" s="43">
        <v>0.10784000000000001</v>
      </c>
      <c r="L7" s="43">
        <v>0.10784000000000001</v>
      </c>
      <c r="M7" s="43">
        <v>0.10784000000000001</v>
      </c>
      <c r="N7" s="43">
        <v>0.10784000000000001</v>
      </c>
      <c r="R7">
        <v>2029</v>
      </c>
      <c r="S7" s="43">
        <v>4.2058048665879852E-2</v>
      </c>
      <c r="T7" s="43">
        <v>3.9123766200818463E-2</v>
      </c>
      <c r="U7" s="43">
        <v>3.6189483735757089E-2</v>
      </c>
      <c r="V7" s="43">
        <v>3.3015401457384352E-2</v>
      </c>
      <c r="W7" s="43">
        <v>2.7169774195455933E-2</v>
      </c>
      <c r="X7" s="43">
        <v>2.0764990403886893E-2</v>
      </c>
      <c r="Y7" s="43">
        <v>1.6068148294639428E-2</v>
      </c>
      <c r="Z7" s="43">
        <v>0</v>
      </c>
      <c r="AA7" s="43">
        <v>0</v>
      </c>
      <c r="AB7" s="43">
        <v>0</v>
      </c>
      <c r="AC7" s="43">
        <v>0</v>
      </c>
    </row>
    <row r="8" spans="3:29" x14ac:dyDescent="0.3">
      <c r="C8">
        <v>2030</v>
      </c>
      <c r="D8" s="43">
        <v>3.15E-2</v>
      </c>
      <c r="E8" s="43">
        <v>4.2020000000000002E-2</v>
      </c>
      <c r="F8" s="43">
        <v>6.5519999999999995E-2</v>
      </c>
      <c r="G8" s="43">
        <v>7.9619999999999996E-2</v>
      </c>
      <c r="H8" s="43">
        <v>8.9020000000000002E-2</v>
      </c>
      <c r="I8" s="43">
        <v>9.5729999999999996E-2</v>
      </c>
      <c r="J8" s="43">
        <v>0.10077</v>
      </c>
      <c r="K8" s="43">
        <v>0.11874999999999999</v>
      </c>
      <c r="L8" s="43">
        <v>0.11874999999999999</v>
      </c>
      <c r="M8" s="43">
        <v>0.11874999999999999</v>
      </c>
      <c r="N8" s="43">
        <v>0.11874999999999999</v>
      </c>
      <c r="R8">
        <v>2030</v>
      </c>
      <c r="S8" s="43">
        <v>4.2058048665879852E-2</v>
      </c>
      <c r="T8" s="43">
        <v>3.9123766200818463E-2</v>
      </c>
      <c r="U8" s="43">
        <v>3.6189483735757089E-2</v>
      </c>
      <c r="V8" s="43">
        <v>3.3015401457384352E-2</v>
      </c>
      <c r="W8" s="43">
        <v>2.7169774195455933E-2</v>
      </c>
      <c r="X8" s="43">
        <v>2.0764990403886893E-2</v>
      </c>
      <c r="Y8" s="43">
        <v>1.6068148294639428E-2</v>
      </c>
      <c r="Z8" s="43">
        <v>0</v>
      </c>
      <c r="AA8" s="43">
        <v>0</v>
      </c>
      <c r="AB8" s="43">
        <v>0</v>
      </c>
      <c r="AC8" s="43">
        <v>0</v>
      </c>
    </row>
    <row r="9" spans="3:29" x14ac:dyDescent="0.3">
      <c r="C9">
        <v>2031</v>
      </c>
      <c r="D9" s="43">
        <v>3.15E-2</v>
      </c>
      <c r="E9" s="43">
        <v>4.2020000000000002E-2</v>
      </c>
      <c r="F9" s="43">
        <v>6.5519999999999995E-2</v>
      </c>
      <c r="G9" s="43">
        <v>7.9619999999999996E-2</v>
      </c>
      <c r="H9" s="43">
        <v>8.9020000000000002E-2</v>
      </c>
      <c r="I9" s="43">
        <v>9.5729999999999996E-2</v>
      </c>
      <c r="J9" s="43">
        <v>0.10077</v>
      </c>
      <c r="K9" s="43">
        <v>0.11874999999999999</v>
      </c>
      <c r="L9" s="43">
        <v>0.11874999999999999</v>
      </c>
      <c r="M9" s="43">
        <v>0.11874999999999999</v>
      </c>
      <c r="N9" s="43">
        <v>0.11874999999999999</v>
      </c>
      <c r="R9">
        <v>2031</v>
      </c>
      <c r="S9" s="43">
        <v>4.2058048665879852E-2</v>
      </c>
      <c r="T9" s="43">
        <v>3.9123766200818463E-2</v>
      </c>
      <c r="U9" s="43">
        <v>3.6189483735757089E-2</v>
      </c>
      <c r="V9" s="43">
        <v>3.3015401457384352E-2</v>
      </c>
      <c r="W9" s="43">
        <v>2.7169774195455933E-2</v>
      </c>
      <c r="X9" s="43">
        <v>2.0764990403886893E-2</v>
      </c>
      <c r="Y9" s="43">
        <v>1.6068148294639428E-2</v>
      </c>
      <c r="Z9" s="43">
        <v>0</v>
      </c>
      <c r="AA9" s="43">
        <v>0</v>
      </c>
      <c r="AB9" s="43">
        <v>0</v>
      </c>
      <c r="AC9" s="43">
        <v>0</v>
      </c>
    </row>
    <row r="10" spans="3:29" x14ac:dyDescent="0.3">
      <c r="C10">
        <v>2032</v>
      </c>
      <c r="D10" s="43">
        <v>3.15E-2</v>
      </c>
      <c r="E10" s="43">
        <v>4.2020000000000002E-2</v>
      </c>
      <c r="F10" s="43">
        <v>6.5519999999999995E-2</v>
      </c>
      <c r="G10" s="43">
        <v>7.9619999999999996E-2</v>
      </c>
      <c r="H10" s="43">
        <v>8.9020000000000002E-2</v>
      </c>
      <c r="I10" s="43">
        <v>9.5729999999999996E-2</v>
      </c>
      <c r="J10" s="43">
        <v>0.10077</v>
      </c>
      <c r="K10" s="43">
        <v>0.11874999999999999</v>
      </c>
      <c r="L10" s="43">
        <v>0.11874999999999999</v>
      </c>
      <c r="M10" s="43">
        <v>0.11874999999999999</v>
      </c>
      <c r="N10" s="43">
        <v>0.11874999999999999</v>
      </c>
      <c r="R10">
        <v>2032</v>
      </c>
      <c r="S10" s="43">
        <v>4.2058048665879852E-2</v>
      </c>
      <c r="T10" s="43">
        <v>3.9123766200818463E-2</v>
      </c>
      <c r="U10" s="43">
        <v>3.6189483735757089E-2</v>
      </c>
      <c r="V10" s="43">
        <v>3.3015401457384352E-2</v>
      </c>
      <c r="W10" s="43">
        <v>2.7169774195455933E-2</v>
      </c>
      <c r="X10" s="43">
        <v>2.0764990403886893E-2</v>
      </c>
      <c r="Y10" s="43">
        <v>1.6068148294639428E-2</v>
      </c>
      <c r="Z10" s="43">
        <v>0</v>
      </c>
      <c r="AA10" s="43">
        <v>0</v>
      </c>
      <c r="AB10" s="43">
        <v>0</v>
      </c>
      <c r="AC10" s="43">
        <v>0</v>
      </c>
    </row>
    <row r="11" spans="3:29" x14ac:dyDescent="0.3">
      <c r="C11">
        <v>2033</v>
      </c>
      <c r="D11" s="43">
        <v>3.15E-2</v>
      </c>
      <c r="E11" s="43">
        <v>4.2020000000000002E-2</v>
      </c>
      <c r="F11" s="43">
        <v>6.5519999999999995E-2</v>
      </c>
      <c r="G11" s="43">
        <v>7.9619999999999996E-2</v>
      </c>
      <c r="H11" s="43">
        <v>8.9020000000000002E-2</v>
      </c>
      <c r="I11" s="43">
        <v>9.5729999999999996E-2</v>
      </c>
      <c r="J11" s="43">
        <v>0.10077</v>
      </c>
      <c r="K11" s="43">
        <v>0.11874999999999999</v>
      </c>
      <c r="L11" s="43">
        <v>0.11874999999999999</v>
      </c>
      <c r="M11" s="43">
        <v>0.11874999999999999</v>
      </c>
      <c r="N11" s="43">
        <v>0.11874999999999999</v>
      </c>
      <c r="R11">
        <v>2033</v>
      </c>
      <c r="S11" s="43">
        <v>4.2058048665879852E-2</v>
      </c>
      <c r="T11" s="43">
        <v>3.9123766200818463E-2</v>
      </c>
      <c r="U11" s="43">
        <v>3.6189483735757089E-2</v>
      </c>
      <c r="V11" s="43">
        <v>3.3015401457384352E-2</v>
      </c>
      <c r="W11" s="43">
        <v>2.7169774195455933E-2</v>
      </c>
      <c r="X11" s="43">
        <v>2.0764990403886893E-2</v>
      </c>
      <c r="Y11" s="43">
        <v>1.6068148294639428E-2</v>
      </c>
      <c r="Z11" s="43">
        <v>0</v>
      </c>
      <c r="AA11" s="43">
        <v>0</v>
      </c>
      <c r="AB11" s="43">
        <v>0</v>
      </c>
      <c r="AC11" s="43">
        <v>0</v>
      </c>
    </row>
    <row r="12" spans="3:29" x14ac:dyDescent="0.3">
      <c r="C12">
        <v>2034</v>
      </c>
      <c r="D12" s="43">
        <v>3.15E-2</v>
      </c>
      <c r="E12" s="43">
        <v>4.2020000000000002E-2</v>
      </c>
      <c r="F12" s="43">
        <v>6.5519999999999995E-2</v>
      </c>
      <c r="G12" s="43">
        <v>7.9619999999999996E-2</v>
      </c>
      <c r="H12" s="43">
        <v>8.9020000000000002E-2</v>
      </c>
      <c r="I12" s="43">
        <v>9.5729999999999996E-2</v>
      </c>
      <c r="J12" s="43">
        <v>0.10077</v>
      </c>
      <c r="K12" s="43">
        <v>0.11874999999999999</v>
      </c>
      <c r="L12" s="43">
        <v>0.11874999999999999</v>
      </c>
      <c r="M12" s="43">
        <v>0.11874999999999999</v>
      </c>
      <c r="N12" s="43">
        <v>0.11874999999999999</v>
      </c>
      <c r="R12">
        <v>2034</v>
      </c>
      <c r="S12" s="43">
        <v>4.2058048665879852E-2</v>
      </c>
      <c r="T12" s="43">
        <v>3.9123766200818463E-2</v>
      </c>
      <c r="U12" s="43">
        <v>3.6189483735757089E-2</v>
      </c>
      <c r="V12" s="43">
        <v>3.3015401457384352E-2</v>
      </c>
      <c r="W12" s="43">
        <v>2.7169774195455933E-2</v>
      </c>
      <c r="X12" s="43">
        <v>2.0764990403886893E-2</v>
      </c>
      <c r="Y12" s="43">
        <v>1.6068148294639428E-2</v>
      </c>
      <c r="Z12" s="43">
        <v>0</v>
      </c>
      <c r="AA12" s="43">
        <v>0</v>
      </c>
      <c r="AB12" s="43">
        <v>0</v>
      </c>
      <c r="AC12" s="43">
        <v>0</v>
      </c>
    </row>
    <row r="13" spans="3:29" x14ac:dyDescent="0.3">
      <c r="C13">
        <v>2035</v>
      </c>
      <c r="D13" s="43">
        <v>3.15E-2</v>
      </c>
      <c r="E13" s="43">
        <v>4.2020000000000002E-2</v>
      </c>
      <c r="F13" s="43">
        <v>6.5519999999999995E-2</v>
      </c>
      <c r="G13" s="43">
        <v>7.9619999999999996E-2</v>
      </c>
      <c r="H13" s="43">
        <v>8.9020000000000002E-2</v>
      </c>
      <c r="I13" s="43">
        <v>9.5729999999999996E-2</v>
      </c>
      <c r="J13" s="43">
        <v>0.10077</v>
      </c>
      <c r="K13" s="43">
        <v>0.11874999999999999</v>
      </c>
      <c r="L13" s="43">
        <v>0.11874999999999999</v>
      </c>
      <c r="M13" s="43">
        <v>0.11874999999999999</v>
      </c>
      <c r="N13" s="43">
        <v>0.11874999999999999</v>
      </c>
      <c r="R13">
        <v>2035</v>
      </c>
      <c r="S13" s="43">
        <v>4.2058048665879852E-2</v>
      </c>
      <c r="T13" s="43">
        <v>3.9123766200818463E-2</v>
      </c>
      <c r="U13" s="43">
        <v>3.6189483735757089E-2</v>
      </c>
      <c r="V13" s="43">
        <v>3.3015401457384352E-2</v>
      </c>
      <c r="W13" s="43">
        <v>2.7169774195455933E-2</v>
      </c>
      <c r="X13" s="43">
        <v>2.0764990403886893E-2</v>
      </c>
      <c r="Y13" s="43">
        <v>1.6068148294639428E-2</v>
      </c>
      <c r="Z13" s="43">
        <v>0</v>
      </c>
      <c r="AA13" s="43">
        <v>0</v>
      </c>
      <c r="AB13" s="43">
        <v>0</v>
      </c>
      <c r="AC13" s="43">
        <v>0</v>
      </c>
    </row>
    <row r="14" spans="3:29" x14ac:dyDescent="0.3">
      <c r="C14">
        <v>2036</v>
      </c>
      <c r="D14" s="43">
        <v>3.15E-2</v>
      </c>
      <c r="E14" s="43">
        <v>4.2020000000000002E-2</v>
      </c>
      <c r="F14" s="43">
        <v>6.5519999999999995E-2</v>
      </c>
      <c r="G14" s="43">
        <v>7.9619999999999996E-2</v>
      </c>
      <c r="H14" s="43">
        <v>8.9020000000000002E-2</v>
      </c>
      <c r="I14" s="43">
        <v>9.5729999999999996E-2</v>
      </c>
      <c r="J14" s="43">
        <v>0.10077</v>
      </c>
      <c r="K14" s="43">
        <v>0.11874999999999999</v>
      </c>
      <c r="L14" s="43">
        <v>0.11874999999999999</v>
      </c>
      <c r="M14" s="43">
        <v>0.11874999999999999</v>
      </c>
      <c r="N14" s="43">
        <v>0.11874999999999999</v>
      </c>
      <c r="R14">
        <v>2036</v>
      </c>
      <c r="S14" s="43">
        <v>4.2058048665879852E-2</v>
      </c>
      <c r="T14" s="43">
        <v>3.9123766200818463E-2</v>
      </c>
      <c r="U14" s="43">
        <v>3.6189483735757089E-2</v>
      </c>
      <c r="V14" s="43">
        <v>3.3015401457384352E-2</v>
      </c>
      <c r="W14" s="43">
        <v>2.7169774195455933E-2</v>
      </c>
      <c r="X14" s="43">
        <v>2.0764990403886893E-2</v>
      </c>
      <c r="Y14" s="43">
        <v>1.6068148294639428E-2</v>
      </c>
      <c r="Z14" s="43">
        <v>0</v>
      </c>
      <c r="AA14" s="43">
        <v>0</v>
      </c>
      <c r="AB14" s="43">
        <v>0</v>
      </c>
      <c r="AC14" s="43">
        <v>0</v>
      </c>
    </row>
    <row r="15" spans="3:29" x14ac:dyDescent="0.3">
      <c r="C15">
        <v>2037</v>
      </c>
      <c r="D15" s="43">
        <v>3.15E-2</v>
      </c>
      <c r="E15" s="43">
        <v>4.2020000000000002E-2</v>
      </c>
      <c r="F15" s="43">
        <v>6.5519999999999995E-2</v>
      </c>
      <c r="G15" s="43">
        <v>7.9619999999999996E-2</v>
      </c>
      <c r="H15" s="43">
        <v>8.9020000000000002E-2</v>
      </c>
      <c r="I15" s="43">
        <v>9.5729999999999996E-2</v>
      </c>
      <c r="J15" s="43">
        <v>0.10077</v>
      </c>
      <c r="K15" s="43">
        <v>0.11874999999999999</v>
      </c>
      <c r="L15" s="43">
        <v>0.11874999999999999</v>
      </c>
      <c r="M15" s="43">
        <v>0.11874999999999999</v>
      </c>
      <c r="N15" s="43">
        <v>0.11874999999999999</v>
      </c>
      <c r="R15">
        <v>2037</v>
      </c>
      <c r="S15" s="43">
        <v>4.2058048665879852E-2</v>
      </c>
      <c r="T15" s="43">
        <v>3.9123766200818463E-2</v>
      </c>
      <c r="U15" s="43">
        <v>3.6189483735757089E-2</v>
      </c>
      <c r="V15" s="43">
        <v>3.3015401457384352E-2</v>
      </c>
      <c r="W15" s="43">
        <v>2.7169774195455933E-2</v>
      </c>
      <c r="X15" s="43">
        <v>2.0764990403886893E-2</v>
      </c>
      <c r="Y15" s="43">
        <v>1.6068148294639428E-2</v>
      </c>
      <c r="Z15" s="43">
        <v>0</v>
      </c>
      <c r="AA15" s="43">
        <v>0</v>
      </c>
      <c r="AB15" s="43">
        <v>0</v>
      </c>
      <c r="AC15" s="43">
        <v>0</v>
      </c>
    </row>
    <row r="16" spans="3:29" x14ac:dyDescent="0.3">
      <c r="C16">
        <v>2038</v>
      </c>
      <c r="D16" s="43">
        <v>3.15E-2</v>
      </c>
      <c r="E16" s="43">
        <v>4.2020000000000002E-2</v>
      </c>
      <c r="F16" s="43">
        <v>6.5519999999999995E-2</v>
      </c>
      <c r="G16" s="43">
        <v>7.9619999999999996E-2</v>
      </c>
      <c r="H16" s="43">
        <v>8.9020000000000002E-2</v>
      </c>
      <c r="I16" s="43">
        <v>9.5729999999999996E-2</v>
      </c>
      <c r="J16" s="43">
        <v>0.10077</v>
      </c>
      <c r="K16" s="43">
        <v>0.11874999999999999</v>
      </c>
      <c r="L16" s="43">
        <v>0.11874999999999999</v>
      </c>
      <c r="M16" s="43">
        <v>0.11874999999999999</v>
      </c>
      <c r="N16" s="43">
        <v>0.11874999999999999</v>
      </c>
      <c r="R16">
        <v>2038</v>
      </c>
      <c r="S16" s="43">
        <v>4.2058048665879852E-2</v>
      </c>
      <c r="T16" s="43">
        <v>3.9123766200818463E-2</v>
      </c>
      <c r="U16" s="43">
        <v>3.6189483735757089E-2</v>
      </c>
      <c r="V16" s="43">
        <v>3.3015401457384352E-2</v>
      </c>
      <c r="W16" s="43">
        <v>2.7169774195455933E-2</v>
      </c>
      <c r="X16" s="43">
        <v>2.0764990403886893E-2</v>
      </c>
      <c r="Y16" s="43">
        <v>1.6068148294639428E-2</v>
      </c>
      <c r="Z16" s="43">
        <v>0</v>
      </c>
      <c r="AA16" s="43">
        <v>0</v>
      </c>
      <c r="AB16" s="43">
        <v>0</v>
      </c>
      <c r="AC16" s="43">
        <v>0</v>
      </c>
    </row>
    <row r="17" spans="3:29" x14ac:dyDescent="0.3">
      <c r="C17">
        <v>2039</v>
      </c>
      <c r="D17" s="43">
        <v>3.15E-2</v>
      </c>
      <c r="E17" s="43">
        <v>4.2020000000000002E-2</v>
      </c>
      <c r="F17" s="43">
        <v>6.5519999999999995E-2</v>
      </c>
      <c r="G17" s="43">
        <v>7.9619999999999996E-2</v>
      </c>
      <c r="H17" s="43">
        <v>8.9020000000000002E-2</v>
      </c>
      <c r="I17" s="43">
        <v>9.5729999999999996E-2</v>
      </c>
      <c r="J17" s="43">
        <v>0.10077</v>
      </c>
      <c r="K17" s="43">
        <v>0.11874999999999999</v>
      </c>
      <c r="L17" s="43">
        <v>0.11874999999999999</v>
      </c>
      <c r="M17" s="43">
        <v>0.11874999999999999</v>
      </c>
      <c r="N17" s="43">
        <v>0.11874999999999999</v>
      </c>
      <c r="R17">
        <v>2039</v>
      </c>
      <c r="S17" s="43">
        <v>4.2058048665879852E-2</v>
      </c>
      <c r="T17" s="43">
        <v>3.9123766200818463E-2</v>
      </c>
      <c r="U17" s="43">
        <v>3.6189483735757089E-2</v>
      </c>
      <c r="V17" s="43">
        <v>3.3015401457384352E-2</v>
      </c>
      <c r="W17" s="43">
        <v>2.7169774195455933E-2</v>
      </c>
      <c r="X17" s="43">
        <v>2.0764990403886893E-2</v>
      </c>
      <c r="Y17" s="43">
        <v>1.6068148294639428E-2</v>
      </c>
      <c r="Z17" s="43">
        <v>0</v>
      </c>
      <c r="AA17" s="43">
        <v>0</v>
      </c>
      <c r="AB17" s="43">
        <v>0</v>
      </c>
      <c r="AC17" s="43">
        <v>0</v>
      </c>
    </row>
    <row r="18" spans="3:29" x14ac:dyDescent="0.3">
      <c r="C18">
        <v>2040</v>
      </c>
      <c r="D18" s="43">
        <v>3.15E-2</v>
      </c>
      <c r="E18" s="43">
        <v>4.2020000000000002E-2</v>
      </c>
      <c r="F18" s="43">
        <v>6.5519999999999995E-2</v>
      </c>
      <c r="G18" s="43">
        <v>7.9619999999999996E-2</v>
      </c>
      <c r="H18" s="43">
        <v>8.9020000000000002E-2</v>
      </c>
      <c r="I18" s="43">
        <v>9.5729999999999996E-2</v>
      </c>
      <c r="J18" s="43">
        <v>0.10077</v>
      </c>
      <c r="K18" s="43">
        <v>0.11874999999999999</v>
      </c>
      <c r="L18" s="43">
        <v>0.11874999999999999</v>
      </c>
      <c r="M18" s="43">
        <v>0.11874999999999999</v>
      </c>
      <c r="N18" s="43">
        <v>0.11874999999999999</v>
      </c>
      <c r="R18">
        <v>2040</v>
      </c>
      <c r="S18" s="43">
        <v>4.2058048665879852E-2</v>
      </c>
      <c r="T18" s="43">
        <v>3.9123766200818463E-2</v>
      </c>
      <c r="U18" s="43">
        <v>3.6189483735757089E-2</v>
      </c>
      <c r="V18" s="43">
        <v>3.3015401457384352E-2</v>
      </c>
      <c r="W18" s="43">
        <v>2.7169774195455933E-2</v>
      </c>
      <c r="X18" s="43">
        <v>2.0764990403886893E-2</v>
      </c>
      <c r="Y18" s="43">
        <v>1.6068148294639428E-2</v>
      </c>
      <c r="Z18" s="43">
        <v>0</v>
      </c>
      <c r="AA18" s="43">
        <v>0</v>
      </c>
      <c r="AB18" s="43">
        <v>0</v>
      </c>
      <c r="AC18" s="43">
        <v>0</v>
      </c>
    </row>
    <row r="19" spans="3:29" x14ac:dyDescent="0.3">
      <c r="C19">
        <v>2041</v>
      </c>
      <c r="D19" s="43">
        <v>3.15E-2</v>
      </c>
      <c r="E19" s="43">
        <v>4.2020000000000002E-2</v>
      </c>
      <c r="F19" s="43">
        <v>6.5519999999999995E-2</v>
      </c>
      <c r="G19" s="43">
        <v>7.9619999999999996E-2</v>
      </c>
      <c r="H19" s="43">
        <v>8.9020000000000002E-2</v>
      </c>
      <c r="I19" s="43">
        <v>9.5729999999999996E-2</v>
      </c>
      <c r="J19" s="43">
        <v>0.10077</v>
      </c>
      <c r="K19" s="43">
        <v>0.11874999999999999</v>
      </c>
      <c r="L19" s="43">
        <v>0.11874999999999999</v>
      </c>
      <c r="M19" s="43">
        <v>0.11874999999999999</v>
      </c>
      <c r="N19" s="43">
        <v>0.11874999999999999</v>
      </c>
      <c r="R19">
        <v>2041</v>
      </c>
      <c r="S19" s="43">
        <v>4.2058048665879852E-2</v>
      </c>
      <c r="T19" s="43">
        <v>3.9123766200818463E-2</v>
      </c>
      <c r="U19" s="43">
        <v>3.6189483735757089E-2</v>
      </c>
      <c r="V19" s="43">
        <v>3.3015401457384352E-2</v>
      </c>
      <c r="W19" s="43">
        <v>2.7169774195455933E-2</v>
      </c>
      <c r="X19" s="43">
        <v>2.0764990403886893E-2</v>
      </c>
      <c r="Y19" s="43">
        <v>1.6068148294639428E-2</v>
      </c>
      <c r="Z19" s="43">
        <v>0</v>
      </c>
      <c r="AA19" s="43">
        <v>0</v>
      </c>
      <c r="AB19" s="43">
        <v>0</v>
      </c>
      <c r="AC19" s="43">
        <v>0</v>
      </c>
    </row>
    <row r="20" spans="3:29" x14ac:dyDescent="0.3">
      <c r="C20">
        <v>2042</v>
      </c>
      <c r="D20" s="43">
        <v>3.15E-2</v>
      </c>
      <c r="E20" s="43">
        <v>4.2020000000000002E-2</v>
      </c>
      <c r="F20" s="43">
        <v>6.5519999999999995E-2</v>
      </c>
      <c r="G20" s="43">
        <v>7.9619999999999996E-2</v>
      </c>
      <c r="H20" s="43">
        <v>8.9020000000000002E-2</v>
      </c>
      <c r="I20" s="43">
        <v>9.5729999999999996E-2</v>
      </c>
      <c r="J20" s="43">
        <v>0.10077</v>
      </c>
      <c r="K20" s="43">
        <v>0.11874999999999999</v>
      </c>
      <c r="L20" s="43">
        <v>0.11874999999999999</v>
      </c>
      <c r="M20" s="43">
        <v>0.11874999999999999</v>
      </c>
      <c r="N20" s="43">
        <v>0.11874999999999999</v>
      </c>
      <c r="R20">
        <v>2042</v>
      </c>
      <c r="S20" s="43">
        <v>4.2058048665879852E-2</v>
      </c>
      <c r="T20" s="43">
        <v>3.9123766200818463E-2</v>
      </c>
      <c r="U20" s="43">
        <v>3.6189483735757089E-2</v>
      </c>
      <c r="V20" s="43">
        <v>3.3015401457384352E-2</v>
      </c>
      <c r="W20" s="43">
        <v>2.7169774195455933E-2</v>
      </c>
      <c r="X20" s="43">
        <v>2.0764990403886893E-2</v>
      </c>
      <c r="Y20" s="43">
        <v>1.6068148294639428E-2</v>
      </c>
      <c r="Z20" s="43">
        <v>0</v>
      </c>
      <c r="AA20" s="43">
        <v>0</v>
      </c>
      <c r="AB20" s="43">
        <v>0</v>
      </c>
      <c r="AC20" s="43">
        <v>0</v>
      </c>
    </row>
    <row r="21" spans="3:29" x14ac:dyDescent="0.3">
      <c r="C21">
        <v>2043</v>
      </c>
      <c r="D21" s="43">
        <v>3.15E-2</v>
      </c>
      <c r="E21" s="43">
        <v>4.2020000000000002E-2</v>
      </c>
      <c r="F21" s="43">
        <v>6.5519999999999995E-2</v>
      </c>
      <c r="G21" s="43">
        <v>7.9619999999999996E-2</v>
      </c>
      <c r="H21" s="43">
        <v>8.9020000000000002E-2</v>
      </c>
      <c r="I21" s="43">
        <v>9.5729999999999996E-2</v>
      </c>
      <c r="J21" s="43">
        <v>0.10077</v>
      </c>
      <c r="K21" s="43">
        <v>0.11874999999999999</v>
      </c>
      <c r="L21" s="43">
        <v>0.11874999999999999</v>
      </c>
      <c r="M21" s="43">
        <v>0.11874999999999999</v>
      </c>
      <c r="N21" s="43">
        <v>0.11874999999999999</v>
      </c>
      <c r="R21">
        <v>2043</v>
      </c>
      <c r="S21" s="43">
        <v>4.2058048665879852E-2</v>
      </c>
      <c r="T21" s="43">
        <v>3.9123766200818463E-2</v>
      </c>
      <c r="U21" s="43">
        <v>3.6189483735757089E-2</v>
      </c>
      <c r="V21" s="43">
        <v>3.3015401457384352E-2</v>
      </c>
      <c r="W21" s="43">
        <v>2.7169774195455933E-2</v>
      </c>
      <c r="X21" s="43">
        <v>2.0764990403886893E-2</v>
      </c>
      <c r="Y21" s="43">
        <v>1.6068148294639428E-2</v>
      </c>
      <c r="Z21" s="43">
        <v>0</v>
      </c>
      <c r="AA21" s="43">
        <v>0</v>
      </c>
      <c r="AB21" s="43">
        <v>0</v>
      </c>
      <c r="AC21" s="43">
        <v>0</v>
      </c>
    </row>
    <row r="22" spans="3:29" x14ac:dyDescent="0.3">
      <c r="C22">
        <v>2044</v>
      </c>
      <c r="D22" s="43">
        <v>3.15E-2</v>
      </c>
      <c r="E22" s="43">
        <v>4.2020000000000002E-2</v>
      </c>
      <c r="F22" s="43">
        <v>6.5519999999999995E-2</v>
      </c>
      <c r="G22" s="43">
        <v>7.9619999999999996E-2</v>
      </c>
      <c r="H22" s="43">
        <v>8.9020000000000002E-2</v>
      </c>
      <c r="I22" s="43">
        <v>9.5729999999999996E-2</v>
      </c>
      <c r="J22" s="43">
        <v>0.10077</v>
      </c>
      <c r="K22" s="43">
        <v>0.11874999999999999</v>
      </c>
      <c r="L22" s="43">
        <v>0.11874999999999999</v>
      </c>
      <c r="M22" s="43">
        <v>0.11874999999999999</v>
      </c>
      <c r="N22" s="43">
        <v>0.11874999999999999</v>
      </c>
      <c r="R22">
        <v>2044</v>
      </c>
      <c r="S22" s="43">
        <v>4.2058048665879852E-2</v>
      </c>
      <c r="T22" s="43">
        <v>3.9123766200818463E-2</v>
      </c>
      <c r="U22" s="43">
        <v>3.6189483735757089E-2</v>
      </c>
      <c r="V22" s="43">
        <v>3.3015401457384352E-2</v>
      </c>
      <c r="W22" s="43">
        <v>2.7169774195455933E-2</v>
      </c>
      <c r="X22" s="43">
        <v>2.0764990403886893E-2</v>
      </c>
      <c r="Y22" s="43">
        <v>1.6068148294639428E-2</v>
      </c>
      <c r="Z22" s="43">
        <v>0</v>
      </c>
      <c r="AA22" s="43">
        <v>0</v>
      </c>
      <c r="AB22" s="43">
        <v>0</v>
      </c>
      <c r="AC22" s="43">
        <v>0</v>
      </c>
    </row>
    <row r="23" spans="3:29" x14ac:dyDescent="0.3">
      <c r="C23">
        <v>2045</v>
      </c>
      <c r="D23" s="43">
        <v>3.15E-2</v>
      </c>
      <c r="E23" s="43">
        <v>4.2020000000000002E-2</v>
      </c>
      <c r="F23" s="43">
        <v>6.5519999999999995E-2</v>
      </c>
      <c r="G23" s="43">
        <v>7.9619999999999996E-2</v>
      </c>
      <c r="H23" s="43">
        <v>8.9020000000000002E-2</v>
      </c>
      <c r="I23" s="43">
        <v>9.5729999999999996E-2</v>
      </c>
      <c r="J23" s="43">
        <v>0.10077</v>
      </c>
      <c r="K23" s="43">
        <v>0.11874999999999999</v>
      </c>
      <c r="L23" s="43">
        <v>0.11874999999999999</v>
      </c>
      <c r="M23" s="43">
        <v>0.11874999999999999</v>
      </c>
      <c r="N23" s="43">
        <v>0.11874999999999999</v>
      </c>
      <c r="R23">
        <v>2045</v>
      </c>
      <c r="S23" s="43">
        <v>4.2058048665879852E-2</v>
      </c>
      <c r="T23" s="43">
        <v>3.9123766200818463E-2</v>
      </c>
      <c r="U23" s="43">
        <v>3.6189483735757089E-2</v>
      </c>
      <c r="V23" s="43">
        <v>3.3015401457384352E-2</v>
      </c>
      <c r="W23" s="43">
        <v>2.7169774195455933E-2</v>
      </c>
      <c r="X23" s="43">
        <v>2.0764990403886893E-2</v>
      </c>
      <c r="Y23" s="43">
        <v>1.6068148294639428E-2</v>
      </c>
      <c r="Z23" s="43">
        <v>0</v>
      </c>
      <c r="AA23" s="43">
        <v>0</v>
      </c>
      <c r="AB23" s="43">
        <v>0</v>
      </c>
      <c r="AC23" s="43">
        <v>0</v>
      </c>
    </row>
    <row r="24" spans="3:29" x14ac:dyDescent="0.3">
      <c r="C24">
        <v>2046</v>
      </c>
      <c r="D24" s="43">
        <v>3.15E-2</v>
      </c>
      <c r="E24" s="43">
        <v>4.2020000000000002E-2</v>
      </c>
      <c r="F24" s="43">
        <v>6.5519999999999995E-2</v>
      </c>
      <c r="G24" s="43">
        <v>7.9619999999999996E-2</v>
      </c>
      <c r="H24" s="43">
        <v>8.9020000000000002E-2</v>
      </c>
      <c r="I24" s="43">
        <v>9.5729999999999996E-2</v>
      </c>
      <c r="J24" s="43">
        <v>0.10077</v>
      </c>
      <c r="K24" s="43">
        <v>0.11874999999999999</v>
      </c>
      <c r="L24" s="43">
        <v>0.11874999999999999</v>
      </c>
      <c r="M24" s="43">
        <v>0.11874999999999999</v>
      </c>
      <c r="N24" s="43">
        <v>0.11874999999999999</v>
      </c>
      <c r="R24">
        <v>2046</v>
      </c>
      <c r="S24" s="43">
        <v>4.2058048665879852E-2</v>
      </c>
      <c r="T24" s="43">
        <v>3.9123766200818463E-2</v>
      </c>
      <c r="U24" s="43">
        <v>3.6189483735757089E-2</v>
      </c>
      <c r="V24" s="43">
        <v>3.3015401457384352E-2</v>
      </c>
      <c r="W24" s="43">
        <v>2.7169774195455933E-2</v>
      </c>
      <c r="X24" s="43">
        <v>2.0764990403886893E-2</v>
      </c>
      <c r="Y24" s="43">
        <v>1.6068148294639428E-2</v>
      </c>
      <c r="Z24" s="43">
        <v>0</v>
      </c>
      <c r="AA24" s="43">
        <v>0</v>
      </c>
      <c r="AB24" s="43">
        <v>0</v>
      </c>
      <c r="AC24" s="43">
        <v>0</v>
      </c>
    </row>
    <row r="25" spans="3:29" x14ac:dyDescent="0.3">
      <c r="C25">
        <v>2047</v>
      </c>
      <c r="D25" s="43">
        <v>3.15E-2</v>
      </c>
      <c r="E25" s="43">
        <v>4.2020000000000002E-2</v>
      </c>
      <c r="F25" s="43">
        <v>6.5519999999999995E-2</v>
      </c>
      <c r="G25" s="43">
        <v>7.9619999999999996E-2</v>
      </c>
      <c r="H25" s="43">
        <v>8.9020000000000002E-2</v>
      </c>
      <c r="I25" s="43">
        <v>9.5729999999999996E-2</v>
      </c>
      <c r="J25" s="43">
        <v>0.10077</v>
      </c>
      <c r="K25" s="43">
        <v>0.11874999999999999</v>
      </c>
      <c r="L25" s="43">
        <v>0.11874999999999999</v>
      </c>
      <c r="M25" s="43">
        <v>0.11874999999999999</v>
      </c>
      <c r="N25" s="43">
        <v>0.11874999999999999</v>
      </c>
      <c r="R25">
        <v>2047</v>
      </c>
      <c r="S25" s="43">
        <v>4.2058048665879852E-2</v>
      </c>
      <c r="T25" s="43">
        <v>3.9123766200818463E-2</v>
      </c>
      <c r="U25" s="43">
        <v>3.6189483735757089E-2</v>
      </c>
      <c r="V25" s="43">
        <v>3.3015401457384352E-2</v>
      </c>
      <c r="W25" s="43">
        <v>2.7169774195455933E-2</v>
      </c>
      <c r="X25" s="43">
        <v>2.0764990403886893E-2</v>
      </c>
      <c r="Y25" s="43">
        <v>1.6068148294639428E-2</v>
      </c>
      <c r="Z25" s="43">
        <v>0</v>
      </c>
      <c r="AA25" s="43">
        <v>0</v>
      </c>
      <c r="AB25" s="43">
        <v>0</v>
      </c>
      <c r="AC25" s="43">
        <v>0</v>
      </c>
    </row>
    <row r="26" spans="3:29" x14ac:dyDescent="0.3">
      <c r="C26">
        <v>2048</v>
      </c>
      <c r="D26" s="43">
        <v>3.15E-2</v>
      </c>
      <c r="E26" s="43">
        <v>4.2020000000000002E-2</v>
      </c>
      <c r="F26" s="43">
        <v>6.5519999999999995E-2</v>
      </c>
      <c r="G26" s="43">
        <v>7.9619999999999996E-2</v>
      </c>
      <c r="H26" s="43">
        <v>8.9020000000000002E-2</v>
      </c>
      <c r="I26" s="43">
        <v>9.5729999999999996E-2</v>
      </c>
      <c r="J26" s="43">
        <v>0.10077</v>
      </c>
      <c r="K26" s="43">
        <v>0.11874999999999999</v>
      </c>
      <c r="L26" s="43">
        <v>0.11874999999999999</v>
      </c>
      <c r="M26" s="43">
        <v>0.11874999999999999</v>
      </c>
      <c r="N26" s="43">
        <v>0.11874999999999999</v>
      </c>
      <c r="R26">
        <v>2048</v>
      </c>
      <c r="S26" s="43">
        <v>4.2058048665879852E-2</v>
      </c>
      <c r="T26" s="43">
        <v>3.9123766200818463E-2</v>
      </c>
      <c r="U26" s="43">
        <v>3.6189483735757089E-2</v>
      </c>
      <c r="V26" s="43">
        <v>3.3015401457384352E-2</v>
      </c>
      <c r="W26" s="43">
        <v>2.7169774195455933E-2</v>
      </c>
      <c r="X26" s="43">
        <v>2.0764990403886893E-2</v>
      </c>
      <c r="Y26" s="43">
        <v>1.6068148294639428E-2</v>
      </c>
      <c r="Z26" s="43">
        <v>0</v>
      </c>
      <c r="AA26" s="43">
        <v>0</v>
      </c>
      <c r="AB26" s="43">
        <v>0</v>
      </c>
      <c r="AC26" s="43">
        <v>0</v>
      </c>
    </row>
    <row r="27" spans="3:29" x14ac:dyDescent="0.3">
      <c r="C27">
        <v>2049</v>
      </c>
      <c r="D27" s="43">
        <v>3.15E-2</v>
      </c>
      <c r="E27" s="43">
        <v>4.2020000000000002E-2</v>
      </c>
      <c r="F27" s="43">
        <v>6.5519999999999995E-2</v>
      </c>
      <c r="G27" s="43">
        <v>7.9619999999999996E-2</v>
      </c>
      <c r="H27" s="43">
        <v>8.9020000000000002E-2</v>
      </c>
      <c r="I27" s="43">
        <v>9.5729999999999996E-2</v>
      </c>
      <c r="J27" s="43">
        <v>0.10077</v>
      </c>
      <c r="K27" s="43">
        <v>0.11874999999999999</v>
      </c>
      <c r="L27" s="43">
        <v>0.11874999999999999</v>
      </c>
      <c r="M27" s="43">
        <v>0.11874999999999999</v>
      </c>
      <c r="N27" s="43">
        <v>0.11874999999999999</v>
      </c>
      <c r="R27">
        <v>2049</v>
      </c>
      <c r="S27" s="43">
        <v>4.2058048665879852E-2</v>
      </c>
      <c r="T27" s="43">
        <v>3.9123766200818463E-2</v>
      </c>
      <c r="U27" s="43">
        <v>3.6189483735757089E-2</v>
      </c>
      <c r="V27" s="43">
        <v>3.3015401457384352E-2</v>
      </c>
      <c r="W27" s="43">
        <v>2.7169774195455933E-2</v>
      </c>
      <c r="X27" s="43">
        <v>2.0764990403886893E-2</v>
      </c>
      <c r="Y27" s="43">
        <v>1.6068148294639428E-2</v>
      </c>
      <c r="Z27" s="43">
        <v>0</v>
      </c>
      <c r="AA27" s="43">
        <v>0</v>
      </c>
      <c r="AB27" s="43">
        <v>0</v>
      </c>
      <c r="AC27" s="43">
        <v>0</v>
      </c>
    </row>
    <row r="28" spans="3:29" x14ac:dyDescent="0.3">
      <c r="C28">
        <v>2050</v>
      </c>
      <c r="D28" s="43">
        <v>3.15E-2</v>
      </c>
      <c r="E28" s="43">
        <v>4.2020000000000002E-2</v>
      </c>
      <c r="F28" s="43">
        <v>6.5519999999999995E-2</v>
      </c>
      <c r="G28" s="43">
        <v>7.9619999999999996E-2</v>
      </c>
      <c r="H28" s="43">
        <v>8.9020000000000002E-2</v>
      </c>
      <c r="I28" s="43">
        <v>9.5729999999999996E-2</v>
      </c>
      <c r="J28" s="43">
        <v>0.10077</v>
      </c>
      <c r="K28" s="43">
        <v>0.11874999999999999</v>
      </c>
      <c r="L28" s="43">
        <v>0.11874999999999999</v>
      </c>
      <c r="M28" s="43">
        <v>0.11874999999999999</v>
      </c>
      <c r="N28" s="43">
        <v>0.11874999999999999</v>
      </c>
      <c r="R28">
        <v>2050</v>
      </c>
      <c r="S28" s="43">
        <v>4.2058048665879852E-2</v>
      </c>
      <c r="T28" s="43">
        <v>3.9123766200818463E-2</v>
      </c>
      <c r="U28" s="43">
        <v>3.6189483735757089E-2</v>
      </c>
      <c r="V28" s="43">
        <v>3.3015401457384352E-2</v>
      </c>
      <c r="W28" s="43">
        <v>2.7169774195455933E-2</v>
      </c>
      <c r="X28" s="43">
        <v>2.0764990403886893E-2</v>
      </c>
      <c r="Y28" s="43">
        <v>1.6068148294639428E-2</v>
      </c>
      <c r="Z28" s="43">
        <v>0</v>
      </c>
      <c r="AA28" s="43">
        <v>0</v>
      </c>
      <c r="AB28" s="43">
        <v>0</v>
      </c>
      <c r="AC28" s="43">
        <v>0</v>
      </c>
    </row>
    <row r="29" spans="3:29" x14ac:dyDescent="0.3">
      <c r="C29">
        <v>2051</v>
      </c>
      <c r="D29" s="43">
        <v>3.15E-2</v>
      </c>
      <c r="E29" s="43">
        <v>4.2020000000000002E-2</v>
      </c>
      <c r="F29" s="43">
        <v>6.5519999999999995E-2</v>
      </c>
      <c r="G29" s="43">
        <v>7.9619999999999996E-2</v>
      </c>
      <c r="H29" s="43">
        <v>8.9020000000000002E-2</v>
      </c>
      <c r="I29" s="43">
        <v>9.5729999999999996E-2</v>
      </c>
      <c r="J29" s="43">
        <v>0.10077</v>
      </c>
      <c r="K29" s="43">
        <v>0.11874999999999999</v>
      </c>
      <c r="L29" s="43">
        <v>0.11874999999999999</v>
      </c>
      <c r="M29" s="43">
        <v>0.11874999999999999</v>
      </c>
      <c r="N29" s="43">
        <v>0.11874999999999999</v>
      </c>
      <c r="R29">
        <v>2051</v>
      </c>
      <c r="S29" s="43">
        <v>4.2058048665879852E-2</v>
      </c>
      <c r="T29" s="43">
        <v>3.9123766200818463E-2</v>
      </c>
      <c r="U29" s="43">
        <v>3.6189483735757089E-2</v>
      </c>
      <c r="V29" s="43">
        <v>3.3015401457384352E-2</v>
      </c>
      <c r="W29" s="43">
        <v>2.7169774195455933E-2</v>
      </c>
      <c r="X29" s="43">
        <v>2.0764990403886893E-2</v>
      </c>
      <c r="Y29" s="43">
        <v>1.6068148294639428E-2</v>
      </c>
      <c r="Z29" s="43">
        <v>0</v>
      </c>
      <c r="AA29" s="43">
        <v>0</v>
      </c>
      <c r="AB29" s="43">
        <v>0</v>
      </c>
      <c r="AC29" s="43">
        <v>0</v>
      </c>
    </row>
    <row r="30" spans="3:29" x14ac:dyDescent="0.3">
      <c r="C30">
        <v>2052</v>
      </c>
      <c r="D30" s="43">
        <v>3.15E-2</v>
      </c>
      <c r="E30" s="43">
        <v>4.2020000000000002E-2</v>
      </c>
      <c r="F30" s="43">
        <v>6.5519999999999995E-2</v>
      </c>
      <c r="G30" s="43">
        <v>7.9619999999999996E-2</v>
      </c>
      <c r="H30" s="43">
        <v>8.9020000000000002E-2</v>
      </c>
      <c r="I30" s="43">
        <v>9.5729999999999996E-2</v>
      </c>
      <c r="J30" s="43">
        <v>0.10077</v>
      </c>
      <c r="K30" s="43">
        <v>0.11874999999999999</v>
      </c>
      <c r="L30" s="43">
        <v>0.11874999999999999</v>
      </c>
      <c r="M30" s="43">
        <v>0.11874999999999999</v>
      </c>
      <c r="N30" s="43">
        <v>0.11874999999999999</v>
      </c>
      <c r="R30">
        <v>2052</v>
      </c>
      <c r="S30" s="43">
        <v>4.2058048665879852E-2</v>
      </c>
      <c r="T30" s="43">
        <v>3.9123766200818463E-2</v>
      </c>
      <c r="U30" s="43">
        <v>3.6189483735757089E-2</v>
      </c>
      <c r="V30" s="43">
        <v>3.3015401457384352E-2</v>
      </c>
      <c r="W30" s="43">
        <v>2.7169774195455933E-2</v>
      </c>
      <c r="X30" s="43">
        <v>2.0764990403886893E-2</v>
      </c>
      <c r="Y30" s="43">
        <v>1.6068148294639428E-2</v>
      </c>
      <c r="Z30" s="43">
        <v>0</v>
      </c>
      <c r="AA30" s="43">
        <v>0</v>
      </c>
      <c r="AB30" s="43">
        <v>0</v>
      </c>
      <c r="AC30" s="43">
        <v>0</v>
      </c>
    </row>
    <row r="31" spans="3:29" x14ac:dyDescent="0.3">
      <c r="C31">
        <v>2053</v>
      </c>
      <c r="D31" s="43">
        <v>3.15E-2</v>
      </c>
      <c r="E31" s="43">
        <v>4.2020000000000002E-2</v>
      </c>
      <c r="F31" s="43">
        <v>6.5519999999999995E-2</v>
      </c>
      <c r="G31" s="43">
        <v>7.9619999999999996E-2</v>
      </c>
      <c r="H31" s="43">
        <v>8.9020000000000002E-2</v>
      </c>
      <c r="I31" s="43">
        <v>9.5729999999999996E-2</v>
      </c>
      <c r="J31" s="43">
        <v>0.10077</v>
      </c>
      <c r="K31" s="43">
        <v>0.11874999999999999</v>
      </c>
      <c r="L31" s="43">
        <v>0.11874999999999999</v>
      </c>
      <c r="M31" s="43">
        <v>0.11874999999999999</v>
      </c>
      <c r="N31" s="43">
        <v>0.11874999999999999</v>
      </c>
      <c r="R31">
        <v>2053</v>
      </c>
      <c r="S31" s="43">
        <v>4.2058048665879852E-2</v>
      </c>
      <c r="T31" s="43">
        <v>3.9123766200818463E-2</v>
      </c>
      <c r="U31" s="43">
        <v>3.6189483735757089E-2</v>
      </c>
      <c r="V31" s="43">
        <v>3.3015401457384352E-2</v>
      </c>
      <c r="W31" s="43">
        <v>2.7169774195455933E-2</v>
      </c>
      <c r="X31" s="43">
        <v>2.0764990403886893E-2</v>
      </c>
      <c r="Y31" s="43">
        <v>1.6068148294639428E-2</v>
      </c>
      <c r="Z31" s="43">
        <v>0</v>
      </c>
      <c r="AA31" s="43">
        <v>0</v>
      </c>
      <c r="AB31" s="43">
        <v>0</v>
      </c>
      <c r="AC31" s="43">
        <v>0</v>
      </c>
    </row>
    <row r="32" spans="3:29" x14ac:dyDescent="0.3">
      <c r="C32">
        <v>2054</v>
      </c>
      <c r="D32" s="43">
        <v>3.15E-2</v>
      </c>
      <c r="E32" s="43">
        <v>4.2020000000000002E-2</v>
      </c>
      <c r="F32" s="43">
        <v>6.5519999999999995E-2</v>
      </c>
      <c r="G32" s="43">
        <v>7.9619999999999996E-2</v>
      </c>
      <c r="H32" s="43">
        <v>8.9020000000000002E-2</v>
      </c>
      <c r="I32" s="43">
        <v>9.5729999999999996E-2</v>
      </c>
      <c r="J32" s="43">
        <v>0.10077</v>
      </c>
      <c r="K32" s="43">
        <v>0.11874999999999999</v>
      </c>
      <c r="L32" s="43">
        <v>0.11874999999999999</v>
      </c>
      <c r="M32" s="43">
        <v>0.11874999999999999</v>
      </c>
      <c r="N32" s="43">
        <v>0.11874999999999999</v>
      </c>
      <c r="R32">
        <v>2054</v>
      </c>
      <c r="S32" s="43">
        <v>4.2058048665879852E-2</v>
      </c>
      <c r="T32" s="43">
        <v>3.9123766200818463E-2</v>
      </c>
      <c r="U32" s="43">
        <v>3.6189483735757089E-2</v>
      </c>
      <c r="V32" s="43">
        <v>3.3015401457384352E-2</v>
      </c>
      <c r="W32" s="43">
        <v>2.7169774195455933E-2</v>
      </c>
      <c r="X32" s="43">
        <v>2.0764990403886893E-2</v>
      </c>
      <c r="Y32" s="43">
        <v>1.6068148294639428E-2</v>
      </c>
      <c r="Z32" s="43">
        <v>0</v>
      </c>
      <c r="AA32" s="43">
        <v>0</v>
      </c>
      <c r="AB32" s="43">
        <v>0</v>
      </c>
      <c r="AC32" s="43">
        <v>0</v>
      </c>
    </row>
    <row r="33" spans="3:29" x14ac:dyDescent="0.3">
      <c r="C33">
        <v>2055</v>
      </c>
      <c r="D33" s="43">
        <v>3.15E-2</v>
      </c>
      <c r="E33" s="43">
        <v>4.2020000000000002E-2</v>
      </c>
      <c r="F33" s="43">
        <v>6.5519999999999995E-2</v>
      </c>
      <c r="G33" s="43">
        <v>7.9619999999999996E-2</v>
      </c>
      <c r="H33" s="43">
        <v>8.9020000000000002E-2</v>
      </c>
      <c r="I33" s="43">
        <v>9.5729999999999996E-2</v>
      </c>
      <c r="J33" s="43">
        <v>0.10077</v>
      </c>
      <c r="K33" s="43">
        <v>0.11874999999999999</v>
      </c>
      <c r="L33" s="43">
        <v>0.11874999999999999</v>
      </c>
      <c r="M33" s="43">
        <v>0.11874999999999999</v>
      </c>
      <c r="N33" s="43">
        <v>0.11874999999999999</v>
      </c>
      <c r="R33">
        <v>2055</v>
      </c>
      <c r="S33" s="43">
        <v>4.2058048665879852E-2</v>
      </c>
      <c r="T33" s="43">
        <v>3.9123766200818463E-2</v>
      </c>
      <c r="U33" s="43">
        <v>3.6189483735757089E-2</v>
      </c>
      <c r="V33" s="43">
        <v>3.3015401457384352E-2</v>
      </c>
      <c r="W33" s="43">
        <v>2.7169774195455933E-2</v>
      </c>
      <c r="X33" s="43">
        <v>2.0764990403886893E-2</v>
      </c>
      <c r="Y33" s="43">
        <v>1.6068148294639428E-2</v>
      </c>
      <c r="Z33" s="43">
        <v>0</v>
      </c>
      <c r="AA33" s="43">
        <v>0</v>
      </c>
      <c r="AB33" s="43">
        <v>0</v>
      </c>
      <c r="AC33" s="43">
        <v>0</v>
      </c>
    </row>
    <row r="34" spans="3:29" x14ac:dyDescent="0.3">
      <c r="C34">
        <v>2056</v>
      </c>
      <c r="D34" s="43">
        <v>3.15E-2</v>
      </c>
      <c r="E34" s="43">
        <v>4.2020000000000002E-2</v>
      </c>
      <c r="F34" s="43">
        <v>6.5519999999999995E-2</v>
      </c>
      <c r="G34" s="43">
        <v>7.9619999999999996E-2</v>
      </c>
      <c r="H34" s="43">
        <v>8.9020000000000002E-2</v>
      </c>
      <c r="I34" s="43">
        <v>9.5729999999999996E-2</v>
      </c>
      <c r="J34" s="43">
        <v>0.10077</v>
      </c>
      <c r="K34" s="43">
        <v>0.11874999999999999</v>
      </c>
      <c r="L34" s="43">
        <v>0.11874999999999999</v>
      </c>
      <c r="M34" s="43">
        <v>0.11874999999999999</v>
      </c>
      <c r="N34" s="43">
        <v>0.11874999999999999</v>
      </c>
      <c r="R34">
        <v>2056</v>
      </c>
      <c r="S34" s="43">
        <v>4.2058048665879852E-2</v>
      </c>
      <c r="T34" s="43">
        <v>3.9123766200818463E-2</v>
      </c>
      <c r="U34" s="43">
        <v>3.6189483735757089E-2</v>
      </c>
      <c r="V34" s="43">
        <v>3.3015401457384352E-2</v>
      </c>
      <c r="W34" s="43">
        <v>2.7169774195455933E-2</v>
      </c>
      <c r="X34" s="43">
        <v>2.0764990403886893E-2</v>
      </c>
      <c r="Y34" s="43">
        <v>1.6068148294639428E-2</v>
      </c>
      <c r="Z34" s="43">
        <v>0</v>
      </c>
      <c r="AA34" s="43">
        <v>0</v>
      </c>
      <c r="AB34" s="43">
        <v>0</v>
      </c>
      <c r="AC34" s="43">
        <v>0</v>
      </c>
    </row>
    <row r="35" spans="3:29" x14ac:dyDescent="0.3">
      <c r="C35">
        <v>2057</v>
      </c>
      <c r="D35" s="43">
        <v>3.15E-2</v>
      </c>
      <c r="E35" s="43">
        <v>4.2020000000000002E-2</v>
      </c>
      <c r="F35" s="43">
        <v>6.5519999999999995E-2</v>
      </c>
      <c r="G35" s="43">
        <v>7.9619999999999996E-2</v>
      </c>
      <c r="H35" s="43">
        <v>8.9020000000000002E-2</v>
      </c>
      <c r="I35" s="43">
        <v>9.5729999999999996E-2</v>
      </c>
      <c r="J35" s="43">
        <v>0.10077</v>
      </c>
      <c r="K35" s="43">
        <v>0.11874999999999999</v>
      </c>
      <c r="L35" s="43">
        <v>0.11874999999999999</v>
      </c>
      <c r="M35" s="43">
        <v>0.11874999999999999</v>
      </c>
      <c r="N35" s="43">
        <v>0.11874999999999999</v>
      </c>
      <c r="R35">
        <v>2057</v>
      </c>
      <c r="S35" s="43">
        <v>4.2058048665879852E-2</v>
      </c>
      <c r="T35" s="43">
        <v>3.9123766200818463E-2</v>
      </c>
      <c r="U35" s="43">
        <v>3.6189483735757089E-2</v>
      </c>
      <c r="V35" s="43">
        <v>3.3015401457384352E-2</v>
      </c>
      <c r="W35" s="43">
        <v>2.7169774195455933E-2</v>
      </c>
      <c r="X35" s="43">
        <v>2.0764990403886893E-2</v>
      </c>
      <c r="Y35" s="43">
        <v>1.6068148294639428E-2</v>
      </c>
      <c r="Z35" s="43">
        <v>0</v>
      </c>
      <c r="AA35" s="43">
        <v>0</v>
      </c>
      <c r="AB35" s="43">
        <v>0</v>
      </c>
      <c r="AC35" s="43">
        <v>0</v>
      </c>
    </row>
    <row r="36" spans="3:29" x14ac:dyDescent="0.3">
      <c r="C36">
        <v>2058</v>
      </c>
      <c r="D36" s="43">
        <v>3.15E-2</v>
      </c>
      <c r="E36" s="43">
        <v>4.2020000000000002E-2</v>
      </c>
      <c r="F36" s="43">
        <v>6.5519999999999995E-2</v>
      </c>
      <c r="G36" s="43">
        <v>7.9619999999999996E-2</v>
      </c>
      <c r="H36" s="43">
        <v>8.9020000000000002E-2</v>
      </c>
      <c r="I36" s="43">
        <v>9.5729999999999996E-2</v>
      </c>
      <c r="J36" s="43">
        <v>0.10077</v>
      </c>
      <c r="K36" s="43">
        <v>0.11874999999999999</v>
      </c>
      <c r="L36" s="43">
        <v>0.11874999999999999</v>
      </c>
      <c r="M36" s="43">
        <v>0.11874999999999999</v>
      </c>
      <c r="N36" s="43">
        <v>0.11874999999999999</v>
      </c>
      <c r="R36">
        <v>2058</v>
      </c>
      <c r="S36" s="43">
        <v>4.2058048665879852E-2</v>
      </c>
      <c r="T36" s="43">
        <v>3.9123766200818463E-2</v>
      </c>
      <c r="U36" s="43">
        <v>3.6189483735757089E-2</v>
      </c>
      <c r="V36" s="43">
        <v>3.3015401457384352E-2</v>
      </c>
      <c r="W36" s="43">
        <v>2.7169774195455933E-2</v>
      </c>
      <c r="X36" s="43">
        <v>2.0764990403886893E-2</v>
      </c>
      <c r="Y36" s="43">
        <v>1.6068148294639428E-2</v>
      </c>
      <c r="Z36" s="43">
        <v>0</v>
      </c>
      <c r="AA36" s="43">
        <v>0</v>
      </c>
      <c r="AB36" s="43">
        <v>0</v>
      </c>
      <c r="AC36" s="43">
        <v>0</v>
      </c>
    </row>
    <row r="37" spans="3:29" x14ac:dyDescent="0.3">
      <c r="C37">
        <v>2059</v>
      </c>
      <c r="D37" s="43">
        <v>3.15E-2</v>
      </c>
      <c r="E37" s="43">
        <v>4.2020000000000002E-2</v>
      </c>
      <c r="F37" s="43">
        <v>6.5519999999999995E-2</v>
      </c>
      <c r="G37" s="43">
        <v>7.9619999999999996E-2</v>
      </c>
      <c r="H37" s="43">
        <v>8.9020000000000002E-2</v>
      </c>
      <c r="I37" s="43">
        <v>9.5729999999999996E-2</v>
      </c>
      <c r="J37" s="43">
        <v>0.10077</v>
      </c>
      <c r="K37" s="43">
        <v>0.11874999999999999</v>
      </c>
      <c r="L37" s="43">
        <v>0.11874999999999999</v>
      </c>
      <c r="M37" s="43">
        <v>0.11874999999999999</v>
      </c>
      <c r="N37" s="43">
        <v>0.11874999999999999</v>
      </c>
      <c r="R37">
        <v>2059</v>
      </c>
      <c r="S37" s="43">
        <v>4.2058048665879852E-2</v>
      </c>
      <c r="T37" s="43">
        <v>3.9123766200818463E-2</v>
      </c>
      <c r="U37" s="43">
        <v>3.6189483735757089E-2</v>
      </c>
      <c r="V37" s="43">
        <v>3.3015401457384352E-2</v>
      </c>
      <c r="W37" s="43">
        <v>2.7169774195455933E-2</v>
      </c>
      <c r="X37" s="43">
        <v>2.0764990403886893E-2</v>
      </c>
      <c r="Y37" s="43">
        <v>1.6068148294639428E-2</v>
      </c>
      <c r="Z37" s="43">
        <v>0</v>
      </c>
      <c r="AA37" s="43">
        <v>0</v>
      </c>
      <c r="AB37" s="43">
        <v>0</v>
      </c>
      <c r="AC37" s="43">
        <v>0</v>
      </c>
    </row>
    <row r="38" spans="3:29" x14ac:dyDescent="0.3">
      <c r="C38">
        <v>2060</v>
      </c>
      <c r="D38" s="43">
        <v>3.15E-2</v>
      </c>
      <c r="E38" s="43">
        <v>4.2020000000000002E-2</v>
      </c>
      <c r="F38" s="43">
        <v>6.5519999999999995E-2</v>
      </c>
      <c r="G38" s="43">
        <v>7.9619999999999996E-2</v>
      </c>
      <c r="H38" s="43">
        <v>8.9020000000000002E-2</v>
      </c>
      <c r="I38" s="43">
        <v>9.5729999999999996E-2</v>
      </c>
      <c r="J38" s="43">
        <v>0.10077</v>
      </c>
      <c r="K38" s="43">
        <v>0.11874999999999999</v>
      </c>
      <c r="L38" s="43">
        <v>0.11874999999999999</v>
      </c>
      <c r="M38" s="43">
        <v>0.11874999999999999</v>
      </c>
      <c r="N38" s="43">
        <v>0.11874999999999999</v>
      </c>
      <c r="R38">
        <v>2060</v>
      </c>
      <c r="S38" s="43">
        <v>4.2058048665879852E-2</v>
      </c>
      <c r="T38" s="43">
        <v>3.9123766200818463E-2</v>
      </c>
      <c r="U38" s="43">
        <v>3.6189483735757089E-2</v>
      </c>
      <c r="V38" s="43">
        <v>3.3015401457384352E-2</v>
      </c>
      <c r="W38" s="43">
        <v>2.7169774195455933E-2</v>
      </c>
      <c r="X38" s="43">
        <v>2.0764990403886893E-2</v>
      </c>
      <c r="Y38" s="43">
        <v>1.6068148294639428E-2</v>
      </c>
      <c r="Z38" s="43">
        <v>0</v>
      </c>
      <c r="AA38" s="43">
        <v>0</v>
      </c>
      <c r="AB38" s="43">
        <v>0</v>
      </c>
      <c r="AC38" s="43">
        <v>0</v>
      </c>
    </row>
    <row r="39" spans="3:29" x14ac:dyDescent="0.3">
      <c r="C39">
        <v>2061</v>
      </c>
      <c r="D39" s="43">
        <v>3.15E-2</v>
      </c>
      <c r="E39" s="43">
        <v>4.2020000000000002E-2</v>
      </c>
      <c r="F39" s="43">
        <v>6.5519999999999995E-2</v>
      </c>
      <c r="G39" s="43">
        <v>7.9619999999999996E-2</v>
      </c>
      <c r="H39" s="43">
        <v>8.9020000000000002E-2</v>
      </c>
      <c r="I39" s="43">
        <v>9.5729999999999996E-2</v>
      </c>
      <c r="J39" s="43">
        <v>0.10077</v>
      </c>
      <c r="K39" s="43">
        <v>0.11874999999999999</v>
      </c>
      <c r="L39" s="43">
        <v>0.11874999999999999</v>
      </c>
      <c r="M39" s="43">
        <v>0.11874999999999999</v>
      </c>
      <c r="N39" s="43">
        <v>0.11874999999999999</v>
      </c>
      <c r="R39">
        <v>2061</v>
      </c>
      <c r="S39" s="43">
        <v>4.2058048665879852E-2</v>
      </c>
      <c r="T39" s="43">
        <v>3.9123766200818463E-2</v>
      </c>
      <c r="U39" s="43">
        <v>3.6189483735757089E-2</v>
      </c>
      <c r="V39" s="43">
        <v>3.3015401457384352E-2</v>
      </c>
      <c r="W39" s="43">
        <v>2.7169774195455933E-2</v>
      </c>
      <c r="X39" s="43">
        <v>2.0764990403886893E-2</v>
      </c>
      <c r="Y39" s="43">
        <v>1.6068148294639428E-2</v>
      </c>
      <c r="Z39" s="43">
        <v>0</v>
      </c>
      <c r="AA39" s="43">
        <v>0</v>
      </c>
      <c r="AB39" s="43">
        <v>0</v>
      </c>
      <c r="AC39" s="43">
        <v>0</v>
      </c>
    </row>
    <row r="40" spans="3:29" x14ac:dyDescent="0.3">
      <c r="C40">
        <v>2062</v>
      </c>
      <c r="D40" s="43">
        <v>3.15E-2</v>
      </c>
      <c r="E40" s="43">
        <v>4.2020000000000002E-2</v>
      </c>
      <c r="F40" s="43">
        <v>6.5519999999999995E-2</v>
      </c>
      <c r="G40" s="43">
        <v>7.9619999999999996E-2</v>
      </c>
      <c r="H40" s="43">
        <v>8.9020000000000002E-2</v>
      </c>
      <c r="I40" s="43">
        <v>9.5729999999999996E-2</v>
      </c>
      <c r="J40" s="43">
        <v>0.10077</v>
      </c>
      <c r="K40" s="43">
        <v>0.11874999999999999</v>
      </c>
      <c r="L40" s="43">
        <v>0.11874999999999999</v>
      </c>
      <c r="M40" s="43">
        <v>0.11874999999999999</v>
      </c>
      <c r="N40" s="43">
        <v>0.11874999999999999</v>
      </c>
      <c r="R40">
        <v>2062</v>
      </c>
      <c r="S40" s="43">
        <v>4.2058048665879852E-2</v>
      </c>
      <c r="T40" s="43">
        <v>3.9123766200818463E-2</v>
      </c>
      <c r="U40" s="43">
        <v>3.6189483735757089E-2</v>
      </c>
      <c r="V40" s="43">
        <v>3.3015401457384352E-2</v>
      </c>
      <c r="W40" s="43">
        <v>2.7169774195455933E-2</v>
      </c>
      <c r="X40" s="43">
        <v>2.0764990403886893E-2</v>
      </c>
      <c r="Y40" s="43">
        <v>1.6068148294639428E-2</v>
      </c>
      <c r="Z40" s="43">
        <v>0</v>
      </c>
      <c r="AA40" s="43">
        <v>0</v>
      </c>
      <c r="AB40" s="43">
        <v>0</v>
      </c>
      <c r="AC40" s="43">
        <v>0</v>
      </c>
    </row>
    <row r="41" spans="3:29" x14ac:dyDescent="0.3">
      <c r="C41">
        <v>2063</v>
      </c>
      <c r="D41" s="43">
        <v>3.15E-2</v>
      </c>
      <c r="E41" s="43">
        <v>4.2020000000000002E-2</v>
      </c>
      <c r="F41" s="43">
        <v>6.5519999999999995E-2</v>
      </c>
      <c r="G41" s="43">
        <v>7.9619999999999996E-2</v>
      </c>
      <c r="H41" s="43">
        <v>8.9020000000000002E-2</v>
      </c>
      <c r="I41" s="43">
        <v>9.5729999999999996E-2</v>
      </c>
      <c r="J41" s="43">
        <v>0.10077</v>
      </c>
      <c r="K41" s="43">
        <v>0.11874999999999999</v>
      </c>
      <c r="L41" s="43">
        <v>0.11874999999999999</v>
      </c>
      <c r="M41" s="43">
        <v>0.11874999999999999</v>
      </c>
      <c r="N41" s="43">
        <v>0.11874999999999999</v>
      </c>
      <c r="R41">
        <v>2063</v>
      </c>
      <c r="S41" s="43">
        <v>4.2058048665879852E-2</v>
      </c>
      <c r="T41" s="43">
        <v>3.9123766200818463E-2</v>
      </c>
      <c r="U41" s="43">
        <v>3.6189483735757089E-2</v>
      </c>
      <c r="V41" s="43">
        <v>3.3015401457384352E-2</v>
      </c>
      <c r="W41" s="43">
        <v>2.7169774195455933E-2</v>
      </c>
      <c r="X41" s="43">
        <v>2.0764990403886893E-2</v>
      </c>
      <c r="Y41" s="43">
        <v>1.6068148294639428E-2</v>
      </c>
      <c r="Z41" s="43">
        <v>0</v>
      </c>
      <c r="AA41" s="43">
        <v>0</v>
      </c>
      <c r="AB41" s="43">
        <v>0</v>
      </c>
      <c r="AC41" s="43">
        <v>0</v>
      </c>
    </row>
    <row r="42" spans="3:29" x14ac:dyDescent="0.3">
      <c r="C42">
        <v>2064</v>
      </c>
      <c r="D42" s="43">
        <v>3.15E-2</v>
      </c>
      <c r="E42" s="43">
        <v>4.2020000000000002E-2</v>
      </c>
      <c r="F42" s="43">
        <v>6.5519999999999995E-2</v>
      </c>
      <c r="G42" s="43">
        <v>7.9619999999999996E-2</v>
      </c>
      <c r="H42" s="43">
        <v>8.9020000000000002E-2</v>
      </c>
      <c r="I42" s="43">
        <v>9.5729999999999996E-2</v>
      </c>
      <c r="J42" s="43">
        <v>0.10077</v>
      </c>
      <c r="K42" s="43">
        <v>0.11874999999999999</v>
      </c>
      <c r="L42" s="43">
        <v>0.11874999999999999</v>
      </c>
      <c r="M42" s="43">
        <v>0.11874999999999999</v>
      </c>
      <c r="N42" s="43">
        <v>0.11874999999999999</v>
      </c>
      <c r="R42">
        <v>2064</v>
      </c>
      <c r="S42" s="43">
        <v>4.2058048665879852E-2</v>
      </c>
      <c r="T42" s="43">
        <v>3.9123766200818463E-2</v>
      </c>
      <c r="U42" s="43">
        <v>3.6189483735757089E-2</v>
      </c>
      <c r="V42" s="43">
        <v>3.3015401457384352E-2</v>
      </c>
      <c r="W42" s="43">
        <v>2.7169774195455933E-2</v>
      </c>
      <c r="X42" s="43">
        <v>2.0764990403886893E-2</v>
      </c>
      <c r="Y42" s="43">
        <v>1.6068148294639428E-2</v>
      </c>
      <c r="Z42" s="43">
        <v>0</v>
      </c>
      <c r="AA42" s="43">
        <v>0</v>
      </c>
      <c r="AB42" s="43">
        <v>0</v>
      </c>
      <c r="AC42" s="43">
        <v>0</v>
      </c>
    </row>
    <row r="43" spans="3:29" x14ac:dyDescent="0.3">
      <c r="C43">
        <v>2065</v>
      </c>
      <c r="D43" s="43">
        <v>3.15E-2</v>
      </c>
      <c r="E43" s="43">
        <v>4.2020000000000002E-2</v>
      </c>
      <c r="F43" s="43">
        <v>6.5519999999999995E-2</v>
      </c>
      <c r="G43" s="43">
        <v>7.9619999999999996E-2</v>
      </c>
      <c r="H43" s="43">
        <v>8.9020000000000002E-2</v>
      </c>
      <c r="I43" s="43">
        <v>9.5729999999999996E-2</v>
      </c>
      <c r="J43" s="43">
        <v>0.10077</v>
      </c>
      <c r="K43" s="43">
        <v>0.11874999999999999</v>
      </c>
      <c r="L43" s="43">
        <v>0.11874999999999999</v>
      </c>
      <c r="M43" s="43">
        <v>0.11874999999999999</v>
      </c>
      <c r="N43" s="43">
        <v>0.11874999999999999</v>
      </c>
      <c r="R43">
        <v>2065</v>
      </c>
      <c r="S43" s="43">
        <v>4.2058048665879852E-2</v>
      </c>
      <c r="T43" s="43">
        <v>3.9123766200818463E-2</v>
      </c>
      <c r="U43" s="43">
        <v>3.6189483735757089E-2</v>
      </c>
      <c r="V43" s="43">
        <v>3.3015401457384352E-2</v>
      </c>
      <c r="W43" s="43">
        <v>2.7169774195455933E-2</v>
      </c>
      <c r="X43" s="43">
        <v>2.0764990403886893E-2</v>
      </c>
      <c r="Y43" s="43">
        <v>1.6068148294639428E-2</v>
      </c>
      <c r="Z43" s="43">
        <v>0</v>
      </c>
      <c r="AA43" s="43">
        <v>0</v>
      </c>
      <c r="AB43" s="43">
        <v>0</v>
      </c>
      <c r="AC43" s="43">
        <v>0</v>
      </c>
    </row>
    <row r="44" spans="3:29" x14ac:dyDescent="0.3">
      <c r="C44">
        <v>2066</v>
      </c>
      <c r="D44" s="43">
        <v>3.15E-2</v>
      </c>
      <c r="E44" s="43">
        <v>4.2020000000000002E-2</v>
      </c>
      <c r="F44" s="43">
        <v>6.5519999999999995E-2</v>
      </c>
      <c r="G44" s="43">
        <v>7.9619999999999996E-2</v>
      </c>
      <c r="H44" s="43">
        <v>8.9020000000000002E-2</v>
      </c>
      <c r="I44" s="43">
        <v>9.5729999999999996E-2</v>
      </c>
      <c r="J44" s="43">
        <v>0.10077</v>
      </c>
      <c r="K44" s="43">
        <v>0.11874999999999999</v>
      </c>
      <c r="L44" s="43">
        <v>0.11874999999999999</v>
      </c>
      <c r="M44" s="43">
        <v>0.11874999999999999</v>
      </c>
      <c r="N44" s="43">
        <v>0.11874999999999999</v>
      </c>
      <c r="R44">
        <v>2066</v>
      </c>
      <c r="S44" s="43">
        <v>4.2058048665879852E-2</v>
      </c>
      <c r="T44" s="43">
        <v>3.9123766200818463E-2</v>
      </c>
      <c r="U44" s="43">
        <v>3.6189483735757089E-2</v>
      </c>
      <c r="V44" s="43">
        <v>3.3015401457384352E-2</v>
      </c>
      <c r="W44" s="43">
        <v>2.7169774195455933E-2</v>
      </c>
      <c r="X44" s="43">
        <v>2.0764990403886893E-2</v>
      </c>
      <c r="Y44" s="43">
        <v>1.6068148294639428E-2</v>
      </c>
      <c r="Z44" s="43">
        <v>0</v>
      </c>
      <c r="AA44" s="43">
        <v>0</v>
      </c>
      <c r="AB44" s="43">
        <v>0</v>
      </c>
      <c r="AC44" s="43">
        <v>0</v>
      </c>
    </row>
    <row r="45" spans="3:29" x14ac:dyDescent="0.3">
      <c r="C45">
        <v>2067</v>
      </c>
      <c r="D45" s="43">
        <v>3.15E-2</v>
      </c>
      <c r="E45" s="43">
        <v>4.2020000000000002E-2</v>
      </c>
      <c r="F45" s="43">
        <v>6.5519999999999995E-2</v>
      </c>
      <c r="G45" s="43">
        <v>7.9619999999999996E-2</v>
      </c>
      <c r="H45" s="43">
        <v>8.9020000000000002E-2</v>
      </c>
      <c r="I45" s="43">
        <v>9.5729999999999996E-2</v>
      </c>
      <c r="J45" s="43">
        <v>0.10077</v>
      </c>
      <c r="K45" s="43">
        <v>0.11874999999999999</v>
      </c>
      <c r="L45" s="43">
        <v>0.11874999999999999</v>
      </c>
      <c r="M45" s="43">
        <v>0.11874999999999999</v>
      </c>
      <c r="N45" s="43">
        <v>0.11874999999999999</v>
      </c>
      <c r="R45">
        <v>2067</v>
      </c>
      <c r="S45" s="43">
        <v>4.2058048665879852E-2</v>
      </c>
      <c r="T45" s="43">
        <v>3.9123766200818463E-2</v>
      </c>
      <c r="U45" s="43">
        <v>3.6189483735757089E-2</v>
      </c>
      <c r="V45" s="43">
        <v>3.3015401457384352E-2</v>
      </c>
      <c r="W45" s="43">
        <v>2.7169774195455933E-2</v>
      </c>
      <c r="X45" s="43">
        <v>2.0764990403886893E-2</v>
      </c>
      <c r="Y45" s="43">
        <v>1.6068148294639428E-2</v>
      </c>
      <c r="Z45" s="43">
        <v>0</v>
      </c>
      <c r="AA45" s="43">
        <v>0</v>
      </c>
      <c r="AB45" s="43">
        <v>0</v>
      </c>
      <c r="AC45" s="43">
        <v>0</v>
      </c>
    </row>
    <row r="46" spans="3:29" x14ac:dyDescent="0.3">
      <c r="C46">
        <v>2068</v>
      </c>
      <c r="D46" s="43">
        <v>3.15E-2</v>
      </c>
      <c r="E46" s="43">
        <v>4.2020000000000002E-2</v>
      </c>
      <c r="F46" s="43">
        <v>6.5519999999999995E-2</v>
      </c>
      <c r="G46" s="43">
        <v>7.9619999999999996E-2</v>
      </c>
      <c r="H46" s="43">
        <v>8.9020000000000002E-2</v>
      </c>
      <c r="I46" s="43">
        <v>9.5729999999999996E-2</v>
      </c>
      <c r="J46" s="43">
        <v>0.10077</v>
      </c>
      <c r="K46" s="43">
        <v>0.11874999999999999</v>
      </c>
      <c r="L46" s="43">
        <v>0.11874999999999999</v>
      </c>
      <c r="M46" s="43">
        <v>0.11874999999999999</v>
      </c>
      <c r="N46" s="43">
        <v>0.11874999999999999</v>
      </c>
      <c r="R46">
        <v>2068</v>
      </c>
      <c r="S46" s="43">
        <v>4.2058048665879852E-2</v>
      </c>
      <c r="T46" s="43">
        <v>3.9123766200818463E-2</v>
      </c>
      <c r="U46" s="43">
        <v>3.6189483735757089E-2</v>
      </c>
      <c r="V46" s="43">
        <v>3.3015401457384352E-2</v>
      </c>
      <c r="W46" s="43">
        <v>2.7169774195455933E-2</v>
      </c>
      <c r="X46" s="43">
        <v>2.0764990403886893E-2</v>
      </c>
      <c r="Y46" s="43">
        <v>1.6068148294639428E-2</v>
      </c>
      <c r="Z46" s="43">
        <v>0</v>
      </c>
      <c r="AA46" s="43">
        <v>0</v>
      </c>
      <c r="AB46" s="43">
        <v>0</v>
      </c>
      <c r="AC46" s="43">
        <v>0</v>
      </c>
    </row>
    <row r="47" spans="3:29" x14ac:dyDescent="0.3">
      <c r="C47">
        <v>2069</v>
      </c>
      <c r="D47" s="43">
        <v>3.15E-2</v>
      </c>
      <c r="E47" s="43">
        <v>4.2020000000000002E-2</v>
      </c>
      <c r="F47" s="43">
        <v>6.5519999999999995E-2</v>
      </c>
      <c r="G47" s="43">
        <v>7.9619999999999996E-2</v>
      </c>
      <c r="H47" s="43">
        <v>8.9020000000000002E-2</v>
      </c>
      <c r="I47" s="43">
        <v>9.5729999999999996E-2</v>
      </c>
      <c r="J47" s="43">
        <v>0.10077</v>
      </c>
      <c r="K47" s="43">
        <v>0.11874999999999999</v>
      </c>
      <c r="L47" s="43">
        <v>0.11874999999999999</v>
      </c>
      <c r="M47" s="43">
        <v>0.11874999999999999</v>
      </c>
      <c r="N47" s="43">
        <v>0.11874999999999999</v>
      </c>
      <c r="R47">
        <v>2069</v>
      </c>
      <c r="S47" s="43">
        <v>4.2058048665879852E-2</v>
      </c>
      <c r="T47" s="43">
        <v>3.9123766200818463E-2</v>
      </c>
      <c r="U47" s="43">
        <v>3.6189483735757089E-2</v>
      </c>
      <c r="V47" s="43">
        <v>3.3015401457384352E-2</v>
      </c>
      <c r="W47" s="43">
        <v>2.7169774195455933E-2</v>
      </c>
      <c r="X47" s="43">
        <v>2.0764990403886893E-2</v>
      </c>
      <c r="Y47" s="43">
        <v>1.6068148294639428E-2</v>
      </c>
      <c r="Z47" s="43">
        <v>0</v>
      </c>
      <c r="AA47" s="43">
        <v>0</v>
      </c>
      <c r="AB47" s="43">
        <v>0</v>
      </c>
      <c r="AC47" s="43">
        <v>0</v>
      </c>
    </row>
    <row r="48" spans="3:29" x14ac:dyDescent="0.3">
      <c r="C48">
        <v>2070</v>
      </c>
      <c r="D48" s="43">
        <v>3.15E-2</v>
      </c>
      <c r="E48" s="43">
        <v>4.2020000000000002E-2</v>
      </c>
      <c r="F48" s="43">
        <v>6.5519999999999995E-2</v>
      </c>
      <c r="G48" s="43">
        <v>7.9619999999999996E-2</v>
      </c>
      <c r="H48" s="43">
        <v>8.9020000000000002E-2</v>
      </c>
      <c r="I48" s="43">
        <v>9.5729999999999996E-2</v>
      </c>
      <c r="J48" s="43">
        <v>0.10077</v>
      </c>
      <c r="K48" s="43">
        <v>0.11874999999999999</v>
      </c>
      <c r="L48" s="43">
        <v>0.11874999999999999</v>
      </c>
      <c r="M48" s="43">
        <v>0.11874999999999999</v>
      </c>
      <c r="N48" s="43">
        <v>0.11874999999999999</v>
      </c>
      <c r="R48">
        <v>2070</v>
      </c>
      <c r="S48" s="43">
        <v>4.2058048665879852E-2</v>
      </c>
      <c r="T48" s="43">
        <v>3.9123766200818463E-2</v>
      </c>
      <c r="U48" s="43">
        <v>3.6189483735757089E-2</v>
      </c>
      <c r="V48" s="43">
        <v>3.3015401457384352E-2</v>
      </c>
      <c r="W48" s="43">
        <v>2.7169774195455933E-2</v>
      </c>
      <c r="X48" s="43">
        <v>2.0764990403886893E-2</v>
      </c>
      <c r="Y48" s="43">
        <v>1.6068148294639428E-2</v>
      </c>
      <c r="Z48" s="43">
        <v>0</v>
      </c>
      <c r="AA48" s="43">
        <v>0</v>
      </c>
      <c r="AB48" s="43">
        <v>0</v>
      </c>
      <c r="AC48" s="43">
        <v>0</v>
      </c>
    </row>
    <row r="49" spans="3:29" x14ac:dyDescent="0.3">
      <c r="C49">
        <v>2071</v>
      </c>
      <c r="D49" s="43">
        <v>3.15E-2</v>
      </c>
      <c r="E49" s="43">
        <v>4.2020000000000002E-2</v>
      </c>
      <c r="F49" s="43">
        <v>6.5519999999999995E-2</v>
      </c>
      <c r="G49" s="43">
        <v>7.9619999999999996E-2</v>
      </c>
      <c r="H49" s="43">
        <v>8.9020000000000002E-2</v>
      </c>
      <c r="I49" s="43">
        <v>9.5729999999999996E-2</v>
      </c>
      <c r="J49" s="43">
        <v>0.10077</v>
      </c>
      <c r="K49" s="43">
        <v>0.11874999999999999</v>
      </c>
      <c r="L49" s="43">
        <v>0.11874999999999999</v>
      </c>
      <c r="M49" s="43">
        <v>0.11874999999999999</v>
      </c>
      <c r="N49" s="43">
        <v>0.11874999999999999</v>
      </c>
      <c r="R49">
        <v>2071</v>
      </c>
      <c r="S49" s="43">
        <v>4.2058048665879852E-2</v>
      </c>
      <c r="T49" s="43">
        <v>3.9123766200818463E-2</v>
      </c>
      <c r="U49" s="43">
        <v>3.6189483735757089E-2</v>
      </c>
      <c r="V49" s="43">
        <v>3.3015401457384352E-2</v>
      </c>
      <c r="W49" s="43">
        <v>2.7169774195455933E-2</v>
      </c>
      <c r="X49" s="43">
        <v>2.0764990403886893E-2</v>
      </c>
      <c r="Y49" s="43">
        <v>1.6068148294639428E-2</v>
      </c>
      <c r="Z49" s="43">
        <v>0</v>
      </c>
      <c r="AA49" s="43">
        <v>0</v>
      </c>
      <c r="AB49" s="43">
        <v>0</v>
      </c>
      <c r="AC49" s="43">
        <v>0</v>
      </c>
    </row>
    <row r="50" spans="3:29" x14ac:dyDescent="0.3">
      <c r="C50">
        <v>2072</v>
      </c>
      <c r="D50" s="43">
        <v>3.15E-2</v>
      </c>
      <c r="E50" s="43">
        <v>4.2020000000000002E-2</v>
      </c>
      <c r="F50" s="43">
        <v>6.5519999999999995E-2</v>
      </c>
      <c r="G50" s="43">
        <v>7.9619999999999996E-2</v>
      </c>
      <c r="H50" s="43">
        <v>8.9020000000000002E-2</v>
      </c>
      <c r="I50" s="43">
        <v>9.5729999999999996E-2</v>
      </c>
      <c r="J50" s="43">
        <v>0.10077</v>
      </c>
      <c r="K50" s="43">
        <v>0.11874999999999999</v>
      </c>
      <c r="L50" s="43">
        <v>0.11874999999999999</v>
      </c>
      <c r="M50" s="43">
        <v>0.11874999999999999</v>
      </c>
      <c r="N50" s="43">
        <v>0.11874999999999999</v>
      </c>
      <c r="R50">
        <v>2072</v>
      </c>
      <c r="S50" s="43">
        <v>4.2058048665879852E-2</v>
      </c>
      <c r="T50" s="43">
        <v>3.9123766200818463E-2</v>
      </c>
      <c r="U50" s="43">
        <v>3.6189483735757089E-2</v>
      </c>
      <c r="V50" s="43">
        <v>3.3015401457384352E-2</v>
      </c>
      <c r="W50" s="43">
        <v>2.7169774195455933E-2</v>
      </c>
      <c r="X50" s="43">
        <v>2.0764990403886893E-2</v>
      </c>
      <c r="Y50" s="43">
        <v>1.6068148294639428E-2</v>
      </c>
      <c r="Z50" s="43">
        <v>0</v>
      </c>
      <c r="AA50" s="43">
        <v>0</v>
      </c>
      <c r="AB50" s="43">
        <v>0</v>
      </c>
      <c r="AC50" s="43">
        <v>0</v>
      </c>
    </row>
    <row r="51" spans="3:29" x14ac:dyDescent="0.3">
      <c r="C51">
        <v>2073</v>
      </c>
      <c r="D51" s="43">
        <v>3.15E-2</v>
      </c>
      <c r="E51" s="43">
        <v>4.2020000000000002E-2</v>
      </c>
      <c r="F51" s="43">
        <v>6.5519999999999995E-2</v>
      </c>
      <c r="G51" s="43">
        <v>7.9619999999999996E-2</v>
      </c>
      <c r="H51" s="43">
        <v>8.9020000000000002E-2</v>
      </c>
      <c r="I51" s="43">
        <v>9.5729999999999996E-2</v>
      </c>
      <c r="J51" s="43">
        <v>0.10077</v>
      </c>
      <c r="K51" s="43">
        <v>0.11874999999999999</v>
      </c>
      <c r="L51" s="43">
        <v>0.11874999999999999</v>
      </c>
      <c r="M51" s="43">
        <v>0.11874999999999999</v>
      </c>
      <c r="N51" s="43">
        <v>0.11874999999999999</v>
      </c>
      <c r="R51">
        <v>2073</v>
      </c>
      <c r="S51" s="43">
        <v>4.2058048665879852E-2</v>
      </c>
      <c r="T51" s="43">
        <v>3.9123766200818463E-2</v>
      </c>
      <c r="U51" s="43">
        <v>3.6189483735757089E-2</v>
      </c>
      <c r="V51" s="43">
        <v>3.3015401457384352E-2</v>
      </c>
      <c r="W51" s="43">
        <v>2.7169774195455933E-2</v>
      </c>
      <c r="X51" s="43">
        <v>2.0764990403886893E-2</v>
      </c>
      <c r="Y51" s="43">
        <v>1.6068148294639428E-2</v>
      </c>
      <c r="Z51" s="43">
        <v>0</v>
      </c>
      <c r="AA51" s="43">
        <v>0</v>
      </c>
      <c r="AB51" s="43">
        <v>0</v>
      </c>
      <c r="AC51" s="43">
        <v>0</v>
      </c>
    </row>
    <row r="52" spans="3:29" x14ac:dyDescent="0.3">
      <c r="C52">
        <v>2074</v>
      </c>
      <c r="D52" s="43">
        <v>3.15E-2</v>
      </c>
      <c r="E52" s="43">
        <v>4.2020000000000002E-2</v>
      </c>
      <c r="F52" s="43">
        <v>6.5519999999999995E-2</v>
      </c>
      <c r="G52" s="43">
        <v>7.9619999999999996E-2</v>
      </c>
      <c r="H52" s="43">
        <v>8.9020000000000002E-2</v>
      </c>
      <c r="I52" s="43">
        <v>9.5729999999999996E-2</v>
      </c>
      <c r="J52" s="43">
        <v>0.10077</v>
      </c>
      <c r="K52" s="43">
        <v>0.11874999999999999</v>
      </c>
      <c r="L52" s="43">
        <v>0.11874999999999999</v>
      </c>
      <c r="M52" s="43">
        <v>0.11874999999999999</v>
      </c>
      <c r="N52" s="43">
        <v>0.11874999999999999</v>
      </c>
      <c r="R52">
        <v>2074</v>
      </c>
      <c r="S52" s="43">
        <v>4.2058048665879852E-2</v>
      </c>
      <c r="T52" s="43">
        <v>3.9123766200818463E-2</v>
      </c>
      <c r="U52" s="43">
        <v>3.6189483735757089E-2</v>
      </c>
      <c r="V52" s="43">
        <v>3.3015401457384352E-2</v>
      </c>
      <c r="W52" s="43">
        <v>2.7169774195455933E-2</v>
      </c>
      <c r="X52" s="43">
        <v>2.0764990403886893E-2</v>
      </c>
      <c r="Y52" s="43">
        <v>1.6068148294639428E-2</v>
      </c>
      <c r="Z52" s="43">
        <v>0</v>
      </c>
      <c r="AA52" s="43">
        <v>0</v>
      </c>
      <c r="AB52" s="43">
        <v>0</v>
      </c>
      <c r="AC52" s="43">
        <v>0</v>
      </c>
    </row>
    <row r="53" spans="3:29" x14ac:dyDescent="0.3">
      <c r="C53">
        <v>2075</v>
      </c>
      <c r="D53" s="43">
        <v>3.15E-2</v>
      </c>
      <c r="E53" s="43">
        <v>4.2020000000000002E-2</v>
      </c>
      <c r="F53" s="43">
        <v>6.5519999999999995E-2</v>
      </c>
      <c r="G53" s="43">
        <v>7.9619999999999996E-2</v>
      </c>
      <c r="H53" s="43">
        <v>8.9020000000000002E-2</v>
      </c>
      <c r="I53" s="43">
        <v>9.5729999999999996E-2</v>
      </c>
      <c r="J53" s="43">
        <v>0.10077</v>
      </c>
      <c r="K53" s="43">
        <v>0.11874999999999999</v>
      </c>
      <c r="L53" s="43">
        <v>0.11874999999999999</v>
      </c>
      <c r="M53" s="43">
        <v>0.11874999999999999</v>
      </c>
      <c r="N53" s="43">
        <v>0.11874999999999999</v>
      </c>
      <c r="R53">
        <v>2075</v>
      </c>
      <c r="S53" s="43">
        <v>4.2058048665879852E-2</v>
      </c>
      <c r="T53" s="43">
        <v>3.9123766200818463E-2</v>
      </c>
      <c r="U53" s="43">
        <v>3.6189483735757089E-2</v>
      </c>
      <c r="V53" s="43">
        <v>3.3015401457384352E-2</v>
      </c>
      <c r="W53" s="43">
        <v>2.7169774195455933E-2</v>
      </c>
      <c r="X53" s="43">
        <v>2.0764990403886893E-2</v>
      </c>
      <c r="Y53" s="43">
        <v>1.6068148294639428E-2</v>
      </c>
      <c r="Z53" s="43">
        <v>0</v>
      </c>
      <c r="AA53" s="43">
        <v>0</v>
      </c>
      <c r="AB53" s="43">
        <v>0</v>
      </c>
      <c r="AC53" s="43">
        <v>0</v>
      </c>
    </row>
    <row r="54" spans="3:29" x14ac:dyDescent="0.3">
      <c r="C54">
        <v>2076</v>
      </c>
      <c r="D54" s="43">
        <v>3.15E-2</v>
      </c>
      <c r="E54" s="43">
        <v>4.2020000000000002E-2</v>
      </c>
      <c r="F54" s="43">
        <v>6.5519999999999995E-2</v>
      </c>
      <c r="G54" s="43">
        <v>7.9619999999999996E-2</v>
      </c>
      <c r="H54" s="43">
        <v>8.9020000000000002E-2</v>
      </c>
      <c r="I54" s="43">
        <v>9.5729999999999996E-2</v>
      </c>
      <c r="J54" s="43">
        <v>0.10077</v>
      </c>
      <c r="K54" s="43">
        <v>0.11874999999999999</v>
      </c>
      <c r="L54" s="43">
        <v>0.11874999999999999</v>
      </c>
      <c r="M54" s="43">
        <v>0.11874999999999999</v>
      </c>
      <c r="N54" s="43">
        <v>0.11874999999999999</v>
      </c>
      <c r="R54">
        <v>2076</v>
      </c>
      <c r="S54" s="43">
        <v>4.2058048665879852E-2</v>
      </c>
      <c r="T54" s="43">
        <v>3.9123766200818463E-2</v>
      </c>
      <c r="U54" s="43">
        <v>3.6189483735757089E-2</v>
      </c>
      <c r="V54" s="43">
        <v>3.3015401457384352E-2</v>
      </c>
      <c r="W54" s="43">
        <v>2.7169774195455933E-2</v>
      </c>
      <c r="X54" s="43">
        <v>2.0764990403886893E-2</v>
      </c>
      <c r="Y54" s="43">
        <v>1.6068148294639428E-2</v>
      </c>
      <c r="Z54" s="43">
        <v>0</v>
      </c>
      <c r="AA54" s="43">
        <v>0</v>
      </c>
      <c r="AB54" s="43">
        <v>0</v>
      </c>
      <c r="AC54" s="43">
        <v>0</v>
      </c>
    </row>
    <row r="55" spans="3:29" x14ac:dyDescent="0.3">
      <c r="C55">
        <v>2077</v>
      </c>
      <c r="D55" s="43">
        <v>3.15E-2</v>
      </c>
      <c r="E55" s="43">
        <v>4.2020000000000002E-2</v>
      </c>
      <c r="F55" s="43">
        <v>6.5519999999999995E-2</v>
      </c>
      <c r="G55" s="43">
        <v>7.9619999999999996E-2</v>
      </c>
      <c r="H55" s="43">
        <v>8.9020000000000002E-2</v>
      </c>
      <c r="I55" s="43">
        <v>9.5729999999999996E-2</v>
      </c>
      <c r="J55" s="43">
        <v>0.10077</v>
      </c>
      <c r="K55" s="43">
        <v>0.11874999999999999</v>
      </c>
      <c r="L55" s="43">
        <v>0.11874999999999999</v>
      </c>
      <c r="M55" s="43">
        <v>0.11874999999999999</v>
      </c>
      <c r="N55" s="43">
        <v>0.11874999999999999</v>
      </c>
      <c r="R55">
        <v>2077</v>
      </c>
      <c r="S55" s="43">
        <v>4.2058048665879852E-2</v>
      </c>
      <c r="T55" s="43">
        <v>3.9123766200818463E-2</v>
      </c>
      <c r="U55" s="43">
        <v>3.6189483735757089E-2</v>
      </c>
      <c r="V55" s="43">
        <v>3.3015401457384352E-2</v>
      </c>
      <c r="W55" s="43">
        <v>2.7169774195455933E-2</v>
      </c>
      <c r="X55" s="43">
        <v>2.0764990403886893E-2</v>
      </c>
      <c r="Y55" s="43">
        <v>1.6068148294639428E-2</v>
      </c>
      <c r="Z55" s="43">
        <v>0</v>
      </c>
      <c r="AA55" s="43">
        <v>0</v>
      </c>
      <c r="AB55" s="43">
        <v>0</v>
      </c>
      <c r="AC55" s="43">
        <v>0</v>
      </c>
    </row>
    <row r="56" spans="3:29" x14ac:dyDescent="0.3">
      <c r="C56">
        <v>2078</v>
      </c>
      <c r="D56" s="43">
        <v>3.15E-2</v>
      </c>
      <c r="E56" s="43">
        <v>4.2020000000000002E-2</v>
      </c>
      <c r="F56" s="43">
        <v>6.5519999999999995E-2</v>
      </c>
      <c r="G56" s="43">
        <v>7.9619999999999996E-2</v>
      </c>
      <c r="H56" s="43">
        <v>8.9020000000000002E-2</v>
      </c>
      <c r="I56" s="43">
        <v>9.5729999999999996E-2</v>
      </c>
      <c r="J56" s="43">
        <v>0.10077</v>
      </c>
      <c r="K56" s="43">
        <v>0.11874999999999999</v>
      </c>
      <c r="L56" s="43">
        <v>0.11874999999999999</v>
      </c>
      <c r="M56" s="43">
        <v>0.11874999999999999</v>
      </c>
      <c r="N56" s="43">
        <v>0.11874999999999999</v>
      </c>
      <c r="R56">
        <v>2078</v>
      </c>
      <c r="S56" s="43">
        <v>4.2058048665879852E-2</v>
      </c>
      <c r="T56" s="43">
        <v>3.9123766200818463E-2</v>
      </c>
      <c r="U56" s="43">
        <v>3.6189483735757089E-2</v>
      </c>
      <c r="V56" s="43">
        <v>3.3015401457384352E-2</v>
      </c>
      <c r="W56" s="43">
        <v>2.7169774195455933E-2</v>
      </c>
      <c r="X56" s="43">
        <v>2.0764990403886893E-2</v>
      </c>
      <c r="Y56" s="43">
        <v>1.6068148294639428E-2</v>
      </c>
      <c r="Z56" s="43">
        <v>0</v>
      </c>
      <c r="AA56" s="43">
        <v>0</v>
      </c>
      <c r="AB56" s="43">
        <v>0</v>
      </c>
      <c r="AC56" s="43">
        <v>0</v>
      </c>
    </row>
    <row r="57" spans="3:29" x14ac:dyDescent="0.3">
      <c r="C57">
        <v>2079</v>
      </c>
      <c r="D57" s="43">
        <v>3.15E-2</v>
      </c>
      <c r="E57" s="43">
        <v>4.2020000000000002E-2</v>
      </c>
      <c r="F57" s="43">
        <v>6.5519999999999995E-2</v>
      </c>
      <c r="G57" s="43">
        <v>7.9619999999999996E-2</v>
      </c>
      <c r="H57" s="43">
        <v>8.9020000000000002E-2</v>
      </c>
      <c r="I57" s="43">
        <v>9.5729999999999996E-2</v>
      </c>
      <c r="J57" s="43">
        <v>0.10077</v>
      </c>
      <c r="K57" s="43">
        <v>0.11874999999999999</v>
      </c>
      <c r="L57" s="43">
        <v>0.11874999999999999</v>
      </c>
      <c r="M57" s="43">
        <v>0.11874999999999999</v>
      </c>
      <c r="N57" s="43">
        <v>0.11874999999999999</v>
      </c>
      <c r="R57">
        <v>2079</v>
      </c>
      <c r="S57" s="43">
        <v>4.2058048665879852E-2</v>
      </c>
      <c r="T57" s="43">
        <v>3.9123766200818463E-2</v>
      </c>
      <c r="U57" s="43">
        <v>3.6189483735757089E-2</v>
      </c>
      <c r="V57" s="43">
        <v>3.3015401457384352E-2</v>
      </c>
      <c r="W57" s="43">
        <v>2.7169774195455933E-2</v>
      </c>
      <c r="X57" s="43">
        <v>2.0764990403886893E-2</v>
      </c>
      <c r="Y57" s="43">
        <v>1.6068148294639428E-2</v>
      </c>
      <c r="Z57" s="43">
        <v>0</v>
      </c>
      <c r="AA57" s="43">
        <v>0</v>
      </c>
      <c r="AB57" s="43">
        <v>0</v>
      </c>
      <c r="AC57" s="43">
        <v>0</v>
      </c>
    </row>
    <row r="58" spans="3:29" x14ac:dyDescent="0.3">
      <c r="C58">
        <v>2080</v>
      </c>
      <c r="D58" s="43">
        <v>3.15E-2</v>
      </c>
      <c r="E58" s="43">
        <v>4.2020000000000002E-2</v>
      </c>
      <c r="F58" s="43">
        <v>6.5519999999999995E-2</v>
      </c>
      <c r="G58" s="43">
        <v>7.9619999999999996E-2</v>
      </c>
      <c r="H58" s="43">
        <v>8.9020000000000002E-2</v>
      </c>
      <c r="I58" s="43">
        <v>9.5729999999999996E-2</v>
      </c>
      <c r="J58" s="43">
        <v>0.10077</v>
      </c>
      <c r="K58" s="43">
        <v>0.11874999999999999</v>
      </c>
      <c r="L58" s="43">
        <v>0.11874999999999999</v>
      </c>
      <c r="M58" s="43">
        <v>0.11874999999999999</v>
      </c>
      <c r="N58" s="43">
        <v>0.11874999999999999</v>
      </c>
      <c r="R58">
        <v>2080</v>
      </c>
      <c r="S58" s="43">
        <v>4.2058048665879852E-2</v>
      </c>
      <c r="T58" s="43">
        <v>3.9123766200818463E-2</v>
      </c>
      <c r="U58" s="43">
        <v>3.6189483735757089E-2</v>
      </c>
      <c r="V58" s="43">
        <v>3.3015401457384352E-2</v>
      </c>
      <c r="W58" s="43">
        <v>2.7169774195455933E-2</v>
      </c>
      <c r="X58" s="43">
        <v>2.0764990403886893E-2</v>
      </c>
      <c r="Y58" s="43">
        <v>1.6068148294639428E-2</v>
      </c>
      <c r="Z58" s="43">
        <v>0</v>
      </c>
      <c r="AA58" s="43">
        <v>0</v>
      </c>
      <c r="AB58" s="43">
        <v>0</v>
      </c>
      <c r="AC58" s="43">
        <v>0</v>
      </c>
    </row>
    <row r="59" spans="3:29" x14ac:dyDescent="0.3">
      <c r="C59">
        <v>2081</v>
      </c>
      <c r="D59" s="43">
        <v>3.15E-2</v>
      </c>
      <c r="E59" s="43">
        <v>4.2020000000000002E-2</v>
      </c>
      <c r="F59" s="43">
        <v>6.5519999999999995E-2</v>
      </c>
      <c r="G59" s="43">
        <v>7.9619999999999996E-2</v>
      </c>
      <c r="H59" s="43">
        <v>8.9020000000000002E-2</v>
      </c>
      <c r="I59" s="43">
        <v>9.5729999999999996E-2</v>
      </c>
      <c r="J59" s="43">
        <v>0.10077</v>
      </c>
      <c r="K59" s="43">
        <v>0.11874999999999999</v>
      </c>
      <c r="L59" s="43">
        <v>0.11874999999999999</v>
      </c>
      <c r="M59" s="43">
        <v>0.11874999999999999</v>
      </c>
      <c r="N59" s="43">
        <v>0.11874999999999999</v>
      </c>
      <c r="R59">
        <v>2081</v>
      </c>
      <c r="S59" s="43">
        <v>4.2058048665879852E-2</v>
      </c>
      <c r="T59" s="43">
        <v>3.9123766200818463E-2</v>
      </c>
      <c r="U59" s="43">
        <v>3.6189483735757089E-2</v>
      </c>
      <c r="V59" s="43">
        <v>3.3015401457384352E-2</v>
      </c>
      <c r="W59" s="43">
        <v>2.7169774195455933E-2</v>
      </c>
      <c r="X59" s="43">
        <v>2.0764990403886893E-2</v>
      </c>
      <c r="Y59" s="43">
        <v>1.6068148294639428E-2</v>
      </c>
      <c r="Z59" s="43">
        <v>0</v>
      </c>
      <c r="AA59" s="43">
        <v>0</v>
      </c>
      <c r="AB59" s="43">
        <v>0</v>
      </c>
      <c r="AC59" s="43">
        <v>0</v>
      </c>
    </row>
    <row r="60" spans="3:29" x14ac:dyDescent="0.3">
      <c r="C60">
        <v>2082</v>
      </c>
      <c r="D60" s="43">
        <v>3.15E-2</v>
      </c>
      <c r="E60" s="43">
        <v>4.2020000000000002E-2</v>
      </c>
      <c r="F60" s="43">
        <v>6.5519999999999995E-2</v>
      </c>
      <c r="G60" s="43">
        <v>7.9619999999999996E-2</v>
      </c>
      <c r="H60" s="43">
        <v>8.9020000000000002E-2</v>
      </c>
      <c r="I60" s="43">
        <v>9.5729999999999996E-2</v>
      </c>
      <c r="J60" s="43">
        <v>0.10077</v>
      </c>
      <c r="K60" s="43">
        <v>0.11874999999999999</v>
      </c>
      <c r="L60" s="43">
        <v>0.11874999999999999</v>
      </c>
      <c r="M60" s="43">
        <v>0.11874999999999999</v>
      </c>
      <c r="N60" s="43">
        <v>0.11874999999999999</v>
      </c>
      <c r="R60">
        <v>2082</v>
      </c>
      <c r="S60" s="43">
        <v>4.2058048665879852E-2</v>
      </c>
      <c r="T60" s="43">
        <v>3.9123766200818463E-2</v>
      </c>
      <c r="U60" s="43">
        <v>3.6189483735757089E-2</v>
      </c>
      <c r="V60" s="43">
        <v>3.3015401457384352E-2</v>
      </c>
      <c r="W60" s="43">
        <v>2.7169774195455933E-2</v>
      </c>
      <c r="X60" s="43">
        <v>2.0764990403886893E-2</v>
      </c>
      <c r="Y60" s="43">
        <v>1.6068148294639428E-2</v>
      </c>
      <c r="Z60" s="43">
        <v>0</v>
      </c>
      <c r="AA60" s="43">
        <v>0</v>
      </c>
      <c r="AB60" s="43">
        <v>0</v>
      </c>
      <c r="AC60" s="43">
        <v>0</v>
      </c>
    </row>
    <row r="61" spans="3:29" x14ac:dyDescent="0.3">
      <c r="C61">
        <v>2083</v>
      </c>
      <c r="D61" s="43">
        <v>3.15E-2</v>
      </c>
      <c r="E61" s="43">
        <v>4.2020000000000002E-2</v>
      </c>
      <c r="F61" s="43">
        <v>6.5519999999999995E-2</v>
      </c>
      <c r="G61" s="43">
        <v>7.9619999999999996E-2</v>
      </c>
      <c r="H61" s="43">
        <v>8.9020000000000002E-2</v>
      </c>
      <c r="I61" s="43">
        <v>9.5729999999999996E-2</v>
      </c>
      <c r="J61" s="43">
        <v>0.10077</v>
      </c>
      <c r="K61" s="43">
        <v>0.11874999999999999</v>
      </c>
      <c r="L61" s="43">
        <v>0.11874999999999999</v>
      </c>
      <c r="M61" s="43">
        <v>0.11874999999999999</v>
      </c>
      <c r="N61" s="43">
        <v>0.11874999999999999</v>
      </c>
      <c r="R61">
        <v>2083</v>
      </c>
      <c r="S61" s="43">
        <v>4.2058048665879852E-2</v>
      </c>
      <c r="T61" s="43">
        <v>3.9123766200818463E-2</v>
      </c>
      <c r="U61" s="43">
        <v>3.6189483735757089E-2</v>
      </c>
      <c r="V61" s="43">
        <v>3.3015401457384352E-2</v>
      </c>
      <c r="W61" s="43">
        <v>2.7169774195455933E-2</v>
      </c>
      <c r="X61" s="43">
        <v>2.0764990403886893E-2</v>
      </c>
      <c r="Y61" s="43">
        <v>1.6068148294639428E-2</v>
      </c>
      <c r="Z61" s="43">
        <v>0</v>
      </c>
      <c r="AA61" s="43">
        <v>0</v>
      </c>
      <c r="AB61" s="43">
        <v>0</v>
      </c>
      <c r="AC61" s="43">
        <v>0</v>
      </c>
    </row>
    <row r="62" spans="3:29" x14ac:dyDescent="0.3">
      <c r="C62">
        <v>2084</v>
      </c>
      <c r="D62" s="43">
        <v>3.15E-2</v>
      </c>
      <c r="E62" s="43">
        <v>4.2020000000000002E-2</v>
      </c>
      <c r="F62" s="43">
        <v>6.5519999999999995E-2</v>
      </c>
      <c r="G62" s="43">
        <v>7.9619999999999996E-2</v>
      </c>
      <c r="H62" s="43">
        <v>8.9020000000000002E-2</v>
      </c>
      <c r="I62" s="43">
        <v>9.5729999999999996E-2</v>
      </c>
      <c r="J62" s="43">
        <v>0.10077</v>
      </c>
      <c r="K62" s="43">
        <v>0.11874999999999999</v>
      </c>
      <c r="L62" s="43">
        <v>0.11874999999999999</v>
      </c>
      <c r="M62" s="43">
        <v>0.11874999999999999</v>
      </c>
      <c r="N62" s="43">
        <v>0.11874999999999999</v>
      </c>
      <c r="R62">
        <v>2084</v>
      </c>
      <c r="S62" s="43">
        <v>4.2058048665879852E-2</v>
      </c>
      <c r="T62" s="43">
        <v>3.9123766200818463E-2</v>
      </c>
      <c r="U62" s="43">
        <v>3.6189483735757089E-2</v>
      </c>
      <c r="V62" s="43">
        <v>3.3015401457384352E-2</v>
      </c>
      <c r="W62" s="43">
        <v>2.7169774195455933E-2</v>
      </c>
      <c r="X62" s="43">
        <v>2.0764990403886893E-2</v>
      </c>
      <c r="Y62" s="43">
        <v>1.6068148294639428E-2</v>
      </c>
      <c r="Z62" s="43">
        <v>0</v>
      </c>
      <c r="AA62" s="43">
        <v>0</v>
      </c>
      <c r="AB62" s="43">
        <v>0</v>
      </c>
      <c r="AC62" s="43">
        <v>0</v>
      </c>
    </row>
    <row r="63" spans="3:29" x14ac:dyDescent="0.3">
      <c r="C63">
        <v>2085</v>
      </c>
      <c r="D63" s="43">
        <v>3.15E-2</v>
      </c>
      <c r="E63" s="43">
        <v>4.2020000000000002E-2</v>
      </c>
      <c r="F63" s="43">
        <v>6.5519999999999995E-2</v>
      </c>
      <c r="G63" s="43">
        <v>7.9619999999999996E-2</v>
      </c>
      <c r="H63" s="43">
        <v>8.9020000000000002E-2</v>
      </c>
      <c r="I63" s="43">
        <v>9.5729999999999996E-2</v>
      </c>
      <c r="J63" s="43">
        <v>0.10077</v>
      </c>
      <c r="K63" s="43">
        <v>0.11874999999999999</v>
      </c>
      <c r="L63" s="43">
        <v>0.11874999999999999</v>
      </c>
      <c r="M63" s="43">
        <v>0.11874999999999999</v>
      </c>
      <c r="N63" s="43">
        <v>0.11874999999999999</v>
      </c>
      <c r="R63">
        <v>2085</v>
      </c>
      <c r="S63" s="43">
        <v>4.2058048665879852E-2</v>
      </c>
      <c r="T63" s="43">
        <v>3.9123766200818463E-2</v>
      </c>
      <c r="U63" s="43">
        <v>3.6189483735757089E-2</v>
      </c>
      <c r="V63" s="43">
        <v>3.3015401457384352E-2</v>
      </c>
      <c r="W63" s="43">
        <v>2.7169774195455933E-2</v>
      </c>
      <c r="X63" s="43">
        <v>2.0764990403886893E-2</v>
      </c>
      <c r="Y63" s="43">
        <v>1.6068148294639428E-2</v>
      </c>
      <c r="Z63" s="43">
        <v>0</v>
      </c>
      <c r="AA63" s="43">
        <v>0</v>
      </c>
      <c r="AB63" s="43">
        <v>0</v>
      </c>
      <c r="AC63" s="43">
        <v>0</v>
      </c>
    </row>
    <row r="64" spans="3:29" x14ac:dyDescent="0.3">
      <c r="C64">
        <v>2086</v>
      </c>
      <c r="D64" s="43">
        <v>3.15E-2</v>
      </c>
      <c r="E64" s="43">
        <v>4.2020000000000002E-2</v>
      </c>
      <c r="F64" s="43">
        <v>6.5519999999999995E-2</v>
      </c>
      <c r="G64" s="43">
        <v>7.9619999999999996E-2</v>
      </c>
      <c r="H64" s="43">
        <v>8.9020000000000002E-2</v>
      </c>
      <c r="I64" s="43">
        <v>9.5729999999999996E-2</v>
      </c>
      <c r="J64" s="43">
        <v>0.10077</v>
      </c>
      <c r="K64" s="43">
        <v>0.11874999999999999</v>
      </c>
      <c r="L64" s="43">
        <v>0.11874999999999999</v>
      </c>
      <c r="M64" s="43">
        <v>0.11874999999999999</v>
      </c>
      <c r="N64" s="43">
        <v>0.11874999999999999</v>
      </c>
      <c r="R64">
        <v>2086</v>
      </c>
      <c r="S64" s="43">
        <v>4.2058048665879852E-2</v>
      </c>
      <c r="T64" s="43">
        <v>3.9123766200818463E-2</v>
      </c>
      <c r="U64" s="43">
        <v>3.6189483735757089E-2</v>
      </c>
      <c r="V64" s="43">
        <v>3.3015401457384352E-2</v>
      </c>
      <c r="W64" s="43">
        <v>2.7169774195455933E-2</v>
      </c>
      <c r="X64" s="43">
        <v>2.0764990403886893E-2</v>
      </c>
      <c r="Y64" s="43">
        <v>1.6068148294639428E-2</v>
      </c>
      <c r="Z64" s="43">
        <v>0</v>
      </c>
      <c r="AA64" s="43">
        <v>0</v>
      </c>
      <c r="AB64" s="43">
        <v>0</v>
      </c>
      <c r="AC64" s="43">
        <v>0</v>
      </c>
    </row>
    <row r="65" spans="3:29" x14ac:dyDescent="0.3">
      <c r="C65">
        <v>2087</v>
      </c>
      <c r="D65" s="43">
        <v>3.15E-2</v>
      </c>
      <c r="E65" s="43">
        <v>4.2020000000000002E-2</v>
      </c>
      <c r="F65" s="43">
        <v>6.5519999999999995E-2</v>
      </c>
      <c r="G65" s="43">
        <v>7.9619999999999996E-2</v>
      </c>
      <c r="H65" s="43">
        <v>8.9020000000000002E-2</v>
      </c>
      <c r="I65" s="43">
        <v>9.5729999999999996E-2</v>
      </c>
      <c r="J65" s="43">
        <v>0.10077</v>
      </c>
      <c r="K65" s="43">
        <v>0.11874999999999999</v>
      </c>
      <c r="L65" s="43">
        <v>0.11874999999999999</v>
      </c>
      <c r="M65" s="43">
        <v>0.11874999999999999</v>
      </c>
      <c r="N65" s="43">
        <v>0.11874999999999999</v>
      </c>
      <c r="R65">
        <v>2087</v>
      </c>
      <c r="S65" s="43">
        <v>4.2058048665879852E-2</v>
      </c>
      <c r="T65" s="43">
        <v>3.9123766200818463E-2</v>
      </c>
      <c r="U65" s="43">
        <v>3.6189483735757089E-2</v>
      </c>
      <c r="V65" s="43">
        <v>3.3015401457384352E-2</v>
      </c>
      <c r="W65" s="43">
        <v>2.7169774195455933E-2</v>
      </c>
      <c r="X65" s="43">
        <v>2.0764990403886893E-2</v>
      </c>
      <c r="Y65" s="43">
        <v>1.6068148294639428E-2</v>
      </c>
      <c r="Z65" s="43">
        <v>0</v>
      </c>
      <c r="AA65" s="43">
        <v>0</v>
      </c>
      <c r="AB65" s="43">
        <v>0</v>
      </c>
      <c r="AC65" s="43">
        <v>0</v>
      </c>
    </row>
    <row r="66" spans="3:29" x14ac:dyDescent="0.3">
      <c r="C66">
        <v>2088</v>
      </c>
      <c r="D66" s="43">
        <v>3.15E-2</v>
      </c>
      <c r="E66" s="43">
        <v>4.2020000000000002E-2</v>
      </c>
      <c r="F66" s="43">
        <v>6.5519999999999995E-2</v>
      </c>
      <c r="G66" s="43">
        <v>7.9619999999999996E-2</v>
      </c>
      <c r="H66" s="43">
        <v>8.9020000000000002E-2</v>
      </c>
      <c r="I66" s="43">
        <v>9.5729999999999996E-2</v>
      </c>
      <c r="J66" s="43">
        <v>0.10077</v>
      </c>
      <c r="K66" s="43">
        <v>0.11874999999999999</v>
      </c>
      <c r="L66" s="43">
        <v>0.11874999999999999</v>
      </c>
      <c r="M66" s="43">
        <v>0.11874999999999999</v>
      </c>
      <c r="N66" s="43">
        <v>0.11874999999999999</v>
      </c>
      <c r="R66">
        <v>2088</v>
      </c>
      <c r="S66" s="43">
        <v>4.2058048665879852E-2</v>
      </c>
      <c r="T66" s="43">
        <v>3.9123766200818463E-2</v>
      </c>
      <c r="U66" s="43">
        <v>3.6189483735757089E-2</v>
      </c>
      <c r="V66" s="43">
        <v>3.3015401457384352E-2</v>
      </c>
      <c r="W66" s="43">
        <v>2.7169774195455933E-2</v>
      </c>
      <c r="X66" s="43">
        <v>2.0764990403886893E-2</v>
      </c>
      <c r="Y66" s="43">
        <v>1.6068148294639428E-2</v>
      </c>
      <c r="Z66" s="43">
        <v>0</v>
      </c>
      <c r="AA66" s="43">
        <v>0</v>
      </c>
      <c r="AB66" s="43">
        <v>0</v>
      </c>
      <c r="AC66" s="43">
        <v>0</v>
      </c>
    </row>
    <row r="67" spans="3:29" x14ac:dyDescent="0.3">
      <c r="C67">
        <v>2089</v>
      </c>
      <c r="D67" s="43">
        <v>3.15E-2</v>
      </c>
      <c r="E67" s="43">
        <v>4.2020000000000002E-2</v>
      </c>
      <c r="F67" s="43">
        <v>6.5519999999999995E-2</v>
      </c>
      <c r="G67" s="43">
        <v>7.9619999999999996E-2</v>
      </c>
      <c r="H67" s="43">
        <v>8.9020000000000002E-2</v>
      </c>
      <c r="I67" s="43">
        <v>9.5729999999999996E-2</v>
      </c>
      <c r="J67" s="43">
        <v>0.10077</v>
      </c>
      <c r="K67" s="43">
        <v>0.11874999999999999</v>
      </c>
      <c r="L67" s="43">
        <v>0.11874999999999999</v>
      </c>
      <c r="M67" s="43">
        <v>0.11874999999999999</v>
      </c>
      <c r="N67" s="43">
        <v>0.11874999999999999</v>
      </c>
      <c r="R67">
        <v>2089</v>
      </c>
      <c r="S67" s="43">
        <v>4.2058048665879852E-2</v>
      </c>
      <c r="T67" s="43">
        <v>3.9123766200818463E-2</v>
      </c>
      <c r="U67" s="43">
        <v>3.6189483735757089E-2</v>
      </c>
      <c r="V67" s="43">
        <v>3.3015401457384352E-2</v>
      </c>
      <c r="W67" s="43">
        <v>2.7169774195455933E-2</v>
      </c>
      <c r="X67" s="43">
        <v>2.0764990403886893E-2</v>
      </c>
      <c r="Y67" s="43">
        <v>1.6068148294639428E-2</v>
      </c>
      <c r="Z67" s="43">
        <v>0</v>
      </c>
      <c r="AA67" s="43">
        <v>0</v>
      </c>
      <c r="AB67" s="43">
        <v>0</v>
      </c>
      <c r="AC67" s="43">
        <v>0</v>
      </c>
    </row>
    <row r="68" spans="3:29" x14ac:dyDescent="0.3">
      <c r="C68">
        <v>2090</v>
      </c>
      <c r="D68" s="43">
        <v>3.15E-2</v>
      </c>
      <c r="E68" s="43">
        <v>4.2020000000000002E-2</v>
      </c>
      <c r="F68" s="43">
        <v>6.5519999999999995E-2</v>
      </c>
      <c r="G68" s="43">
        <v>7.9619999999999996E-2</v>
      </c>
      <c r="H68" s="43">
        <v>8.9020000000000002E-2</v>
      </c>
      <c r="I68" s="43">
        <v>9.5729999999999996E-2</v>
      </c>
      <c r="J68" s="43">
        <v>0.10077</v>
      </c>
      <c r="K68" s="43">
        <v>0.11874999999999999</v>
      </c>
      <c r="L68" s="43">
        <v>0.11874999999999999</v>
      </c>
      <c r="M68" s="43">
        <v>0.11874999999999999</v>
      </c>
      <c r="N68" s="43">
        <v>0.11874999999999999</v>
      </c>
      <c r="R68">
        <v>2090</v>
      </c>
      <c r="S68" s="43">
        <v>4.2058048665879852E-2</v>
      </c>
      <c r="T68" s="43">
        <v>3.9123766200818463E-2</v>
      </c>
      <c r="U68" s="43">
        <v>3.6189483735757089E-2</v>
      </c>
      <c r="V68" s="43">
        <v>3.3015401457384352E-2</v>
      </c>
      <c r="W68" s="43">
        <v>2.7169774195455933E-2</v>
      </c>
      <c r="X68" s="43">
        <v>2.0764990403886893E-2</v>
      </c>
      <c r="Y68" s="43">
        <v>1.6068148294639428E-2</v>
      </c>
      <c r="Z68" s="43">
        <v>0</v>
      </c>
      <c r="AA68" s="43">
        <v>0</v>
      </c>
      <c r="AB68" s="43">
        <v>0</v>
      </c>
      <c r="AC68" s="43">
        <v>0</v>
      </c>
    </row>
    <row r="69" spans="3:29" x14ac:dyDescent="0.3">
      <c r="C69">
        <v>2091</v>
      </c>
      <c r="D69" s="43">
        <v>3.15E-2</v>
      </c>
      <c r="E69" s="43">
        <v>4.2020000000000002E-2</v>
      </c>
      <c r="F69" s="43">
        <v>6.5519999999999995E-2</v>
      </c>
      <c r="G69" s="43">
        <v>7.9619999999999996E-2</v>
      </c>
      <c r="H69" s="43">
        <v>8.9020000000000002E-2</v>
      </c>
      <c r="I69" s="43">
        <v>9.5729999999999996E-2</v>
      </c>
      <c r="J69" s="43">
        <v>0.10077</v>
      </c>
      <c r="K69" s="43">
        <v>0.11874999999999999</v>
      </c>
      <c r="L69" s="43">
        <v>0.11874999999999999</v>
      </c>
      <c r="M69" s="43">
        <v>0.11874999999999999</v>
      </c>
      <c r="N69" s="43">
        <v>0.11874999999999999</v>
      </c>
      <c r="R69">
        <v>2091</v>
      </c>
      <c r="S69" s="43">
        <v>4.2058048665879852E-2</v>
      </c>
      <c r="T69" s="43">
        <v>3.9123766200818463E-2</v>
      </c>
      <c r="U69" s="43">
        <v>3.6189483735757089E-2</v>
      </c>
      <c r="V69" s="43">
        <v>3.3015401457384352E-2</v>
      </c>
      <c r="W69" s="43">
        <v>2.7169774195455933E-2</v>
      </c>
      <c r="X69" s="43">
        <v>2.0764990403886893E-2</v>
      </c>
      <c r="Y69" s="43">
        <v>1.6068148294639428E-2</v>
      </c>
      <c r="Z69" s="43">
        <v>0</v>
      </c>
      <c r="AA69" s="43">
        <v>0</v>
      </c>
      <c r="AB69" s="43">
        <v>0</v>
      </c>
      <c r="AC69" s="43">
        <v>0</v>
      </c>
    </row>
    <row r="70" spans="3:29" x14ac:dyDescent="0.3">
      <c r="C70">
        <v>2092</v>
      </c>
      <c r="D70" s="43">
        <v>3.15E-2</v>
      </c>
      <c r="E70" s="43">
        <v>4.2020000000000002E-2</v>
      </c>
      <c r="F70" s="43">
        <v>6.5519999999999995E-2</v>
      </c>
      <c r="G70" s="43">
        <v>7.9619999999999996E-2</v>
      </c>
      <c r="H70" s="43">
        <v>8.9020000000000002E-2</v>
      </c>
      <c r="I70" s="43">
        <v>9.5729999999999996E-2</v>
      </c>
      <c r="J70" s="43">
        <v>0.10077</v>
      </c>
      <c r="K70" s="43">
        <v>0.11874999999999999</v>
      </c>
      <c r="L70" s="43">
        <v>0.11874999999999999</v>
      </c>
      <c r="M70" s="43">
        <v>0.11874999999999999</v>
      </c>
      <c r="N70" s="43">
        <v>0.11874999999999999</v>
      </c>
      <c r="R70">
        <v>2092</v>
      </c>
      <c r="S70" s="43">
        <v>4.2058048665879852E-2</v>
      </c>
      <c r="T70" s="43">
        <v>3.9123766200818463E-2</v>
      </c>
      <c r="U70" s="43">
        <v>3.6189483735757089E-2</v>
      </c>
      <c r="V70" s="43">
        <v>3.3015401457384352E-2</v>
      </c>
      <c r="W70" s="43">
        <v>2.7169774195455933E-2</v>
      </c>
      <c r="X70" s="43">
        <v>2.0764990403886893E-2</v>
      </c>
      <c r="Y70" s="43">
        <v>1.6068148294639428E-2</v>
      </c>
      <c r="Z70" s="43">
        <v>0</v>
      </c>
      <c r="AA70" s="43">
        <v>0</v>
      </c>
      <c r="AB70" s="43">
        <v>0</v>
      </c>
      <c r="AC70" s="43">
        <v>0</v>
      </c>
    </row>
    <row r="71" spans="3:29" x14ac:dyDescent="0.3">
      <c r="C71">
        <v>2093</v>
      </c>
      <c r="D71" s="43">
        <v>3.15E-2</v>
      </c>
      <c r="E71" s="43">
        <v>4.2020000000000002E-2</v>
      </c>
      <c r="F71" s="43">
        <v>6.5519999999999995E-2</v>
      </c>
      <c r="G71" s="43">
        <v>7.9619999999999996E-2</v>
      </c>
      <c r="H71" s="43">
        <v>8.9020000000000002E-2</v>
      </c>
      <c r="I71" s="43">
        <v>9.5729999999999996E-2</v>
      </c>
      <c r="J71" s="43">
        <v>0.10077</v>
      </c>
      <c r="K71" s="43">
        <v>0.11874999999999999</v>
      </c>
      <c r="L71" s="43">
        <v>0.11874999999999999</v>
      </c>
      <c r="M71" s="43">
        <v>0.11874999999999999</v>
      </c>
      <c r="N71" s="43">
        <v>0.11874999999999999</v>
      </c>
      <c r="R71">
        <v>2093</v>
      </c>
      <c r="S71" s="43">
        <v>4.2058048665879852E-2</v>
      </c>
      <c r="T71" s="43">
        <v>3.9123766200818463E-2</v>
      </c>
      <c r="U71" s="43">
        <v>3.6189483735757089E-2</v>
      </c>
      <c r="V71" s="43">
        <v>3.3015401457384352E-2</v>
      </c>
      <c r="W71" s="43">
        <v>2.7169774195455933E-2</v>
      </c>
      <c r="X71" s="43">
        <v>2.0764990403886893E-2</v>
      </c>
      <c r="Y71" s="43">
        <v>1.6068148294639428E-2</v>
      </c>
      <c r="Z71" s="43">
        <v>0</v>
      </c>
      <c r="AA71" s="43">
        <v>0</v>
      </c>
      <c r="AB71" s="43">
        <v>0</v>
      </c>
      <c r="AC71" s="43">
        <v>0</v>
      </c>
    </row>
    <row r="72" spans="3:29" x14ac:dyDescent="0.3">
      <c r="C72">
        <v>2094</v>
      </c>
      <c r="D72" s="43">
        <v>3.15E-2</v>
      </c>
      <c r="E72" s="43">
        <v>4.2020000000000002E-2</v>
      </c>
      <c r="F72" s="43">
        <v>6.5519999999999995E-2</v>
      </c>
      <c r="G72" s="43">
        <v>7.9619999999999996E-2</v>
      </c>
      <c r="H72" s="43">
        <v>8.9020000000000002E-2</v>
      </c>
      <c r="I72" s="43">
        <v>9.5729999999999996E-2</v>
      </c>
      <c r="J72" s="43">
        <v>0.10077</v>
      </c>
      <c r="K72" s="43">
        <v>0.11874999999999999</v>
      </c>
      <c r="L72" s="43">
        <v>0.11874999999999999</v>
      </c>
      <c r="M72" s="43">
        <v>0.11874999999999999</v>
      </c>
      <c r="N72" s="43">
        <v>0.11874999999999999</v>
      </c>
      <c r="R72">
        <v>2094</v>
      </c>
      <c r="S72" s="43">
        <v>4.2058048665879852E-2</v>
      </c>
      <c r="T72" s="43">
        <v>3.9123766200818463E-2</v>
      </c>
      <c r="U72" s="43">
        <v>3.6189483735757089E-2</v>
      </c>
      <c r="V72" s="43">
        <v>3.3015401457384352E-2</v>
      </c>
      <c r="W72" s="43">
        <v>2.7169774195455933E-2</v>
      </c>
      <c r="X72" s="43">
        <v>2.0764990403886893E-2</v>
      </c>
      <c r="Y72" s="43">
        <v>1.6068148294639428E-2</v>
      </c>
      <c r="Z72" s="43">
        <v>0</v>
      </c>
      <c r="AA72" s="43">
        <v>0</v>
      </c>
      <c r="AB72" s="43">
        <v>0</v>
      </c>
      <c r="AC72" s="43">
        <v>0</v>
      </c>
    </row>
    <row r="73" spans="3:29" x14ac:dyDescent="0.3">
      <c r="C73">
        <v>2095</v>
      </c>
      <c r="D73" s="43">
        <v>3.15E-2</v>
      </c>
      <c r="E73" s="43">
        <v>4.2020000000000002E-2</v>
      </c>
      <c r="F73" s="43">
        <v>6.5519999999999995E-2</v>
      </c>
      <c r="G73" s="43">
        <v>7.9619999999999996E-2</v>
      </c>
      <c r="H73" s="43">
        <v>8.9020000000000002E-2</v>
      </c>
      <c r="I73" s="43">
        <v>9.5729999999999996E-2</v>
      </c>
      <c r="J73" s="43">
        <v>0.10077</v>
      </c>
      <c r="K73" s="43">
        <v>0.11874999999999999</v>
      </c>
      <c r="L73" s="43">
        <v>0.11874999999999999</v>
      </c>
      <c r="M73" s="43">
        <v>0.11874999999999999</v>
      </c>
      <c r="N73" s="43">
        <v>0.11874999999999999</v>
      </c>
      <c r="R73">
        <v>2095</v>
      </c>
      <c r="S73" s="43">
        <v>4.2058048665879852E-2</v>
      </c>
      <c r="T73" s="43">
        <v>3.9123766200818463E-2</v>
      </c>
      <c r="U73" s="43">
        <v>3.6189483735757089E-2</v>
      </c>
      <c r="V73" s="43">
        <v>3.3015401457384352E-2</v>
      </c>
      <c r="W73" s="43">
        <v>2.7169774195455933E-2</v>
      </c>
      <c r="X73" s="43">
        <v>2.0764990403886893E-2</v>
      </c>
      <c r="Y73" s="43">
        <v>1.6068148294639428E-2</v>
      </c>
      <c r="Z73" s="43">
        <v>0</v>
      </c>
      <c r="AA73" s="43">
        <v>0</v>
      </c>
      <c r="AB73" s="43">
        <v>0</v>
      </c>
      <c r="AC73" s="43">
        <v>0</v>
      </c>
    </row>
    <row r="74" spans="3:29" x14ac:dyDescent="0.3">
      <c r="C74">
        <v>2096</v>
      </c>
      <c r="D74" s="43">
        <v>3.15E-2</v>
      </c>
      <c r="E74" s="43">
        <v>4.2020000000000002E-2</v>
      </c>
      <c r="F74" s="43">
        <v>6.5519999999999995E-2</v>
      </c>
      <c r="G74" s="43">
        <v>7.9619999999999996E-2</v>
      </c>
      <c r="H74" s="43">
        <v>8.9020000000000002E-2</v>
      </c>
      <c r="I74" s="43">
        <v>9.5729999999999996E-2</v>
      </c>
      <c r="J74" s="43">
        <v>0.10077</v>
      </c>
      <c r="K74" s="43">
        <v>0.11874999999999999</v>
      </c>
      <c r="L74" s="43">
        <v>0.11874999999999999</v>
      </c>
      <c r="M74" s="43">
        <v>0.11874999999999999</v>
      </c>
      <c r="N74" s="43">
        <v>0.11874999999999999</v>
      </c>
      <c r="R74">
        <v>2096</v>
      </c>
      <c r="S74" s="43">
        <v>4.2058048665879852E-2</v>
      </c>
      <c r="T74" s="43">
        <v>3.9123766200818463E-2</v>
      </c>
      <c r="U74" s="43">
        <v>3.6189483735757089E-2</v>
      </c>
      <c r="V74" s="43">
        <v>3.3015401457384352E-2</v>
      </c>
      <c r="W74" s="43">
        <v>2.7169774195455933E-2</v>
      </c>
      <c r="X74" s="43">
        <v>2.0764990403886893E-2</v>
      </c>
      <c r="Y74" s="43">
        <v>1.6068148294639428E-2</v>
      </c>
      <c r="Z74" s="43">
        <v>0</v>
      </c>
      <c r="AA74" s="43">
        <v>0</v>
      </c>
      <c r="AB74" s="43">
        <v>0</v>
      </c>
      <c r="AC74" s="43">
        <v>0</v>
      </c>
    </row>
    <row r="75" spans="3:29" x14ac:dyDescent="0.3">
      <c r="C75">
        <v>2097</v>
      </c>
      <c r="D75" s="43">
        <v>3.15E-2</v>
      </c>
      <c r="E75" s="43">
        <v>4.2020000000000002E-2</v>
      </c>
      <c r="F75" s="43">
        <v>6.5519999999999995E-2</v>
      </c>
      <c r="G75" s="43">
        <v>7.9619999999999996E-2</v>
      </c>
      <c r="H75" s="43">
        <v>8.9020000000000002E-2</v>
      </c>
      <c r="I75" s="43">
        <v>9.5729999999999996E-2</v>
      </c>
      <c r="J75" s="43">
        <v>0.10077</v>
      </c>
      <c r="K75" s="43">
        <v>0.11874999999999999</v>
      </c>
      <c r="L75" s="43">
        <v>0.11874999999999999</v>
      </c>
      <c r="M75" s="43">
        <v>0.11874999999999999</v>
      </c>
      <c r="N75" s="43">
        <v>0.11874999999999999</v>
      </c>
      <c r="R75">
        <v>2097</v>
      </c>
      <c r="S75" s="43">
        <v>4.2058048665879852E-2</v>
      </c>
      <c r="T75" s="43">
        <v>3.9123766200818463E-2</v>
      </c>
      <c r="U75" s="43">
        <v>3.6189483735757089E-2</v>
      </c>
      <c r="V75" s="43">
        <v>3.3015401457384352E-2</v>
      </c>
      <c r="W75" s="43">
        <v>2.7169774195455933E-2</v>
      </c>
      <c r="X75" s="43">
        <v>2.0764990403886893E-2</v>
      </c>
      <c r="Y75" s="43">
        <v>1.6068148294639428E-2</v>
      </c>
      <c r="Z75" s="43">
        <v>0</v>
      </c>
      <c r="AA75" s="43">
        <v>0</v>
      </c>
      <c r="AB75" s="43">
        <v>0</v>
      </c>
      <c r="AC75" s="43">
        <v>0</v>
      </c>
    </row>
    <row r="76" spans="3:29" x14ac:dyDescent="0.3">
      <c r="C76">
        <v>2098</v>
      </c>
      <c r="D76" s="43">
        <v>3.15E-2</v>
      </c>
      <c r="E76" s="43">
        <v>4.2020000000000002E-2</v>
      </c>
      <c r="F76" s="43">
        <v>6.5519999999999995E-2</v>
      </c>
      <c r="G76" s="43">
        <v>7.9619999999999996E-2</v>
      </c>
      <c r="H76" s="43">
        <v>8.9020000000000002E-2</v>
      </c>
      <c r="I76" s="43">
        <v>9.5729999999999996E-2</v>
      </c>
      <c r="J76" s="43">
        <v>0.10077</v>
      </c>
      <c r="K76" s="43">
        <v>0.11874999999999999</v>
      </c>
      <c r="L76" s="43">
        <v>0.11874999999999999</v>
      </c>
      <c r="M76" s="43">
        <v>0.11874999999999999</v>
      </c>
      <c r="N76" s="43">
        <v>0.11874999999999999</v>
      </c>
      <c r="R76">
        <v>2098</v>
      </c>
      <c r="S76" s="43">
        <v>4.2058048665879852E-2</v>
      </c>
      <c r="T76" s="43">
        <v>3.9123766200818463E-2</v>
      </c>
      <c r="U76" s="43">
        <v>3.6189483735757089E-2</v>
      </c>
      <c r="V76" s="43">
        <v>3.3015401457384352E-2</v>
      </c>
      <c r="W76" s="43">
        <v>2.7169774195455933E-2</v>
      </c>
      <c r="X76" s="43">
        <v>2.0764990403886893E-2</v>
      </c>
      <c r="Y76" s="43">
        <v>1.6068148294639428E-2</v>
      </c>
      <c r="Z76" s="43">
        <v>0</v>
      </c>
      <c r="AA76" s="43">
        <v>0</v>
      </c>
      <c r="AB76" s="43">
        <v>0</v>
      </c>
      <c r="AC76" s="43">
        <v>0</v>
      </c>
    </row>
    <row r="77" spans="3:29" x14ac:dyDescent="0.3">
      <c r="C77">
        <v>2099</v>
      </c>
      <c r="D77" s="43">
        <v>3.15E-2</v>
      </c>
      <c r="E77" s="43">
        <v>4.2020000000000002E-2</v>
      </c>
      <c r="F77" s="43">
        <v>6.5519999999999995E-2</v>
      </c>
      <c r="G77" s="43">
        <v>7.9619999999999996E-2</v>
      </c>
      <c r="H77" s="43">
        <v>8.9020000000000002E-2</v>
      </c>
      <c r="I77" s="43">
        <v>9.5729999999999996E-2</v>
      </c>
      <c r="J77" s="43">
        <v>0.10077</v>
      </c>
      <c r="K77" s="43">
        <v>0.11874999999999999</v>
      </c>
      <c r="L77" s="43">
        <v>0.11874999999999999</v>
      </c>
      <c r="M77" s="43">
        <v>0.11874999999999999</v>
      </c>
      <c r="N77" s="43">
        <v>0.11874999999999999</v>
      </c>
      <c r="R77">
        <v>2099</v>
      </c>
      <c r="S77" s="43">
        <v>4.2058048665879852E-2</v>
      </c>
      <c r="T77" s="43">
        <v>3.9123766200818463E-2</v>
      </c>
      <c r="U77" s="43">
        <v>3.6189483735757089E-2</v>
      </c>
      <c r="V77" s="43">
        <v>3.3015401457384352E-2</v>
      </c>
      <c r="W77" s="43">
        <v>2.7169774195455933E-2</v>
      </c>
      <c r="X77" s="43">
        <v>2.0764990403886893E-2</v>
      </c>
      <c r="Y77" s="43">
        <v>1.6068148294639428E-2</v>
      </c>
      <c r="Z77" s="43">
        <v>0</v>
      </c>
      <c r="AA77" s="43">
        <v>0</v>
      </c>
      <c r="AB77" s="43">
        <v>0</v>
      </c>
      <c r="AC77" s="43">
        <v>0</v>
      </c>
    </row>
    <row r="78" spans="3:29" x14ac:dyDescent="0.3">
      <c r="C78">
        <v>2100</v>
      </c>
      <c r="D78" s="43">
        <v>3.15E-2</v>
      </c>
      <c r="E78" s="43">
        <v>4.2020000000000002E-2</v>
      </c>
      <c r="F78" s="43">
        <v>6.5519999999999995E-2</v>
      </c>
      <c r="G78" s="43">
        <v>7.9619999999999996E-2</v>
      </c>
      <c r="H78" s="43">
        <v>8.9020000000000002E-2</v>
      </c>
      <c r="I78" s="43">
        <v>9.5729999999999996E-2</v>
      </c>
      <c r="J78" s="43">
        <v>0.10077</v>
      </c>
      <c r="K78" s="43">
        <v>0.11874999999999999</v>
      </c>
      <c r="L78" s="43">
        <v>0.11874999999999999</v>
      </c>
      <c r="M78" s="43">
        <v>0.11874999999999999</v>
      </c>
      <c r="N78" s="43">
        <v>0.11874999999999999</v>
      </c>
      <c r="R78">
        <v>2100</v>
      </c>
      <c r="S78" s="43">
        <v>4.2058048665879852E-2</v>
      </c>
      <c r="T78" s="43">
        <v>3.9123766200818463E-2</v>
      </c>
      <c r="U78" s="43">
        <v>3.6189483735757089E-2</v>
      </c>
      <c r="V78" s="43">
        <v>3.3015401457384352E-2</v>
      </c>
      <c r="W78" s="43">
        <v>2.7169774195455933E-2</v>
      </c>
      <c r="X78" s="43">
        <v>2.0764990403886893E-2</v>
      </c>
      <c r="Y78" s="43">
        <v>1.6068148294639428E-2</v>
      </c>
      <c r="Z78" s="43">
        <v>0</v>
      </c>
      <c r="AA78" s="43">
        <v>0</v>
      </c>
      <c r="AB78" s="43">
        <v>0</v>
      </c>
      <c r="AC78" s="43">
        <v>0</v>
      </c>
    </row>
    <row r="79" spans="3:29" x14ac:dyDescent="0.3">
      <c r="C79">
        <v>2101</v>
      </c>
      <c r="D79" s="43">
        <v>3.15E-2</v>
      </c>
      <c r="E79" s="43">
        <v>4.2020000000000002E-2</v>
      </c>
      <c r="F79" s="43">
        <v>6.5519999999999995E-2</v>
      </c>
      <c r="G79" s="43">
        <v>7.9619999999999996E-2</v>
      </c>
      <c r="H79" s="43">
        <v>8.9020000000000002E-2</v>
      </c>
      <c r="I79" s="43">
        <v>9.5729999999999996E-2</v>
      </c>
      <c r="J79" s="43">
        <v>0.10077</v>
      </c>
      <c r="K79" s="43">
        <v>0.11874999999999999</v>
      </c>
      <c r="L79" s="43">
        <v>0.11874999999999999</v>
      </c>
      <c r="M79" s="43">
        <v>0.11874999999999999</v>
      </c>
      <c r="N79" s="43">
        <v>0.11874999999999999</v>
      </c>
      <c r="R79">
        <v>2101</v>
      </c>
      <c r="S79" s="43">
        <v>4.2058048665879852E-2</v>
      </c>
      <c r="T79" s="43">
        <v>3.9123766200818463E-2</v>
      </c>
      <c r="U79" s="43">
        <v>3.6189483735757089E-2</v>
      </c>
      <c r="V79" s="43">
        <v>3.3015401457384352E-2</v>
      </c>
      <c r="W79" s="43">
        <v>2.7169774195455933E-2</v>
      </c>
      <c r="X79" s="43">
        <v>2.0764990403886893E-2</v>
      </c>
      <c r="Y79" s="43">
        <v>1.6068148294639428E-2</v>
      </c>
      <c r="Z79" s="43">
        <v>0</v>
      </c>
      <c r="AA79" s="43">
        <v>0</v>
      </c>
      <c r="AB79" s="43">
        <v>0</v>
      </c>
      <c r="AC79" s="43">
        <v>0</v>
      </c>
    </row>
    <row r="80" spans="3:29" x14ac:dyDescent="0.3">
      <c r="C80">
        <v>2102</v>
      </c>
      <c r="D80" s="43">
        <v>3.15E-2</v>
      </c>
      <c r="E80" s="43">
        <v>4.2020000000000002E-2</v>
      </c>
      <c r="F80" s="43">
        <v>6.5519999999999995E-2</v>
      </c>
      <c r="G80" s="43">
        <v>7.9619999999999996E-2</v>
      </c>
      <c r="H80" s="43">
        <v>8.9020000000000002E-2</v>
      </c>
      <c r="I80" s="43">
        <v>9.5729999999999996E-2</v>
      </c>
      <c r="J80" s="43">
        <v>0.10077</v>
      </c>
      <c r="K80" s="43">
        <v>0.11874999999999999</v>
      </c>
      <c r="L80" s="43">
        <v>0.11874999999999999</v>
      </c>
      <c r="M80" s="43">
        <v>0.11874999999999999</v>
      </c>
      <c r="N80" s="43">
        <v>0.11874999999999999</v>
      </c>
      <c r="R80">
        <v>2102</v>
      </c>
      <c r="S80" s="43">
        <v>4.2058048665879852E-2</v>
      </c>
      <c r="T80" s="43">
        <v>3.9123766200818463E-2</v>
      </c>
      <c r="U80" s="43">
        <v>3.6189483735757089E-2</v>
      </c>
      <c r="V80" s="43">
        <v>3.3015401457384352E-2</v>
      </c>
      <c r="W80" s="43">
        <v>2.7169774195455933E-2</v>
      </c>
      <c r="X80" s="43">
        <v>2.0764990403886893E-2</v>
      </c>
      <c r="Y80" s="43">
        <v>1.6068148294639428E-2</v>
      </c>
      <c r="Z80" s="43">
        <v>0</v>
      </c>
      <c r="AA80" s="43">
        <v>0</v>
      </c>
      <c r="AB80" s="43">
        <v>0</v>
      </c>
      <c r="AC80" s="43">
        <v>0</v>
      </c>
    </row>
    <row r="81" spans="3:29" x14ac:dyDescent="0.3">
      <c r="C81">
        <v>2103</v>
      </c>
      <c r="D81" s="43">
        <v>3.15E-2</v>
      </c>
      <c r="E81" s="43">
        <v>4.2020000000000002E-2</v>
      </c>
      <c r="F81" s="43">
        <v>6.5519999999999995E-2</v>
      </c>
      <c r="G81" s="43">
        <v>7.9619999999999996E-2</v>
      </c>
      <c r="H81" s="43">
        <v>8.9020000000000002E-2</v>
      </c>
      <c r="I81" s="43">
        <v>9.5729999999999996E-2</v>
      </c>
      <c r="J81" s="43">
        <v>0.10077</v>
      </c>
      <c r="K81" s="43">
        <v>0.11874999999999999</v>
      </c>
      <c r="L81" s="43">
        <v>0.11874999999999999</v>
      </c>
      <c r="M81" s="43">
        <v>0.11874999999999999</v>
      </c>
      <c r="N81" s="43">
        <v>0.11874999999999999</v>
      </c>
      <c r="R81">
        <v>2103</v>
      </c>
      <c r="S81" s="43">
        <v>4.2058048665879852E-2</v>
      </c>
      <c r="T81" s="43">
        <v>3.9123766200818463E-2</v>
      </c>
      <c r="U81" s="43">
        <v>3.6189483735757089E-2</v>
      </c>
      <c r="V81" s="43">
        <v>3.3015401457384352E-2</v>
      </c>
      <c r="W81" s="43">
        <v>2.7169774195455933E-2</v>
      </c>
      <c r="X81" s="43">
        <v>2.0764990403886893E-2</v>
      </c>
      <c r="Y81" s="43">
        <v>1.6068148294639428E-2</v>
      </c>
      <c r="Z81" s="43">
        <v>0</v>
      </c>
      <c r="AA81" s="43">
        <v>0</v>
      </c>
      <c r="AB81" s="43">
        <v>0</v>
      </c>
      <c r="AC81" s="43">
        <v>0</v>
      </c>
    </row>
    <row r="82" spans="3:29" x14ac:dyDescent="0.3">
      <c r="C82">
        <v>2104</v>
      </c>
      <c r="D82" s="43">
        <v>3.15E-2</v>
      </c>
      <c r="E82" s="43">
        <v>4.2020000000000002E-2</v>
      </c>
      <c r="F82" s="43">
        <v>6.5519999999999995E-2</v>
      </c>
      <c r="G82" s="43">
        <v>7.9619999999999996E-2</v>
      </c>
      <c r="H82" s="43">
        <v>8.9020000000000002E-2</v>
      </c>
      <c r="I82" s="43">
        <v>9.5729999999999996E-2</v>
      </c>
      <c r="J82" s="43">
        <v>0.10077</v>
      </c>
      <c r="K82" s="43">
        <v>0.11874999999999999</v>
      </c>
      <c r="L82" s="43">
        <v>0.11874999999999999</v>
      </c>
      <c r="M82" s="43">
        <v>0.11874999999999999</v>
      </c>
      <c r="N82" s="43">
        <v>0.11874999999999999</v>
      </c>
      <c r="R82">
        <v>2104</v>
      </c>
      <c r="S82" s="43">
        <v>4.2058048665879852E-2</v>
      </c>
      <c r="T82" s="43">
        <v>3.9123766200818463E-2</v>
      </c>
      <c r="U82" s="43">
        <v>3.6189483735757089E-2</v>
      </c>
      <c r="V82" s="43">
        <v>3.3015401457384352E-2</v>
      </c>
      <c r="W82" s="43">
        <v>2.7169774195455933E-2</v>
      </c>
      <c r="X82" s="43">
        <v>2.0764990403886893E-2</v>
      </c>
      <c r="Y82" s="43">
        <v>1.6068148294639428E-2</v>
      </c>
      <c r="Z82" s="43">
        <v>0</v>
      </c>
      <c r="AA82" s="43">
        <v>0</v>
      </c>
      <c r="AB82" s="43">
        <v>0</v>
      </c>
      <c r="AC82" s="43">
        <v>0</v>
      </c>
    </row>
    <row r="83" spans="3:29" x14ac:dyDescent="0.3">
      <c r="C83">
        <v>2105</v>
      </c>
      <c r="D83" s="43">
        <v>3.15E-2</v>
      </c>
      <c r="E83" s="43">
        <v>4.2020000000000002E-2</v>
      </c>
      <c r="F83" s="43">
        <v>6.5519999999999995E-2</v>
      </c>
      <c r="G83" s="43">
        <v>7.9619999999999996E-2</v>
      </c>
      <c r="H83" s="43">
        <v>8.9020000000000002E-2</v>
      </c>
      <c r="I83" s="43">
        <v>9.5729999999999996E-2</v>
      </c>
      <c r="J83" s="43">
        <v>0.10077</v>
      </c>
      <c r="K83" s="43">
        <v>0.11874999999999999</v>
      </c>
      <c r="L83" s="43">
        <v>0.11874999999999999</v>
      </c>
      <c r="M83" s="43">
        <v>0.11874999999999999</v>
      </c>
      <c r="N83" s="43">
        <v>0.11874999999999999</v>
      </c>
      <c r="R83">
        <v>2105</v>
      </c>
      <c r="S83" s="43">
        <v>4.2058048665879852E-2</v>
      </c>
      <c r="T83" s="43">
        <v>3.9123766200818463E-2</v>
      </c>
      <c r="U83" s="43">
        <v>3.6189483735757089E-2</v>
      </c>
      <c r="V83" s="43">
        <v>3.3015401457384352E-2</v>
      </c>
      <c r="W83" s="43">
        <v>2.7169774195455933E-2</v>
      </c>
      <c r="X83" s="43">
        <v>2.0764990403886893E-2</v>
      </c>
      <c r="Y83" s="43">
        <v>1.6068148294639428E-2</v>
      </c>
      <c r="Z83" s="43">
        <v>0</v>
      </c>
      <c r="AA83" s="43">
        <v>0</v>
      </c>
      <c r="AB83" s="43">
        <v>0</v>
      </c>
      <c r="AC83" s="43">
        <v>0</v>
      </c>
    </row>
    <row r="84" spans="3:29" x14ac:dyDescent="0.3">
      <c r="C84">
        <v>2106</v>
      </c>
      <c r="D84" s="43">
        <v>3.15E-2</v>
      </c>
      <c r="E84" s="43">
        <v>4.2020000000000002E-2</v>
      </c>
      <c r="F84" s="43">
        <v>6.5519999999999995E-2</v>
      </c>
      <c r="G84" s="43">
        <v>7.9619999999999996E-2</v>
      </c>
      <c r="H84" s="43">
        <v>8.9020000000000002E-2</v>
      </c>
      <c r="I84" s="43">
        <v>9.5729999999999996E-2</v>
      </c>
      <c r="J84" s="43">
        <v>0.10077</v>
      </c>
      <c r="K84" s="43">
        <v>0.11874999999999999</v>
      </c>
      <c r="L84" s="43">
        <v>0.11874999999999999</v>
      </c>
      <c r="M84" s="43">
        <v>0.11874999999999999</v>
      </c>
      <c r="N84" s="43">
        <v>0.11874999999999999</v>
      </c>
      <c r="R84">
        <v>2106</v>
      </c>
      <c r="S84" s="43">
        <v>4.2058048665879852E-2</v>
      </c>
      <c r="T84" s="43">
        <v>3.9123766200818463E-2</v>
      </c>
      <c r="U84" s="43">
        <v>3.6189483735757089E-2</v>
      </c>
      <c r="V84" s="43">
        <v>3.3015401457384352E-2</v>
      </c>
      <c r="W84" s="43">
        <v>2.7169774195455933E-2</v>
      </c>
      <c r="X84" s="43">
        <v>2.0764990403886893E-2</v>
      </c>
      <c r="Y84" s="43">
        <v>1.6068148294639428E-2</v>
      </c>
      <c r="Z84" s="43">
        <v>0</v>
      </c>
      <c r="AA84" s="43">
        <v>0</v>
      </c>
      <c r="AB84" s="43">
        <v>0</v>
      </c>
      <c r="AC84" s="43">
        <v>0</v>
      </c>
    </row>
    <row r="85" spans="3:29" x14ac:dyDescent="0.3">
      <c r="C85">
        <v>2107</v>
      </c>
      <c r="D85" s="43">
        <v>3.15E-2</v>
      </c>
      <c r="E85" s="43">
        <v>4.2020000000000002E-2</v>
      </c>
      <c r="F85" s="43">
        <v>6.5519999999999995E-2</v>
      </c>
      <c r="G85" s="43">
        <v>7.9619999999999996E-2</v>
      </c>
      <c r="H85" s="43">
        <v>8.9020000000000002E-2</v>
      </c>
      <c r="I85" s="43">
        <v>9.5729999999999996E-2</v>
      </c>
      <c r="J85" s="43">
        <v>0.10077</v>
      </c>
      <c r="K85" s="43">
        <v>0.11874999999999999</v>
      </c>
      <c r="L85" s="43">
        <v>0.11874999999999999</v>
      </c>
      <c r="M85" s="43">
        <v>0.11874999999999999</v>
      </c>
      <c r="N85" s="43">
        <v>0.11874999999999999</v>
      </c>
      <c r="R85">
        <v>2107</v>
      </c>
      <c r="S85" s="43">
        <v>4.2058048665879852E-2</v>
      </c>
      <c r="T85" s="43">
        <v>3.9123766200818463E-2</v>
      </c>
      <c r="U85" s="43">
        <v>3.6189483735757089E-2</v>
      </c>
      <c r="V85" s="43">
        <v>3.3015401457384352E-2</v>
      </c>
      <c r="W85" s="43">
        <v>2.7169774195455933E-2</v>
      </c>
      <c r="X85" s="43">
        <v>2.0764990403886893E-2</v>
      </c>
      <c r="Y85" s="43">
        <v>1.6068148294639428E-2</v>
      </c>
      <c r="Z85" s="43">
        <v>0</v>
      </c>
      <c r="AA85" s="43">
        <v>0</v>
      </c>
      <c r="AB85" s="43">
        <v>0</v>
      </c>
      <c r="AC85" s="43">
        <v>0</v>
      </c>
    </row>
    <row r="86" spans="3:29" x14ac:dyDescent="0.3">
      <c r="C86">
        <v>2108</v>
      </c>
      <c r="D86" s="43">
        <v>3.15E-2</v>
      </c>
      <c r="E86" s="43">
        <v>4.2020000000000002E-2</v>
      </c>
      <c r="F86" s="43">
        <v>6.5519999999999995E-2</v>
      </c>
      <c r="G86" s="43">
        <v>7.9619999999999996E-2</v>
      </c>
      <c r="H86" s="43">
        <v>8.9020000000000002E-2</v>
      </c>
      <c r="I86" s="43">
        <v>9.5729999999999996E-2</v>
      </c>
      <c r="J86" s="43">
        <v>0.10077</v>
      </c>
      <c r="K86" s="43">
        <v>0.11874999999999999</v>
      </c>
      <c r="L86" s="43">
        <v>0.11874999999999999</v>
      </c>
      <c r="M86" s="43">
        <v>0.11874999999999999</v>
      </c>
      <c r="N86" s="43">
        <v>0.11874999999999999</v>
      </c>
      <c r="R86">
        <v>2108</v>
      </c>
      <c r="S86" s="43">
        <v>4.2058048665879852E-2</v>
      </c>
      <c r="T86" s="43">
        <v>3.9123766200818463E-2</v>
      </c>
      <c r="U86" s="43">
        <v>3.6189483735757089E-2</v>
      </c>
      <c r="V86" s="43">
        <v>3.3015401457384352E-2</v>
      </c>
      <c r="W86" s="43">
        <v>2.7169774195455933E-2</v>
      </c>
      <c r="X86" s="43">
        <v>2.0764990403886893E-2</v>
      </c>
      <c r="Y86" s="43">
        <v>1.6068148294639428E-2</v>
      </c>
      <c r="Z86" s="43">
        <v>0</v>
      </c>
      <c r="AA86" s="43">
        <v>0</v>
      </c>
      <c r="AB86" s="43">
        <v>0</v>
      </c>
      <c r="AC86" s="43">
        <v>0</v>
      </c>
    </row>
    <row r="87" spans="3:29" x14ac:dyDescent="0.3">
      <c r="C87">
        <v>2109</v>
      </c>
      <c r="D87" s="43">
        <v>3.15E-2</v>
      </c>
      <c r="E87" s="43">
        <v>4.2020000000000002E-2</v>
      </c>
      <c r="F87" s="43">
        <v>6.5519999999999995E-2</v>
      </c>
      <c r="G87" s="43">
        <v>7.9619999999999996E-2</v>
      </c>
      <c r="H87" s="43">
        <v>8.9020000000000002E-2</v>
      </c>
      <c r="I87" s="43">
        <v>9.5729999999999996E-2</v>
      </c>
      <c r="J87" s="43">
        <v>0.10077</v>
      </c>
      <c r="K87" s="43">
        <v>0.11874999999999999</v>
      </c>
      <c r="L87" s="43">
        <v>0.11874999999999999</v>
      </c>
      <c r="M87" s="43">
        <v>0.11874999999999999</v>
      </c>
      <c r="N87" s="43">
        <v>0.11874999999999999</v>
      </c>
      <c r="R87">
        <v>2109</v>
      </c>
      <c r="S87" s="43">
        <v>4.2058048665879852E-2</v>
      </c>
      <c r="T87" s="43">
        <v>3.9123766200818463E-2</v>
      </c>
      <c r="U87" s="43">
        <v>3.6189483735757089E-2</v>
      </c>
      <c r="V87" s="43">
        <v>3.3015401457384352E-2</v>
      </c>
      <c r="W87" s="43">
        <v>2.7169774195455933E-2</v>
      </c>
      <c r="X87" s="43">
        <v>2.0764990403886893E-2</v>
      </c>
      <c r="Y87" s="43">
        <v>1.6068148294639428E-2</v>
      </c>
      <c r="Z87" s="43">
        <v>0</v>
      </c>
      <c r="AA87" s="43">
        <v>0</v>
      </c>
      <c r="AB87" s="43">
        <v>0</v>
      </c>
      <c r="AC87" s="43">
        <v>0</v>
      </c>
    </row>
    <row r="88" spans="3:29" x14ac:dyDescent="0.3">
      <c r="C88">
        <v>2110</v>
      </c>
      <c r="D88" s="43">
        <v>3.15E-2</v>
      </c>
      <c r="E88" s="43">
        <v>4.2020000000000002E-2</v>
      </c>
      <c r="F88" s="43">
        <v>6.5519999999999995E-2</v>
      </c>
      <c r="G88" s="43">
        <v>7.9619999999999996E-2</v>
      </c>
      <c r="H88" s="43">
        <v>8.9020000000000002E-2</v>
      </c>
      <c r="I88" s="43">
        <v>9.5729999999999996E-2</v>
      </c>
      <c r="J88" s="43">
        <v>0.10077</v>
      </c>
      <c r="K88" s="43">
        <v>0.11874999999999999</v>
      </c>
      <c r="L88" s="43">
        <v>0.11874999999999999</v>
      </c>
      <c r="M88" s="43">
        <v>0.11874999999999999</v>
      </c>
      <c r="N88" s="43">
        <v>0.11874999999999999</v>
      </c>
      <c r="R88">
        <v>2110</v>
      </c>
      <c r="S88" s="43">
        <v>4.2058048665879852E-2</v>
      </c>
      <c r="T88" s="43">
        <v>3.9123766200818463E-2</v>
      </c>
      <c r="U88" s="43">
        <v>3.6189483735757089E-2</v>
      </c>
      <c r="V88" s="43">
        <v>3.3015401457384352E-2</v>
      </c>
      <c r="W88" s="43">
        <v>2.7169774195455933E-2</v>
      </c>
      <c r="X88" s="43">
        <v>2.0764990403886893E-2</v>
      </c>
      <c r="Y88" s="43">
        <v>1.6068148294639428E-2</v>
      </c>
      <c r="Z88" s="43">
        <v>0</v>
      </c>
      <c r="AA88" s="43">
        <v>0</v>
      </c>
      <c r="AB88" s="43">
        <v>0</v>
      </c>
      <c r="AC88" s="43">
        <v>0</v>
      </c>
    </row>
    <row r="89" spans="3:29" x14ac:dyDescent="0.3">
      <c r="C89">
        <v>2111</v>
      </c>
      <c r="D89" s="43">
        <v>3.15E-2</v>
      </c>
      <c r="E89" s="43">
        <v>4.2020000000000002E-2</v>
      </c>
      <c r="F89" s="43">
        <v>6.5519999999999995E-2</v>
      </c>
      <c r="G89" s="43">
        <v>7.9619999999999996E-2</v>
      </c>
      <c r="H89" s="43">
        <v>8.9020000000000002E-2</v>
      </c>
      <c r="I89" s="43">
        <v>9.5729999999999996E-2</v>
      </c>
      <c r="J89" s="43">
        <v>0.10077</v>
      </c>
      <c r="K89" s="43">
        <v>0.11874999999999999</v>
      </c>
      <c r="L89" s="43">
        <v>0.11874999999999999</v>
      </c>
      <c r="M89" s="43">
        <v>0.11874999999999999</v>
      </c>
      <c r="N89" s="43">
        <v>0.11874999999999999</v>
      </c>
      <c r="R89">
        <v>2111</v>
      </c>
      <c r="S89" s="43">
        <v>4.2058048665879852E-2</v>
      </c>
      <c r="T89" s="43">
        <v>3.9123766200818463E-2</v>
      </c>
      <c r="U89" s="43">
        <v>3.6189483735757089E-2</v>
      </c>
      <c r="V89" s="43">
        <v>3.3015401457384352E-2</v>
      </c>
      <c r="W89" s="43">
        <v>2.7169774195455933E-2</v>
      </c>
      <c r="X89" s="43">
        <v>2.0764990403886893E-2</v>
      </c>
      <c r="Y89" s="43">
        <v>1.6068148294639428E-2</v>
      </c>
      <c r="Z89" s="43">
        <v>0</v>
      </c>
      <c r="AA89" s="43">
        <v>0</v>
      </c>
      <c r="AB89" s="43">
        <v>0</v>
      </c>
      <c r="AC89" s="43">
        <v>0</v>
      </c>
    </row>
    <row r="90" spans="3:29" x14ac:dyDescent="0.3">
      <c r="C90">
        <v>2112</v>
      </c>
      <c r="D90" s="43">
        <v>3.15E-2</v>
      </c>
      <c r="E90" s="43">
        <v>4.2020000000000002E-2</v>
      </c>
      <c r="F90" s="43">
        <v>6.5519999999999995E-2</v>
      </c>
      <c r="G90" s="43">
        <v>7.9619999999999996E-2</v>
      </c>
      <c r="H90" s="43">
        <v>8.9020000000000002E-2</v>
      </c>
      <c r="I90" s="43">
        <v>9.5729999999999996E-2</v>
      </c>
      <c r="J90" s="43">
        <v>0.10077</v>
      </c>
      <c r="K90" s="43">
        <v>0.11874999999999999</v>
      </c>
      <c r="L90" s="43">
        <v>0.11874999999999999</v>
      </c>
      <c r="M90" s="43">
        <v>0.11874999999999999</v>
      </c>
      <c r="N90" s="43">
        <v>0.11874999999999999</v>
      </c>
      <c r="R90">
        <v>2112</v>
      </c>
      <c r="S90" s="43">
        <v>4.2058048665879852E-2</v>
      </c>
      <c r="T90" s="43">
        <v>3.9123766200818463E-2</v>
      </c>
      <c r="U90" s="43">
        <v>3.6189483735757089E-2</v>
      </c>
      <c r="V90" s="43">
        <v>3.3015401457384352E-2</v>
      </c>
      <c r="W90" s="43">
        <v>2.7169774195455933E-2</v>
      </c>
      <c r="X90" s="43">
        <v>2.0764990403886893E-2</v>
      </c>
      <c r="Y90" s="43">
        <v>1.6068148294639428E-2</v>
      </c>
      <c r="Z90" s="43">
        <v>0</v>
      </c>
      <c r="AA90" s="43">
        <v>0</v>
      </c>
      <c r="AB90" s="43">
        <v>0</v>
      </c>
      <c r="AC90" s="43">
        <v>0</v>
      </c>
    </row>
    <row r="91" spans="3:29" x14ac:dyDescent="0.3">
      <c r="C91">
        <v>2113</v>
      </c>
      <c r="D91" s="43">
        <v>3.15E-2</v>
      </c>
      <c r="E91" s="43">
        <v>4.2020000000000002E-2</v>
      </c>
      <c r="F91" s="43">
        <v>6.5519999999999995E-2</v>
      </c>
      <c r="G91" s="43">
        <v>7.9619999999999996E-2</v>
      </c>
      <c r="H91" s="43">
        <v>8.9020000000000002E-2</v>
      </c>
      <c r="I91" s="43">
        <v>9.5729999999999996E-2</v>
      </c>
      <c r="J91" s="43">
        <v>0.10077</v>
      </c>
      <c r="K91" s="43">
        <v>0.11874999999999999</v>
      </c>
      <c r="L91" s="43">
        <v>0.11874999999999999</v>
      </c>
      <c r="M91" s="43">
        <v>0.11874999999999999</v>
      </c>
      <c r="N91" s="43">
        <v>0.11874999999999999</v>
      </c>
      <c r="R91">
        <v>2113</v>
      </c>
      <c r="S91" s="43">
        <v>4.2058048665879852E-2</v>
      </c>
      <c r="T91" s="43">
        <v>3.9123766200818463E-2</v>
      </c>
      <c r="U91" s="43">
        <v>3.6189483735757089E-2</v>
      </c>
      <c r="V91" s="43">
        <v>3.3015401457384352E-2</v>
      </c>
      <c r="W91" s="43">
        <v>2.7169774195455933E-2</v>
      </c>
      <c r="X91" s="43">
        <v>2.0764990403886893E-2</v>
      </c>
      <c r="Y91" s="43">
        <v>1.6068148294639428E-2</v>
      </c>
      <c r="Z91" s="43">
        <v>0</v>
      </c>
      <c r="AA91" s="43">
        <v>0</v>
      </c>
      <c r="AB91" s="43">
        <v>0</v>
      </c>
      <c r="AC91" s="43">
        <v>0</v>
      </c>
    </row>
    <row r="92" spans="3:29" x14ac:dyDescent="0.3">
      <c r="C92">
        <v>2114</v>
      </c>
      <c r="D92" s="43">
        <v>3.15E-2</v>
      </c>
      <c r="E92" s="43">
        <v>4.2020000000000002E-2</v>
      </c>
      <c r="F92" s="43">
        <v>6.5519999999999995E-2</v>
      </c>
      <c r="G92" s="43">
        <v>7.9619999999999996E-2</v>
      </c>
      <c r="H92" s="43">
        <v>8.9020000000000002E-2</v>
      </c>
      <c r="I92" s="43">
        <v>9.5729999999999996E-2</v>
      </c>
      <c r="J92" s="43">
        <v>0.10077</v>
      </c>
      <c r="K92" s="43">
        <v>0.11874999999999999</v>
      </c>
      <c r="L92" s="43">
        <v>0.11874999999999999</v>
      </c>
      <c r="M92" s="43">
        <v>0.11874999999999999</v>
      </c>
      <c r="N92" s="43">
        <v>0.11874999999999999</v>
      </c>
      <c r="R92">
        <v>2114</v>
      </c>
      <c r="S92" s="43">
        <v>4.2058048665879852E-2</v>
      </c>
      <c r="T92" s="43">
        <v>3.9123766200818463E-2</v>
      </c>
      <c r="U92" s="43">
        <v>3.6189483735757089E-2</v>
      </c>
      <c r="V92" s="43">
        <v>3.3015401457384352E-2</v>
      </c>
      <c r="W92" s="43">
        <v>2.7169774195455933E-2</v>
      </c>
      <c r="X92" s="43">
        <v>2.0764990403886893E-2</v>
      </c>
      <c r="Y92" s="43">
        <v>1.6068148294639428E-2</v>
      </c>
      <c r="Z92" s="43">
        <v>0</v>
      </c>
      <c r="AA92" s="43">
        <v>0</v>
      </c>
      <c r="AB92" s="43">
        <v>0</v>
      </c>
      <c r="AC92" s="43">
        <v>0</v>
      </c>
    </row>
    <row r="93" spans="3:29" x14ac:dyDescent="0.3">
      <c r="C93">
        <v>2115</v>
      </c>
      <c r="D93" s="43">
        <v>3.15E-2</v>
      </c>
      <c r="E93" s="43">
        <v>4.2020000000000002E-2</v>
      </c>
      <c r="F93" s="43">
        <v>6.5519999999999995E-2</v>
      </c>
      <c r="G93" s="43">
        <v>7.9619999999999996E-2</v>
      </c>
      <c r="H93" s="43">
        <v>8.9020000000000002E-2</v>
      </c>
      <c r="I93" s="43">
        <v>9.5729999999999996E-2</v>
      </c>
      <c r="J93" s="43">
        <v>0.10077</v>
      </c>
      <c r="K93" s="43">
        <v>0.11874999999999999</v>
      </c>
      <c r="L93" s="43">
        <v>0.11874999999999999</v>
      </c>
      <c r="M93" s="43">
        <v>0.11874999999999999</v>
      </c>
      <c r="N93" s="43">
        <v>0.11874999999999999</v>
      </c>
      <c r="R93">
        <v>2115</v>
      </c>
      <c r="S93" s="43">
        <v>4.2058048665879852E-2</v>
      </c>
      <c r="T93" s="43">
        <v>3.9123766200818463E-2</v>
      </c>
      <c r="U93" s="43">
        <v>3.6189483735757089E-2</v>
      </c>
      <c r="V93" s="43">
        <v>3.3015401457384352E-2</v>
      </c>
      <c r="W93" s="43">
        <v>2.7169774195455933E-2</v>
      </c>
      <c r="X93" s="43">
        <v>2.0764990403886893E-2</v>
      </c>
      <c r="Y93" s="43">
        <v>1.6068148294639428E-2</v>
      </c>
      <c r="Z93" s="43">
        <v>0</v>
      </c>
      <c r="AA93" s="43">
        <v>0</v>
      </c>
      <c r="AB93" s="43">
        <v>0</v>
      </c>
      <c r="AC93" s="43">
        <v>0</v>
      </c>
    </row>
    <row r="94" spans="3:29" x14ac:dyDescent="0.3">
      <c r="C94">
        <v>2116</v>
      </c>
      <c r="D94" s="43">
        <v>3.15E-2</v>
      </c>
      <c r="E94" s="43">
        <v>4.2020000000000002E-2</v>
      </c>
      <c r="F94" s="43">
        <v>6.5519999999999995E-2</v>
      </c>
      <c r="G94" s="43">
        <v>7.9619999999999996E-2</v>
      </c>
      <c r="H94" s="43">
        <v>8.9020000000000002E-2</v>
      </c>
      <c r="I94" s="43">
        <v>9.5729999999999996E-2</v>
      </c>
      <c r="J94" s="43">
        <v>0.10077</v>
      </c>
      <c r="K94" s="43">
        <v>0.11874999999999999</v>
      </c>
      <c r="L94" s="43">
        <v>0.11874999999999999</v>
      </c>
      <c r="M94" s="43">
        <v>0.11874999999999999</v>
      </c>
      <c r="N94" s="43">
        <v>0.11874999999999999</v>
      </c>
      <c r="R94">
        <v>2116</v>
      </c>
      <c r="S94" s="43">
        <v>4.2058048665879852E-2</v>
      </c>
      <c r="T94" s="43">
        <v>3.9123766200818463E-2</v>
      </c>
      <c r="U94" s="43">
        <v>3.6189483735757089E-2</v>
      </c>
      <c r="V94" s="43">
        <v>3.3015401457384352E-2</v>
      </c>
      <c r="W94" s="43">
        <v>2.7169774195455933E-2</v>
      </c>
      <c r="X94" s="43">
        <v>2.0764990403886893E-2</v>
      </c>
      <c r="Y94" s="43">
        <v>1.6068148294639428E-2</v>
      </c>
      <c r="Z94" s="43">
        <v>0</v>
      </c>
      <c r="AA94" s="43">
        <v>0</v>
      </c>
      <c r="AB94" s="43">
        <v>0</v>
      </c>
      <c r="AC94" s="43">
        <v>0</v>
      </c>
    </row>
    <row r="95" spans="3:29" x14ac:dyDescent="0.3">
      <c r="C95">
        <v>2117</v>
      </c>
      <c r="D95" s="43">
        <v>3.15E-2</v>
      </c>
      <c r="E95" s="43">
        <v>4.2020000000000002E-2</v>
      </c>
      <c r="F95" s="43">
        <v>6.5519999999999995E-2</v>
      </c>
      <c r="G95" s="43">
        <v>7.9619999999999996E-2</v>
      </c>
      <c r="H95" s="43">
        <v>8.9020000000000002E-2</v>
      </c>
      <c r="I95" s="43">
        <v>9.5729999999999996E-2</v>
      </c>
      <c r="J95" s="43">
        <v>0.10077</v>
      </c>
      <c r="K95" s="43">
        <v>0.11874999999999999</v>
      </c>
      <c r="L95" s="43">
        <v>0.11874999999999999</v>
      </c>
      <c r="M95" s="43">
        <v>0.11874999999999999</v>
      </c>
      <c r="N95" s="43">
        <v>0.11874999999999999</v>
      </c>
      <c r="R95">
        <v>2117</v>
      </c>
      <c r="S95" s="43">
        <v>4.2058048665879852E-2</v>
      </c>
      <c r="T95" s="43">
        <v>3.9123766200818463E-2</v>
      </c>
      <c r="U95" s="43">
        <v>3.6189483735757089E-2</v>
      </c>
      <c r="V95" s="43">
        <v>3.3015401457384352E-2</v>
      </c>
      <c r="W95" s="43">
        <v>2.7169774195455933E-2</v>
      </c>
      <c r="X95" s="43">
        <v>2.0764990403886893E-2</v>
      </c>
      <c r="Y95" s="43">
        <v>1.6068148294639428E-2</v>
      </c>
      <c r="Z95" s="43">
        <v>0</v>
      </c>
      <c r="AA95" s="43">
        <v>0</v>
      </c>
      <c r="AB95" s="43">
        <v>0</v>
      </c>
      <c r="AC95" s="43">
        <v>0</v>
      </c>
    </row>
    <row r="96" spans="3:29" x14ac:dyDescent="0.3">
      <c r="C96">
        <v>2118</v>
      </c>
      <c r="D96" s="43">
        <v>3.15E-2</v>
      </c>
      <c r="E96" s="43">
        <v>4.2020000000000002E-2</v>
      </c>
      <c r="F96" s="43">
        <v>6.5519999999999995E-2</v>
      </c>
      <c r="G96" s="43">
        <v>7.9619999999999996E-2</v>
      </c>
      <c r="H96" s="43">
        <v>8.9020000000000002E-2</v>
      </c>
      <c r="I96" s="43">
        <v>9.5729999999999996E-2</v>
      </c>
      <c r="J96" s="43">
        <v>0.10077</v>
      </c>
      <c r="K96" s="43">
        <v>0.11874999999999999</v>
      </c>
      <c r="L96" s="43">
        <v>0.11874999999999999</v>
      </c>
      <c r="M96" s="43">
        <v>0.11874999999999999</v>
      </c>
      <c r="N96" s="43">
        <v>0.11874999999999999</v>
      </c>
      <c r="R96">
        <v>2118</v>
      </c>
      <c r="S96" s="43">
        <v>4.2058048665879852E-2</v>
      </c>
      <c r="T96" s="43">
        <v>3.9123766200818463E-2</v>
      </c>
      <c r="U96" s="43">
        <v>3.6189483735757089E-2</v>
      </c>
      <c r="V96" s="43">
        <v>3.3015401457384352E-2</v>
      </c>
      <c r="W96" s="43">
        <v>2.7169774195455933E-2</v>
      </c>
      <c r="X96" s="43">
        <v>2.0764990403886893E-2</v>
      </c>
      <c r="Y96" s="43">
        <v>1.6068148294639428E-2</v>
      </c>
      <c r="Z96" s="43">
        <v>0</v>
      </c>
      <c r="AA96" s="43">
        <v>0</v>
      </c>
      <c r="AB96" s="43">
        <v>0</v>
      </c>
      <c r="AC96" s="43">
        <v>0</v>
      </c>
    </row>
    <row r="97" spans="3:29" x14ac:dyDescent="0.3">
      <c r="C97">
        <v>2119</v>
      </c>
      <c r="D97" s="43">
        <v>3.15E-2</v>
      </c>
      <c r="E97" s="43">
        <v>4.2020000000000002E-2</v>
      </c>
      <c r="F97" s="43">
        <v>6.5519999999999995E-2</v>
      </c>
      <c r="G97" s="43">
        <v>7.9619999999999996E-2</v>
      </c>
      <c r="H97" s="43">
        <v>8.9020000000000002E-2</v>
      </c>
      <c r="I97" s="43">
        <v>9.5729999999999996E-2</v>
      </c>
      <c r="J97" s="43">
        <v>0.10077</v>
      </c>
      <c r="K97" s="43">
        <v>0.11874999999999999</v>
      </c>
      <c r="L97" s="43">
        <v>0.11874999999999999</v>
      </c>
      <c r="M97" s="43">
        <v>0.11874999999999999</v>
      </c>
      <c r="N97" s="43">
        <v>0.11874999999999999</v>
      </c>
      <c r="R97">
        <v>2119</v>
      </c>
      <c r="S97" s="43">
        <v>4.2058048665879852E-2</v>
      </c>
      <c r="T97" s="43">
        <v>3.9123766200818463E-2</v>
      </c>
      <c r="U97" s="43">
        <v>3.6189483735757089E-2</v>
      </c>
      <c r="V97" s="43">
        <v>3.3015401457384352E-2</v>
      </c>
      <c r="W97" s="43">
        <v>2.7169774195455933E-2</v>
      </c>
      <c r="X97" s="43">
        <v>2.0764990403886893E-2</v>
      </c>
      <c r="Y97" s="43">
        <v>1.6068148294639428E-2</v>
      </c>
      <c r="Z97" s="43">
        <v>0</v>
      </c>
      <c r="AA97" s="43">
        <v>0</v>
      </c>
      <c r="AB97" s="43">
        <v>0</v>
      </c>
      <c r="AC97" s="43">
        <v>0</v>
      </c>
    </row>
    <row r="98" spans="3:29" x14ac:dyDescent="0.3">
      <c r="C98">
        <v>2120</v>
      </c>
      <c r="D98" s="43">
        <v>3.15E-2</v>
      </c>
      <c r="E98" s="43">
        <v>4.2020000000000002E-2</v>
      </c>
      <c r="F98" s="43">
        <v>6.5519999999999995E-2</v>
      </c>
      <c r="G98" s="43">
        <v>7.9619999999999996E-2</v>
      </c>
      <c r="H98" s="43">
        <v>8.9020000000000002E-2</v>
      </c>
      <c r="I98" s="43">
        <v>9.5729999999999996E-2</v>
      </c>
      <c r="J98" s="43">
        <v>0.10077</v>
      </c>
      <c r="K98" s="43">
        <v>0.11874999999999999</v>
      </c>
      <c r="L98" s="43">
        <v>0.11874999999999999</v>
      </c>
      <c r="M98" s="43">
        <v>0.11874999999999999</v>
      </c>
      <c r="N98" s="43">
        <v>0.11874999999999999</v>
      </c>
      <c r="R98">
        <v>2120</v>
      </c>
      <c r="S98" s="43">
        <v>4.2058048665879852E-2</v>
      </c>
      <c r="T98" s="43">
        <v>3.9123766200818463E-2</v>
      </c>
      <c r="U98" s="43">
        <v>3.6189483735757089E-2</v>
      </c>
      <c r="V98" s="43">
        <v>3.3015401457384352E-2</v>
      </c>
      <c r="W98" s="43">
        <v>2.7169774195455933E-2</v>
      </c>
      <c r="X98" s="43">
        <v>2.0764990403886893E-2</v>
      </c>
      <c r="Y98" s="43">
        <v>1.6068148294639428E-2</v>
      </c>
      <c r="Z98" s="43">
        <v>0</v>
      </c>
      <c r="AA98" s="43">
        <v>0</v>
      </c>
      <c r="AB98" s="43">
        <v>0</v>
      </c>
      <c r="AC98" s="43">
        <v>0</v>
      </c>
    </row>
    <row r="99" spans="3:29" x14ac:dyDescent="0.3">
      <c r="C99">
        <v>2121</v>
      </c>
      <c r="D99" s="43">
        <v>3.15E-2</v>
      </c>
      <c r="E99" s="43">
        <v>4.2020000000000002E-2</v>
      </c>
      <c r="F99" s="43">
        <v>6.5519999999999995E-2</v>
      </c>
      <c r="G99" s="43">
        <v>7.9619999999999996E-2</v>
      </c>
      <c r="H99" s="43">
        <v>8.9020000000000002E-2</v>
      </c>
      <c r="I99" s="43">
        <v>9.5729999999999996E-2</v>
      </c>
      <c r="J99" s="43">
        <v>0.10077</v>
      </c>
      <c r="K99" s="43">
        <v>0.11874999999999999</v>
      </c>
      <c r="L99" s="43">
        <v>0.11874999999999999</v>
      </c>
      <c r="M99" s="43">
        <v>0.11874999999999999</v>
      </c>
      <c r="N99" s="43">
        <v>0.11874999999999999</v>
      </c>
      <c r="R99">
        <v>2121</v>
      </c>
      <c r="S99" s="43">
        <v>4.2058048665879852E-2</v>
      </c>
      <c r="T99" s="43">
        <v>3.9123766200818463E-2</v>
      </c>
      <c r="U99" s="43">
        <v>3.6189483735757089E-2</v>
      </c>
      <c r="V99" s="43">
        <v>3.3015401457384352E-2</v>
      </c>
      <c r="W99" s="43">
        <v>2.7169774195455933E-2</v>
      </c>
      <c r="X99" s="43">
        <v>2.0764990403886893E-2</v>
      </c>
      <c r="Y99" s="43">
        <v>1.6068148294639428E-2</v>
      </c>
      <c r="Z99" s="43">
        <v>0</v>
      </c>
      <c r="AA99" s="43">
        <v>0</v>
      </c>
      <c r="AB99" s="43">
        <v>0</v>
      </c>
      <c r="AC99" s="43">
        <v>0</v>
      </c>
    </row>
    <row r="100" spans="3:29" x14ac:dyDescent="0.3">
      <c r="C100">
        <v>2122</v>
      </c>
      <c r="D100" s="43">
        <v>3.15E-2</v>
      </c>
      <c r="E100" s="43">
        <v>4.2020000000000002E-2</v>
      </c>
      <c r="F100" s="43">
        <v>6.5519999999999995E-2</v>
      </c>
      <c r="G100" s="43">
        <v>7.9619999999999996E-2</v>
      </c>
      <c r="H100" s="43">
        <v>8.9020000000000002E-2</v>
      </c>
      <c r="I100" s="43">
        <v>9.5729999999999996E-2</v>
      </c>
      <c r="J100" s="43">
        <v>0.10077</v>
      </c>
      <c r="K100" s="43">
        <v>0.11874999999999999</v>
      </c>
      <c r="L100" s="43">
        <v>0.11874999999999999</v>
      </c>
      <c r="M100" s="43">
        <v>0.11874999999999999</v>
      </c>
      <c r="N100" s="43">
        <v>0.11874999999999999</v>
      </c>
      <c r="R100">
        <v>2122</v>
      </c>
      <c r="S100" s="43">
        <v>4.2058048665879852E-2</v>
      </c>
      <c r="T100" s="43">
        <v>3.9123766200818463E-2</v>
      </c>
      <c r="U100" s="43">
        <v>3.6189483735757089E-2</v>
      </c>
      <c r="V100" s="43">
        <v>3.3015401457384352E-2</v>
      </c>
      <c r="W100" s="43">
        <v>2.7169774195455933E-2</v>
      </c>
      <c r="X100" s="43">
        <v>2.0764990403886893E-2</v>
      </c>
      <c r="Y100" s="43">
        <v>1.6068148294639428E-2</v>
      </c>
      <c r="Z100" s="43">
        <v>0</v>
      </c>
      <c r="AA100" s="43">
        <v>0</v>
      </c>
      <c r="AB100" s="43">
        <v>0</v>
      </c>
      <c r="AC100" s="43">
        <v>0</v>
      </c>
    </row>
    <row r="101" spans="3:29" x14ac:dyDescent="0.3">
      <c r="C101">
        <v>2123</v>
      </c>
      <c r="D101" s="43">
        <v>3.15E-2</v>
      </c>
      <c r="E101" s="43">
        <v>4.2020000000000002E-2</v>
      </c>
      <c r="F101" s="43">
        <v>6.5519999999999995E-2</v>
      </c>
      <c r="G101" s="43">
        <v>7.9619999999999996E-2</v>
      </c>
      <c r="H101" s="43">
        <v>8.9020000000000002E-2</v>
      </c>
      <c r="I101" s="43">
        <v>9.5729999999999996E-2</v>
      </c>
      <c r="J101" s="43">
        <v>0.10077</v>
      </c>
      <c r="K101" s="43">
        <v>0.11874999999999999</v>
      </c>
      <c r="L101" s="43">
        <v>0.11874999999999999</v>
      </c>
      <c r="M101" s="43">
        <v>0.11874999999999999</v>
      </c>
      <c r="N101" s="43">
        <v>0.11874999999999999</v>
      </c>
      <c r="R101">
        <v>2123</v>
      </c>
      <c r="S101" s="43">
        <v>4.2058048665879852E-2</v>
      </c>
      <c r="T101" s="43">
        <v>3.9123766200818463E-2</v>
      </c>
      <c r="U101" s="43">
        <v>3.6189483735757089E-2</v>
      </c>
      <c r="V101" s="43">
        <v>3.3015401457384352E-2</v>
      </c>
      <c r="W101" s="43">
        <v>2.7169774195455933E-2</v>
      </c>
      <c r="X101" s="43">
        <v>2.0764990403886893E-2</v>
      </c>
      <c r="Y101" s="43">
        <v>1.6068148294639428E-2</v>
      </c>
      <c r="Z101" s="43">
        <v>0</v>
      </c>
      <c r="AA101" s="43">
        <v>0</v>
      </c>
      <c r="AB101" s="43">
        <v>0</v>
      </c>
      <c r="AC101" s="43">
        <v>0</v>
      </c>
    </row>
    <row r="102" spans="3:29" x14ac:dyDescent="0.3">
      <c r="C102">
        <v>2124</v>
      </c>
      <c r="D102" s="43">
        <v>3.15E-2</v>
      </c>
      <c r="E102" s="43">
        <v>4.2020000000000002E-2</v>
      </c>
      <c r="F102" s="43">
        <v>6.5519999999999995E-2</v>
      </c>
      <c r="G102" s="43">
        <v>7.9619999999999996E-2</v>
      </c>
      <c r="H102" s="43">
        <v>8.9020000000000002E-2</v>
      </c>
      <c r="I102" s="43">
        <v>9.5729999999999996E-2</v>
      </c>
      <c r="J102" s="43">
        <v>0.10077</v>
      </c>
      <c r="K102" s="43">
        <v>0.11874999999999999</v>
      </c>
      <c r="L102" s="43">
        <v>0.11874999999999999</v>
      </c>
      <c r="M102" s="43">
        <v>0.11874999999999999</v>
      </c>
      <c r="N102" s="43">
        <v>0.11874999999999999</v>
      </c>
      <c r="R102">
        <v>2124</v>
      </c>
      <c r="S102" s="43">
        <v>4.2058048665879852E-2</v>
      </c>
      <c r="T102" s="43">
        <v>3.9123766200818463E-2</v>
      </c>
      <c r="U102" s="43">
        <v>3.6189483735757089E-2</v>
      </c>
      <c r="V102" s="43">
        <v>3.3015401457384352E-2</v>
      </c>
      <c r="W102" s="43">
        <v>2.7169774195455933E-2</v>
      </c>
      <c r="X102" s="43">
        <v>2.0764990403886893E-2</v>
      </c>
      <c r="Y102" s="43">
        <v>1.6068148294639428E-2</v>
      </c>
      <c r="Z102" s="43">
        <v>0</v>
      </c>
      <c r="AA102" s="43">
        <v>0</v>
      </c>
      <c r="AB102" s="43">
        <v>0</v>
      </c>
      <c r="AC102" s="43">
        <v>0</v>
      </c>
    </row>
    <row r="103" spans="3:29" x14ac:dyDescent="0.3">
      <c r="C103">
        <v>2125</v>
      </c>
      <c r="D103" s="43">
        <v>3.15E-2</v>
      </c>
      <c r="E103" s="43">
        <v>4.2020000000000002E-2</v>
      </c>
      <c r="F103" s="43">
        <v>6.5519999999999995E-2</v>
      </c>
      <c r="G103" s="43">
        <v>7.9619999999999996E-2</v>
      </c>
      <c r="H103" s="43">
        <v>8.9020000000000002E-2</v>
      </c>
      <c r="I103" s="43">
        <v>9.5729999999999996E-2</v>
      </c>
      <c r="J103" s="43">
        <v>0.10077</v>
      </c>
      <c r="K103" s="43">
        <v>0.11874999999999999</v>
      </c>
      <c r="L103" s="43">
        <v>0.11874999999999999</v>
      </c>
      <c r="M103" s="43">
        <v>0.11874999999999999</v>
      </c>
      <c r="N103" s="43">
        <v>0.11874999999999999</v>
      </c>
      <c r="R103">
        <v>2125</v>
      </c>
      <c r="S103" s="43">
        <v>4.2058048665879852E-2</v>
      </c>
      <c r="T103" s="43">
        <v>3.9123766200818463E-2</v>
      </c>
      <c r="U103" s="43">
        <v>3.6189483735757089E-2</v>
      </c>
      <c r="V103" s="43">
        <v>3.3015401457384352E-2</v>
      </c>
      <c r="W103" s="43">
        <v>2.7169774195455933E-2</v>
      </c>
      <c r="X103" s="43">
        <v>2.0764990403886893E-2</v>
      </c>
      <c r="Y103" s="43">
        <v>1.6068148294639428E-2</v>
      </c>
      <c r="Z103" s="43">
        <v>0</v>
      </c>
      <c r="AA103" s="43">
        <v>0</v>
      </c>
      <c r="AB103" s="43">
        <v>0</v>
      </c>
      <c r="AC103" s="43">
        <v>0</v>
      </c>
    </row>
    <row r="104" spans="3:29" x14ac:dyDescent="0.3">
      <c r="C104">
        <v>2126</v>
      </c>
      <c r="D104" s="43">
        <v>3.15E-2</v>
      </c>
      <c r="E104" s="43">
        <v>4.2020000000000002E-2</v>
      </c>
      <c r="F104" s="43">
        <v>6.5519999999999995E-2</v>
      </c>
      <c r="G104" s="43">
        <v>7.9619999999999996E-2</v>
      </c>
      <c r="H104" s="43">
        <v>8.9020000000000002E-2</v>
      </c>
      <c r="I104" s="43">
        <v>9.5729999999999996E-2</v>
      </c>
      <c r="J104" s="43">
        <v>0.10077</v>
      </c>
      <c r="K104" s="43">
        <v>0.11874999999999999</v>
      </c>
      <c r="L104" s="43">
        <v>0.11874999999999999</v>
      </c>
      <c r="M104" s="43">
        <v>0.11874999999999999</v>
      </c>
      <c r="N104" s="43">
        <v>0.11874999999999999</v>
      </c>
      <c r="R104">
        <v>2126</v>
      </c>
      <c r="S104" s="43">
        <v>4.2058048665879852E-2</v>
      </c>
      <c r="T104" s="43">
        <v>3.9123766200818463E-2</v>
      </c>
      <c r="U104" s="43">
        <v>3.6189483735757089E-2</v>
      </c>
      <c r="V104" s="43">
        <v>3.3015401457384352E-2</v>
      </c>
      <c r="W104" s="43">
        <v>2.7169774195455933E-2</v>
      </c>
      <c r="X104" s="43">
        <v>2.0764990403886893E-2</v>
      </c>
      <c r="Y104" s="43">
        <v>1.6068148294639428E-2</v>
      </c>
      <c r="Z104" s="43">
        <v>0</v>
      </c>
      <c r="AA104" s="43">
        <v>0</v>
      </c>
      <c r="AB104" s="43">
        <v>0</v>
      </c>
      <c r="AC104" s="43">
        <v>0</v>
      </c>
    </row>
    <row r="105" spans="3:29" x14ac:dyDescent="0.3">
      <c r="C105">
        <v>2127</v>
      </c>
      <c r="D105" s="43">
        <v>3.15E-2</v>
      </c>
      <c r="E105" s="43">
        <v>4.2020000000000002E-2</v>
      </c>
      <c r="F105" s="43">
        <v>6.5519999999999995E-2</v>
      </c>
      <c r="G105" s="43">
        <v>7.9619999999999996E-2</v>
      </c>
      <c r="H105" s="43">
        <v>8.9020000000000002E-2</v>
      </c>
      <c r="I105" s="43">
        <v>9.5729999999999996E-2</v>
      </c>
      <c r="J105" s="43">
        <v>0.10077</v>
      </c>
      <c r="K105" s="43">
        <v>0.11874999999999999</v>
      </c>
      <c r="L105" s="43">
        <v>0.11874999999999999</v>
      </c>
      <c r="M105" s="43">
        <v>0.11874999999999999</v>
      </c>
      <c r="N105" s="43">
        <v>0.11874999999999999</v>
      </c>
      <c r="R105">
        <v>2127</v>
      </c>
      <c r="S105" s="43">
        <v>4.2058048665879852E-2</v>
      </c>
      <c r="T105" s="43">
        <v>3.9123766200818463E-2</v>
      </c>
      <c r="U105" s="43">
        <v>3.6189483735757089E-2</v>
      </c>
      <c r="V105" s="43">
        <v>3.3015401457384352E-2</v>
      </c>
      <c r="W105" s="43">
        <v>2.7169774195455933E-2</v>
      </c>
      <c r="X105" s="43">
        <v>2.0764990403886893E-2</v>
      </c>
      <c r="Y105" s="43">
        <v>1.6068148294639428E-2</v>
      </c>
      <c r="Z105" s="43">
        <v>0</v>
      </c>
      <c r="AA105" s="43">
        <v>0</v>
      </c>
      <c r="AB105" s="43">
        <v>0</v>
      </c>
      <c r="AC105" s="43">
        <v>0</v>
      </c>
    </row>
    <row r="106" spans="3:29" x14ac:dyDescent="0.3">
      <c r="C106">
        <v>2128</v>
      </c>
      <c r="D106" s="43">
        <v>3.15E-2</v>
      </c>
      <c r="E106" s="43">
        <v>4.2020000000000002E-2</v>
      </c>
      <c r="F106" s="43">
        <v>6.5519999999999995E-2</v>
      </c>
      <c r="G106" s="43">
        <v>7.9619999999999996E-2</v>
      </c>
      <c r="H106" s="43">
        <v>8.9020000000000002E-2</v>
      </c>
      <c r="I106" s="43">
        <v>9.5729999999999996E-2</v>
      </c>
      <c r="J106" s="43">
        <v>0.10077</v>
      </c>
      <c r="K106" s="43">
        <v>0.11874999999999999</v>
      </c>
      <c r="L106" s="43">
        <v>0.11874999999999999</v>
      </c>
      <c r="M106" s="43">
        <v>0.11874999999999999</v>
      </c>
      <c r="N106" s="43">
        <v>0.11874999999999999</v>
      </c>
      <c r="R106">
        <v>2128</v>
      </c>
      <c r="S106" s="43">
        <v>4.2058048665879852E-2</v>
      </c>
      <c r="T106" s="43">
        <v>3.9123766200818463E-2</v>
      </c>
      <c r="U106" s="43">
        <v>3.6189483735757089E-2</v>
      </c>
      <c r="V106" s="43">
        <v>3.3015401457384352E-2</v>
      </c>
      <c r="W106" s="43">
        <v>2.7169774195455933E-2</v>
      </c>
      <c r="X106" s="43">
        <v>2.0764990403886893E-2</v>
      </c>
      <c r="Y106" s="43">
        <v>1.6068148294639428E-2</v>
      </c>
      <c r="Z106" s="43">
        <v>0</v>
      </c>
      <c r="AA106" s="43">
        <v>0</v>
      </c>
      <c r="AB106" s="43">
        <v>0</v>
      </c>
      <c r="AC106" s="43">
        <v>0</v>
      </c>
    </row>
    <row r="107" spans="3:29" x14ac:dyDescent="0.3">
      <c r="C107">
        <v>2129</v>
      </c>
      <c r="D107" s="43">
        <v>3.15E-2</v>
      </c>
      <c r="E107" s="43">
        <v>4.2020000000000002E-2</v>
      </c>
      <c r="F107" s="43">
        <v>6.5519999999999995E-2</v>
      </c>
      <c r="G107" s="43">
        <v>7.9619999999999996E-2</v>
      </c>
      <c r="H107" s="43">
        <v>8.9020000000000002E-2</v>
      </c>
      <c r="I107" s="43">
        <v>9.5729999999999996E-2</v>
      </c>
      <c r="J107" s="43">
        <v>0.10077</v>
      </c>
      <c r="K107" s="43">
        <v>0.11874999999999999</v>
      </c>
      <c r="L107" s="43">
        <v>0.11874999999999999</v>
      </c>
      <c r="M107" s="43">
        <v>0.11874999999999999</v>
      </c>
      <c r="N107" s="43">
        <v>0.11874999999999999</v>
      </c>
      <c r="R107">
        <v>2129</v>
      </c>
      <c r="S107" s="43">
        <v>4.2058048665879852E-2</v>
      </c>
      <c r="T107" s="43">
        <v>3.9123766200818463E-2</v>
      </c>
      <c r="U107" s="43">
        <v>3.6189483735757089E-2</v>
      </c>
      <c r="V107" s="43">
        <v>3.3015401457384352E-2</v>
      </c>
      <c r="W107" s="43">
        <v>2.7169774195455933E-2</v>
      </c>
      <c r="X107" s="43">
        <v>2.0764990403886893E-2</v>
      </c>
      <c r="Y107" s="43">
        <v>1.6068148294639428E-2</v>
      </c>
      <c r="Z107" s="43">
        <v>0</v>
      </c>
      <c r="AA107" s="43">
        <v>0</v>
      </c>
      <c r="AB107" s="43">
        <v>0</v>
      </c>
      <c r="AC107" s="43">
        <v>0</v>
      </c>
    </row>
    <row r="108" spans="3:29" x14ac:dyDescent="0.3">
      <c r="C108">
        <v>2130</v>
      </c>
      <c r="D108" s="43">
        <v>3.15E-2</v>
      </c>
      <c r="E108" s="43">
        <v>4.2020000000000002E-2</v>
      </c>
      <c r="F108" s="43">
        <v>6.5519999999999995E-2</v>
      </c>
      <c r="G108" s="43">
        <v>7.9619999999999996E-2</v>
      </c>
      <c r="H108" s="43">
        <v>8.9020000000000002E-2</v>
      </c>
      <c r="I108" s="43">
        <v>9.5729999999999996E-2</v>
      </c>
      <c r="J108" s="43">
        <v>0.10077</v>
      </c>
      <c r="K108" s="43">
        <v>0.11874999999999999</v>
      </c>
      <c r="L108" s="43">
        <v>0.11874999999999999</v>
      </c>
      <c r="M108" s="43">
        <v>0.11874999999999999</v>
      </c>
      <c r="N108" s="43">
        <v>0.11874999999999999</v>
      </c>
      <c r="R108">
        <v>2130</v>
      </c>
      <c r="S108" s="43">
        <v>4.2058048665879852E-2</v>
      </c>
      <c r="T108" s="43">
        <v>3.9123766200818463E-2</v>
      </c>
      <c r="U108" s="43">
        <v>3.6189483735757089E-2</v>
      </c>
      <c r="V108" s="43">
        <v>3.3015401457384352E-2</v>
      </c>
      <c r="W108" s="43">
        <v>2.7169774195455933E-2</v>
      </c>
      <c r="X108" s="43">
        <v>2.0764990403886893E-2</v>
      </c>
      <c r="Y108" s="43">
        <v>1.6068148294639428E-2</v>
      </c>
      <c r="Z108" s="43">
        <v>0</v>
      </c>
      <c r="AA108" s="43">
        <v>0</v>
      </c>
      <c r="AB108" s="43">
        <v>0</v>
      </c>
      <c r="AC108" s="43">
        <v>0</v>
      </c>
    </row>
    <row r="109" spans="3:29" x14ac:dyDescent="0.3">
      <c r="C109">
        <v>2131</v>
      </c>
      <c r="D109" s="43">
        <v>3.15E-2</v>
      </c>
      <c r="E109" s="43">
        <v>4.2020000000000002E-2</v>
      </c>
      <c r="F109" s="43">
        <v>6.5519999999999995E-2</v>
      </c>
      <c r="G109" s="43">
        <v>7.9619999999999996E-2</v>
      </c>
      <c r="H109" s="43">
        <v>8.9020000000000002E-2</v>
      </c>
      <c r="I109" s="43">
        <v>9.5729999999999996E-2</v>
      </c>
      <c r="J109" s="43">
        <v>0.10077</v>
      </c>
      <c r="K109" s="43">
        <v>0.11874999999999999</v>
      </c>
      <c r="L109" s="43">
        <v>0.11874999999999999</v>
      </c>
      <c r="M109" s="43">
        <v>0.11874999999999999</v>
      </c>
      <c r="N109" s="43">
        <v>0.11874999999999999</v>
      </c>
      <c r="R109">
        <v>2131</v>
      </c>
      <c r="S109" s="43">
        <v>4.2058048665879852E-2</v>
      </c>
      <c r="T109" s="43">
        <v>3.9123766200818463E-2</v>
      </c>
      <c r="U109" s="43">
        <v>3.6189483735757089E-2</v>
      </c>
      <c r="V109" s="43">
        <v>3.3015401457384352E-2</v>
      </c>
      <c r="W109" s="43">
        <v>2.7169774195455933E-2</v>
      </c>
      <c r="X109" s="43">
        <v>2.0764990403886893E-2</v>
      </c>
      <c r="Y109" s="43">
        <v>1.6068148294639428E-2</v>
      </c>
      <c r="Z109" s="43">
        <v>0</v>
      </c>
      <c r="AA109" s="43">
        <v>0</v>
      </c>
      <c r="AB109" s="43">
        <v>0</v>
      </c>
      <c r="AC109" s="43">
        <v>0</v>
      </c>
    </row>
    <row r="110" spans="3:29" x14ac:dyDescent="0.3">
      <c r="C110">
        <v>2132</v>
      </c>
      <c r="D110" s="43">
        <v>3.15E-2</v>
      </c>
      <c r="E110" s="43">
        <v>4.2020000000000002E-2</v>
      </c>
      <c r="F110" s="43">
        <v>6.5519999999999995E-2</v>
      </c>
      <c r="G110" s="43">
        <v>7.9619999999999996E-2</v>
      </c>
      <c r="H110" s="43">
        <v>8.9020000000000002E-2</v>
      </c>
      <c r="I110" s="43">
        <v>9.5729999999999996E-2</v>
      </c>
      <c r="J110" s="43">
        <v>0.10077</v>
      </c>
      <c r="K110" s="43">
        <v>0.11874999999999999</v>
      </c>
      <c r="L110" s="43">
        <v>0.11874999999999999</v>
      </c>
      <c r="M110" s="43">
        <v>0.11874999999999999</v>
      </c>
      <c r="N110" s="43">
        <v>0.11874999999999999</v>
      </c>
      <c r="R110">
        <v>2132</v>
      </c>
      <c r="S110" s="43">
        <v>4.2058048665879852E-2</v>
      </c>
      <c r="T110" s="43">
        <v>3.9123766200818463E-2</v>
      </c>
      <c r="U110" s="43">
        <v>3.6189483735757089E-2</v>
      </c>
      <c r="V110" s="43">
        <v>3.3015401457384352E-2</v>
      </c>
      <c r="W110" s="43">
        <v>2.7169774195455933E-2</v>
      </c>
      <c r="X110" s="43">
        <v>2.0764990403886893E-2</v>
      </c>
      <c r="Y110" s="43">
        <v>1.6068148294639428E-2</v>
      </c>
      <c r="Z110" s="43">
        <v>0</v>
      </c>
      <c r="AA110" s="43">
        <v>0</v>
      </c>
      <c r="AB110" s="43">
        <v>0</v>
      </c>
      <c r="AC110" s="43">
        <v>0</v>
      </c>
    </row>
    <row r="111" spans="3:29" x14ac:dyDescent="0.3">
      <c r="C111">
        <v>2133</v>
      </c>
      <c r="D111" s="43">
        <v>3.15E-2</v>
      </c>
      <c r="E111" s="43">
        <v>4.2020000000000002E-2</v>
      </c>
      <c r="F111" s="43">
        <v>6.5519999999999995E-2</v>
      </c>
      <c r="G111" s="43">
        <v>7.9619999999999996E-2</v>
      </c>
      <c r="H111" s="43">
        <v>8.9020000000000002E-2</v>
      </c>
      <c r="I111" s="43">
        <v>9.5729999999999996E-2</v>
      </c>
      <c r="J111" s="43">
        <v>0.10077</v>
      </c>
      <c r="K111" s="43">
        <v>0.11874999999999999</v>
      </c>
      <c r="L111" s="43">
        <v>0.11874999999999999</v>
      </c>
      <c r="M111" s="43">
        <v>0.11874999999999999</v>
      </c>
      <c r="N111" s="43">
        <v>0.11874999999999999</v>
      </c>
      <c r="R111">
        <v>2133</v>
      </c>
      <c r="S111" s="43">
        <v>4.2058048665879852E-2</v>
      </c>
      <c r="T111" s="43">
        <v>3.9123766200818463E-2</v>
      </c>
      <c r="U111" s="43">
        <v>3.6189483735757089E-2</v>
      </c>
      <c r="V111" s="43">
        <v>3.3015401457384352E-2</v>
      </c>
      <c r="W111" s="43">
        <v>2.7169774195455933E-2</v>
      </c>
      <c r="X111" s="43">
        <v>2.0764990403886893E-2</v>
      </c>
      <c r="Y111" s="43">
        <v>1.6068148294639428E-2</v>
      </c>
      <c r="Z111" s="43">
        <v>0</v>
      </c>
      <c r="AA111" s="43">
        <v>0</v>
      </c>
      <c r="AB111" s="43">
        <v>0</v>
      </c>
      <c r="AC111" s="43">
        <v>0</v>
      </c>
    </row>
    <row r="112" spans="3:29" x14ac:dyDescent="0.3">
      <c r="C112">
        <v>2134</v>
      </c>
      <c r="D112" s="43">
        <v>3.15E-2</v>
      </c>
      <c r="E112" s="43">
        <v>4.2020000000000002E-2</v>
      </c>
      <c r="F112" s="43">
        <v>6.5519999999999995E-2</v>
      </c>
      <c r="G112" s="43">
        <v>7.9619999999999996E-2</v>
      </c>
      <c r="H112" s="43">
        <v>8.9020000000000002E-2</v>
      </c>
      <c r="I112" s="43">
        <v>9.5729999999999996E-2</v>
      </c>
      <c r="J112" s="43">
        <v>0.10077</v>
      </c>
      <c r="K112" s="43">
        <v>0.11874999999999999</v>
      </c>
      <c r="L112" s="43">
        <v>0.11874999999999999</v>
      </c>
      <c r="M112" s="43">
        <v>0.11874999999999999</v>
      </c>
      <c r="N112" s="43">
        <v>0.11874999999999999</v>
      </c>
      <c r="R112">
        <v>2134</v>
      </c>
      <c r="S112" s="43">
        <v>4.2058048665879852E-2</v>
      </c>
      <c r="T112" s="43">
        <v>3.9123766200818463E-2</v>
      </c>
      <c r="U112" s="43">
        <v>3.6189483735757089E-2</v>
      </c>
      <c r="V112" s="43">
        <v>3.3015401457384352E-2</v>
      </c>
      <c r="W112" s="43">
        <v>2.7169774195455933E-2</v>
      </c>
      <c r="X112" s="43">
        <v>2.0764990403886893E-2</v>
      </c>
      <c r="Y112" s="43">
        <v>1.6068148294639428E-2</v>
      </c>
      <c r="Z112" s="43">
        <v>0</v>
      </c>
      <c r="AA112" s="43">
        <v>0</v>
      </c>
      <c r="AB112" s="43">
        <v>0</v>
      </c>
      <c r="AC112" s="43">
        <v>0</v>
      </c>
    </row>
    <row r="113" spans="3:29" x14ac:dyDescent="0.3">
      <c r="C113">
        <v>2135</v>
      </c>
      <c r="D113" s="43">
        <v>3.15E-2</v>
      </c>
      <c r="E113" s="43">
        <v>4.2020000000000002E-2</v>
      </c>
      <c r="F113" s="43">
        <v>6.5519999999999995E-2</v>
      </c>
      <c r="G113" s="43">
        <v>7.9619999999999996E-2</v>
      </c>
      <c r="H113" s="43">
        <v>8.9020000000000002E-2</v>
      </c>
      <c r="I113" s="43">
        <v>9.5729999999999996E-2</v>
      </c>
      <c r="J113" s="43">
        <v>0.10077</v>
      </c>
      <c r="K113" s="43">
        <v>0.11874999999999999</v>
      </c>
      <c r="L113" s="43">
        <v>0.11874999999999999</v>
      </c>
      <c r="M113" s="43">
        <v>0.11874999999999999</v>
      </c>
      <c r="N113" s="43">
        <v>0.11874999999999999</v>
      </c>
      <c r="R113">
        <v>2135</v>
      </c>
      <c r="S113" s="43">
        <v>4.2058048665879852E-2</v>
      </c>
      <c r="T113" s="43">
        <v>3.9123766200818463E-2</v>
      </c>
      <c r="U113" s="43">
        <v>3.6189483735757089E-2</v>
      </c>
      <c r="V113" s="43">
        <v>3.3015401457384352E-2</v>
      </c>
      <c r="W113" s="43">
        <v>2.7169774195455933E-2</v>
      </c>
      <c r="X113" s="43">
        <v>2.0764990403886893E-2</v>
      </c>
      <c r="Y113" s="43">
        <v>1.6068148294639428E-2</v>
      </c>
      <c r="Z113" s="43">
        <v>0</v>
      </c>
      <c r="AA113" s="43">
        <v>0</v>
      </c>
      <c r="AB113" s="43">
        <v>0</v>
      </c>
      <c r="AC113" s="43">
        <v>0</v>
      </c>
    </row>
    <row r="114" spans="3:29" x14ac:dyDescent="0.3">
      <c r="C114">
        <v>2136</v>
      </c>
      <c r="D114" s="43">
        <v>3.15E-2</v>
      </c>
      <c r="E114" s="43">
        <v>4.2020000000000002E-2</v>
      </c>
      <c r="F114" s="43">
        <v>6.5519999999999995E-2</v>
      </c>
      <c r="G114" s="43">
        <v>7.9619999999999996E-2</v>
      </c>
      <c r="H114" s="43">
        <v>8.9020000000000002E-2</v>
      </c>
      <c r="I114" s="43">
        <v>9.5729999999999996E-2</v>
      </c>
      <c r="J114" s="43">
        <v>0.10077</v>
      </c>
      <c r="K114" s="43">
        <v>0.11874999999999999</v>
      </c>
      <c r="L114" s="43">
        <v>0.11874999999999999</v>
      </c>
      <c r="M114" s="43">
        <v>0.11874999999999999</v>
      </c>
      <c r="N114" s="43">
        <v>0.11874999999999999</v>
      </c>
      <c r="R114">
        <v>2136</v>
      </c>
      <c r="S114" s="43">
        <v>4.2058048665879852E-2</v>
      </c>
      <c r="T114" s="43">
        <v>3.9123766200818463E-2</v>
      </c>
      <c r="U114" s="43">
        <v>3.6189483735757089E-2</v>
      </c>
      <c r="V114" s="43">
        <v>3.3015401457384352E-2</v>
      </c>
      <c r="W114" s="43">
        <v>2.7169774195455933E-2</v>
      </c>
      <c r="X114" s="43">
        <v>2.0764990403886893E-2</v>
      </c>
      <c r="Y114" s="43">
        <v>1.6068148294639428E-2</v>
      </c>
      <c r="Z114" s="43">
        <v>0</v>
      </c>
      <c r="AA114" s="43">
        <v>0</v>
      </c>
      <c r="AB114" s="43">
        <v>0</v>
      </c>
      <c r="AC114" s="43">
        <v>0</v>
      </c>
    </row>
    <row r="115" spans="3:29" x14ac:dyDescent="0.3">
      <c r="C115">
        <v>2137</v>
      </c>
      <c r="D115" s="43">
        <v>3.15E-2</v>
      </c>
      <c r="E115" s="43">
        <v>4.2020000000000002E-2</v>
      </c>
      <c r="F115" s="43">
        <v>6.5519999999999995E-2</v>
      </c>
      <c r="G115" s="43">
        <v>7.9619999999999996E-2</v>
      </c>
      <c r="H115" s="43">
        <v>8.9020000000000002E-2</v>
      </c>
      <c r="I115" s="43">
        <v>9.5729999999999996E-2</v>
      </c>
      <c r="J115" s="43">
        <v>0.10077</v>
      </c>
      <c r="K115" s="43">
        <v>0.11874999999999999</v>
      </c>
      <c r="L115" s="43">
        <v>0.11874999999999999</v>
      </c>
      <c r="M115" s="43">
        <v>0.11874999999999999</v>
      </c>
      <c r="N115" s="43">
        <v>0.11874999999999999</v>
      </c>
      <c r="R115">
        <v>2137</v>
      </c>
      <c r="S115" s="43">
        <v>4.2058048665879852E-2</v>
      </c>
      <c r="T115" s="43">
        <v>3.9123766200818463E-2</v>
      </c>
      <c r="U115" s="43">
        <v>3.6189483735757089E-2</v>
      </c>
      <c r="V115" s="43">
        <v>3.3015401457384352E-2</v>
      </c>
      <c r="W115" s="43">
        <v>2.7169774195455933E-2</v>
      </c>
      <c r="X115" s="43">
        <v>2.0764990403886893E-2</v>
      </c>
      <c r="Y115" s="43">
        <v>1.6068148294639428E-2</v>
      </c>
      <c r="Z115" s="43">
        <v>0</v>
      </c>
      <c r="AA115" s="43">
        <v>0</v>
      </c>
      <c r="AB115" s="43">
        <v>0</v>
      </c>
      <c r="AC115" s="43">
        <v>0</v>
      </c>
    </row>
    <row r="116" spans="3:29" x14ac:dyDescent="0.3">
      <c r="C116">
        <v>2138</v>
      </c>
      <c r="D116" s="43">
        <v>3.15E-2</v>
      </c>
      <c r="E116" s="43">
        <v>4.2020000000000002E-2</v>
      </c>
      <c r="F116" s="43">
        <v>6.5519999999999995E-2</v>
      </c>
      <c r="G116" s="43">
        <v>7.9619999999999996E-2</v>
      </c>
      <c r="H116" s="43">
        <v>8.9020000000000002E-2</v>
      </c>
      <c r="I116" s="43">
        <v>9.5729999999999996E-2</v>
      </c>
      <c r="J116" s="43">
        <v>0.10077</v>
      </c>
      <c r="K116" s="43">
        <v>0.11874999999999999</v>
      </c>
      <c r="L116" s="43">
        <v>0.11874999999999999</v>
      </c>
      <c r="M116" s="43">
        <v>0.11874999999999999</v>
      </c>
      <c r="N116" s="43">
        <v>0.11874999999999999</v>
      </c>
      <c r="R116">
        <v>2138</v>
      </c>
      <c r="S116" s="43">
        <v>4.2058048665879852E-2</v>
      </c>
      <c r="T116" s="43">
        <v>3.9123766200818463E-2</v>
      </c>
      <c r="U116" s="43">
        <v>3.6189483735757089E-2</v>
      </c>
      <c r="V116" s="43">
        <v>3.3015401457384352E-2</v>
      </c>
      <c r="W116" s="43">
        <v>2.7169774195455933E-2</v>
      </c>
      <c r="X116" s="43">
        <v>2.0764990403886893E-2</v>
      </c>
      <c r="Y116" s="43">
        <v>1.6068148294639428E-2</v>
      </c>
      <c r="Z116" s="43">
        <v>0</v>
      </c>
      <c r="AA116" s="43">
        <v>0</v>
      </c>
      <c r="AB116" s="43">
        <v>0</v>
      </c>
      <c r="AC116" s="43">
        <v>0</v>
      </c>
    </row>
    <row r="117" spans="3:29" x14ac:dyDescent="0.3">
      <c r="C117">
        <v>2139</v>
      </c>
      <c r="D117" s="43">
        <v>3.15E-2</v>
      </c>
      <c r="E117" s="43">
        <v>4.2020000000000002E-2</v>
      </c>
      <c r="F117" s="43">
        <v>6.5519999999999995E-2</v>
      </c>
      <c r="G117" s="43">
        <v>7.9619999999999996E-2</v>
      </c>
      <c r="H117" s="43">
        <v>8.9020000000000002E-2</v>
      </c>
      <c r="I117" s="43">
        <v>9.5729999999999996E-2</v>
      </c>
      <c r="J117" s="43">
        <v>0.10077</v>
      </c>
      <c r="K117" s="43">
        <v>0.11874999999999999</v>
      </c>
      <c r="L117" s="43">
        <v>0.11874999999999999</v>
      </c>
      <c r="M117" s="43">
        <v>0.11874999999999999</v>
      </c>
      <c r="N117" s="43">
        <v>0.11874999999999999</v>
      </c>
      <c r="R117">
        <v>2139</v>
      </c>
      <c r="S117" s="43">
        <v>4.2058048665879852E-2</v>
      </c>
      <c r="T117" s="43">
        <v>3.9123766200818463E-2</v>
      </c>
      <c r="U117" s="43">
        <v>3.6189483735757089E-2</v>
      </c>
      <c r="V117" s="43">
        <v>3.3015401457384352E-2</v>
      </c>
      <c r="W117" s="43">
        <v>2.7169774195455933E-2</v>
      </c>
      <c r="X117" s="43">
        <v>2.0764990403886893E-2</v>
      </c>
      <c r="Y117" s="43">
        <v>1.6068148294639428E-2</v>
      </c>
      <c r="Z117" s="43">
        <v>0</v>
      </c>
      <c r="AA117" s="43">
        <v>0</v>
      </c>
      <c r="AB117" s="43">
        <v>0</v>
      </c>
      <c r="AC117" s="43">
        <v>0</v>
      </c>
    </row>
    <row r="118" spans="3:29" x14ac:dyDescent="0.3">
      <c r="C118">
        <v>2140</v>
      </c>
      <c r="D118" s="43">
        <v>3.15E-2</v>
      </c>
      <c r="E118" s="43">
        <v>4.2020000000000002E-2</v>
      </c>
      <c r="F118" s="43">
        <v>6.5519999999999995E-2</v>
      </c>
      <c r="G118" s="43">
        <v>7.9619999999999996E-2</v>
      </c>
      <c r="H118" s="43">
        <v>8.9020000000000002E-2</v>
      </c>
      <c r="I118" s="43">
        <v>9.5729999999999996E-2</v>
      </c>
      <c r="J118" s="43">
        <v>0.10077</v>
      </c>
      <c r="K118" s="43">
        <v>0.11874999999999999</v>
      </c>
      <c r="L118" s="43">
        <v>0.11874999999999999</v>
      </c>
      <c r="M118" s="43">
        <v>0.11874999999999999</v>
      </c>
      <c r="N118" s="43">
        <v>0.11874999999999999</v>
      </c>
      <c r="R118">
        <v>2140</v>
      </c>
      <c r="S118" s="43">
        <v>4.2058048665879852E-2</v>
      </c>
      <c r="T118" s="43">
        <v>3.9123766200818463E-2</v>
      </c>
      <c r="U118" s="43">
        <v>3.6189483735757089E-2</v>
      </c>
      <c r="V118" s="43">
        <v>3.3015401457384352E-2</v>
      </c>
      <c r="W118" s="43">
        <v>2.7169774195455933E-2</v>
      </c>
      <c r="X118" s="43">
        <v>2.0764990403886893E-2</v>
      </c>
      <c r="Y118" s="43">
        <v>1.6068148294639428E-2</v>
      </c>
      <c r="Z118" s="43">
        <v>0</v>
      </c>
      <c r="AA118" s="43">
        <v>0</v>
      </c>
      <c r="AB118" s="43">
        <v>0</v>
      </c>
      <c r="AC118" s="43">
        <v>0</v>
      </c>
    </row>
    <row r="119" spans="3:29" x14ac:dyDescent="0.3">
      <c r="C119">
        <v>2141</v>
      </c>
      <c r="D119" s="43">
        <v>3.15E-2</v>
      </c>
      <c r="E119" s="43">
        <v>4.2020000000000002E-2</v>
      </c>
      <c r="F119" s="43">
        <v>6.5519999999999995E-2</v>
      </c>
      <c r="G119" s="43">
        <v>7.9619999999999996E-2</v>
      </c>
      <c r="H119" s="43">
        <v>8.9020000000000002E-2</v>
      </c>
      <c r="I119" s="43">
        <v>9.5729999999999996E-2</v>
      </c>
      <c r="J119" s="43">
        <v>0.10077</v>
      </c>
      <c r="K119" s="43">
        <v>0.11874999999999999</v>
      </c>
      <c r="L119" s="43">
        <v>0.11874999999999999</v>
      </c>
      <c r="M119" s="43">
        <v>0.11874999999999999</v>
      </c>
      <c r="N119" s="43">
        <v>0.11874999999999999</v>
      </c>
      <c r="R119">
        <v>2141</v>
      </c>
      <c r="S119" s="43">
        <v>4.2058048665879852E-2</v>
      </c>
      <c r="T119" s="43">
        <v>3.9123766200818463E-2</v>
      </c>
      <c r="U119" s="43">
        <v>3.6189483735757089E-2</v>
      </c>
      <c r="V119" s="43">
        <v>3.3015401457384352E-2</v>
      </c>
      <c r="W119" s="43">
        <v>2.7169774195455933E-2</v>
      </c>
      <c r="X119" s="43">
        <v>2.0764990403886893E-2</v>
      </c>
      <c r="Y119" s="43">
        <v>1.6068148294639428E-2</v>
      </c>
      <c r="Z119" s="43">
        <v>0</v>
      </c>
      <c r="AA119" s="43">
        <v>0</v>
      </c>
      <c r="AB119" s="43">
        <v>0</v>
      </c>
      <c r="AC119" s="43">
        <v>0</v>
      </c>
    </row>
    <row r="120" spans="3:29" x14ac:dyDescent="0.3">
      <c r="C120">
        <v>2142</v>
      </c>
      <c r="D120" s="43">
        <v>3.15E-2</v>
      </c>
      <c r="E120" s="43">
        <v>4.2020000000000002E-2</v>
      </c>
      <c r="F120" s="43">
        <v>6.5519999999999995E-2</v>
      </c>
      <c r="G120" s="43">
        <v>7.9619999999999996E-2</v>
      </c>
      <c r="H120" s="43">
        <v>8.9020000000000002E-2</v>
      </c>
      <c r="I120" s="43">
        <v>9.5729999999999996E-2</v>
      </c>
      <c r="J120" s="43">
        <v>0.10077</v>
      </c>
      <c r="K120" s="43">
        <v>0.11874999999999999</v>
      </c>
      <c r="L120" s="43">
        <v>0.11874999999999999</v>
      </c>
      <c r="M120" s="43">
        <v>0.11874999999999999</v>
      </c>
      <c r="N120" s="43">
        <v>0.11874999999999999</v>
      </c>
      <c r="R120">
        <v>2142</v>
      </c>
      <c r="S120" s="43">
        <v>4.2058048665879852E-2</v>
      </c>
      <c r="T120" s="43">
        <v>3.9123766200818463E-2</v>
      </c>
      <c r="U120" s="43">
        <v>3.6189483735757089E-2</v>
      </c>
      <c r="V120" s="43">
        <v>3.3015401457384352E-2</v>
      </c>
      <c r="W120" s="43">
        <v>2.7169774195455933E-2</v>
      </c>
      <c r="X120" s="43">
        <v>2.0764990403886893E-2</v>
      </c>
      <c r="Y120" s="43">
        <v>1.6068148294639428E-2</v>
      </c>
      <c r="Z120" s="43">
        <v>0</v>
      </c>
      <c r="AA120" s="43">
        <v>0</v>
      </c>
      <c r="AB120" s="43">
        <v>0</v>
      </c>
      <c r="AC120" s="43">
        <v>0</v>
      </c>
    </row>
    <row r="121" spans="3:29" x14ac:dyDescent="0.3">
      <c r="C121">
        <v>2143</v>
      </c>
      <c r="D121" s="43">
        <v>3.15E-2</v>
      </c>
      <c r="E121" s="43">
        <v>4.2020000000000002E-2</v>
      </c>
      <c r="F121" s="43">
        <v>6.5519999999999995E-2</v>
      </c>
      <c r="G121" s="43">
        <v>7.9619999999999996E-2</v>
      </c>
      <c r="H121" s="43">
        <v>8.9020000000000002E-2</v>
      </c>
      <c r="I121" s="43">
        <v>9.5729999999999996E-2</v>
      </c>
      <c r="J121" s="43">
        <v>0.10077</v>
      </c>
      <c r="K121" s="43">
        <v>0.11874999999999999</v>
      </c>
      <c r="L121" s="43">
        <v>0.11874999999999999</v>
      </c>
      <c r="M121" s="43">
        <v>0.11874999999999999</v>
      </c>
      <c r="N121" s="43">
        <v>0.11874999999999999</v>
      </c>
      <c r="R121">
        <v>2143</v>
      </c>
      <c r="S121" s="43">
        <v>4.2058048665879852E-2</v>
      </c>
      <c r="T121" s="43">
        <v>3.9123766200818463E-2</v>
      </c>
      <c r="U121" s="43">
        <v>3.6189483735757089E-2</v>
      </c>
      <c r="V121" s="43">
        <v>3.3015401457384352E-2</v>
      </c>
      <c r="W121" s="43">
        <v>2.7169774195455933E-2</v>
      </c>
      <c r="X121" s="43">
        <v>2.0764990403886893E-2</v>
      </c>
      <c r="Y121" s="43">
        <v>1.6068148294639428E-2</v>
      </c>
      <c r="Z121" s="43">
        <v>0</v>
      </c>
      <c r="AA121" s="43">
        <v>0</v>
      </c>
      <c r="AB121" s="43">
        <v>0</v>
      </c>
      <c r="AC121" s="43">
        <v>0</v>
      </c>
    </row>
    <row r="122" spans="3:29" x14ac:dyDescent="0.3">
      <c r="C122">
        <v>2144</v>
      </c>
      <c r="D122" s="43">
        <v>3.15E-2</v>
      </c>
      <c r="E122" s="43">
        <v>4.2020000000000002E-2</v>
      </c>
      <c r="F122" s="43">
        <v>6.5519999999999995E-2</v>
      </c>
      <c r="G122" s="43">
        <v>7.9619999999999996E-2</v>
      </c>
      <c r="H122" s="43">
        <v>8.9020000000000002E-2</v>
      </c>
      <c r="I122" s="43">
        <v>9.5729999999999996E-2</v>
      </c>
      <c r="J122" s="43">
        <v>0.10077</v>
      </c>
      <c r="K122" s="43">
        <v>0.11874999999999999</v>
      </c>
      <c r="L122" s="43">
        <v>0.11874999999999999</v>
      </c>
      <c r="M122" s="43">
        <v>0.11874999999999999</v>
      </c>
      <c r="N122" s="43">
        <v>0.11874999999999999</v>
      </c>
      <c r="R122">
        <v>2144</v>
      </c>
      <c r="S122" s="43">
        <v>4.2058048665879852E-2</v>
      </c>
      <c r="T122" s="43">
        <v>3.9123766200818463E-2</v>
      </c>
      <c r="U122" s="43">
        <v>3.6189483735757089E-2</v>
      </c>
      <c r="V122" s="43">
        <v>3.3015401457384352E-2</v>
      </c>
      <c r="W122" s="43">
        <v>2.7169774195455933E-2</v>
      </c>
      <c r="X122" s="43">
        <v>2.0764990403886893E-2</v>
      </c>
      <c r="Y122" s="43">
        <v>1.6068148294639428E-2</v>
      </c>
      <c r="Z122" s="43">
        <v>0</v>
      </c>
      <c r="AA122" s="43">
        <v>0</v>
      </c>
      <c r="AB122" s="43">
        <v>0</v>
      </c>
      <c r="AC122" s="43">
        <v>0</v>
      </c>
    </row>
    <row r="123" spans="3:29" x14ac:dyDescent="0.3">
      <c r="C123">
        <v>2145</v>
      </c>
      <c r="D123" s="43">
        <v>3.15E-2</v>
      </c>
      <c r="E123" s="43">
        <v>4.2020000000000002E-2</v>
      </c>
      <c r="F123" s="43">
        <v>6.5519999999999995E-2</v>
      </c>
      <c r="G123" s="43">
        <v>7.9619999999999996E-2</v>
      </c>
      <c r="H123" s="43">
        <v>8.9020000000000002E-2</v>
      </c>
      <c r="I123" s="43">
        <v>9.5729999999999996E-2</v>
      </c>
      <c r="J123" s="43">
        <v>0.10077</v>
      </c>
      <c r="K123" s="43">
        <v>0.11874999999999999</v>
      </c>
      <c r="L123" s="43">
        <v>0.11874999999999999</v>
      </c>
      <c r="M123" s="43">
        <v>0.11874999999999999</v>
      </c>
      <c r="N123" s="43">
        <v>0.11874999999999999</v>
      </c>
      <c r="R123">
        <v>2145</v>
      </c>
      <c r="S123" s="43">
        <v>4.2058048665879852E-2</v>
      </c>
      <c r="T123" s="43">
        <v>3.9123766200818463E-2</v>
      </c>
      <c r="U123" s="43">
        <v>3.6189483735757089E-2</v>
      </c>
      <c r="V123" s="43">
        <v>3.3015401457384352E-2</v>
      </c>
      <c r="W123" s="43">
        <v>2.7169774195455933E-2</v>
      </c>
      <c r="X123" s="43">
        <v>2.0764990403886893E-2</v>
      </c>
      <c r="Y123" s="43">
        <v>1.6068148294639428E-2</v>
      </c>
      <c r="Z123" s="43">
        <v>0</v>
      </c>
      <c r="AA123" s="43">
        <v>0</v>
      </c>
      <c r="AB123" s="43">
        <v>0</v>
      </c>
      <c r="AC123" s="43">
        <v>0</v>
      </c>
    </row>
    <row r="124" spans="3:29" x14ac:dyDescent="0.3">
      <c r="C124">
        <v>2146</v>
      </c>
      <c r="D124" s="43">
        <v>3.15E-2</v>
      </c>
      <c r="E124" s="43">
        <v>4.2020000000000002E-2</v>
      </c>
      <c r="F124" s="43">
        <v>6.5519999999999995E-2</v>
      </c>
      <c r="G124" s="43">
        <v>7.9619999999999996E-2</v>
      </c>
      <c r="H124" s="43">
        <v>8.9020000000000002E-2</v>
      </c>
      <c r="I124" s="43">
        <v>9.5729999999999996E-2</v>
      </c>
      <c r="J124" s="43">
        <v>0.10077</v>
      </c>
      <c r="K124" s="43">
        <v>0.11874999999999999</v>
      </c>
      <c r="L124" s="43">
        <v>0.11874999999999999</v>
      </c>
      <c r="M124" s="43">
        <v>0.11874999999999999</v>
      </c>
      <c r="N124" s="43">
        <v>0.11874999999999999</v>
      </c>
      <c r="R124">
        <v>2146</v>
      </c>
      <c r="S124" s="43">
        <v>4.2058048665879852E-2</v>
      </c>
      <c r="T124" s="43">
        <v>3.9123766200818463E-2</v>
      </c>
      <c r="U124" s="43">
        <v>3.6189483735757089E-2</v>
      </c>
      <c r="V124" s="43">
        <v>3.3015401457384352E-2</v>
      </c>
      <c r="W124" s="43">
        <v>2.7169774195455933E-2</v>
      </c>
      <c r="X124" s="43">
        <v>2.0764990403886893E-2</v>
      </c>
      <c r="Y124" s="43">
        <v>1.6068148294639428E-2</v>
      </c>
      <c r="Z124" s="43">
        <v>0</v>
      </c>
      <c r="AA124" s="43">
        <v>0</v>
      </c>
      <c r="AB124" s="43">
        <v>0</v>
      </c>
      <c r="AC124" s="43">
        <v>0</v>
      </c>
    </row>
    <row r="125" spans="3:29" x14ac:dyDescent="0.3">
      <c r="C125">
        <v>2147</v>
      </c>
      <c r="D125" s="43">
        <v>3.15E-2</v>
      </c>
      <c r="E125" s="43">
        <v>4.2020000000000002E-2</v>
      </c>
      <c r="F125" s="43">
        <v>6.5519999999999995E-2</v>
      </c>
      <c r="G125" s="43">
        <v>7.9619999999999996E-2</v>
      </c>
      <c r="H125" s="43">
        <v>8.9020000000000002E-2</v>
      </c>
      <c r="I125" s="43">
        <v>9.5729999999999996E-2</v>
      </c>
      <c r="J125" s="43">
        <v>0.10077</v>
      </c>
      <c r="K125" s="43">
        <v>0.11874999999999999</v>
      </c>
      <c r="L125" s="43">
        <v>0.11874999999999999</v>
      </c>
      <c r="M125" s="43">
        <v>0.11874999999999999</v>
      </c>
      <c r="N125" s="43">
        <v>0.11874999999999999</v>
      </c>
      <c r="R125">
        <v>2147</v>
      </c>
      <c r="S125" s="43">
        <v>4.2058048665879852E-2</v>
      </c>
      <c r="T125" s="43">
        <v>3.9123766200818463E-2</v>
      </c>
      <c r="U125" s="43">
        <v>3.6189483735757089E-2</v>
      </c>
      <c r="V125" s="43">
        <v>3.3015401457384352E-2</v>
      </c>
      <c r="W125" s="43">
        <v>2.7169774195455933E-2</v>
      </c>
      <c r="X125" s="43">
        <v>2.0764990403886893E-2</v>
      </c>
      <c r="Y125" s="43">
        <v>1.6068148294639428E-2</v>
      </c>
      <c r="Z125" s="43">
        <v>0</v>
      </c>
      <c r="AA125" s="43">
        <v>0</v>
      </c>
      <c r="AB125" s="43">
        <v>0</v>
      </c>
      <c r="AC125" s="43">
        <v>0</v>
      </c>
    </row>
    <row r="126" spans="3:29" x14ac:dyDescent="0.3">
      <c r="C126">
        <v>2148</v>
      </c>
      <c r="D126" s="43">
        <v>3.15E-2</v>
      </c>
      <c r="E126" s="43">
        <v>4.2020000000000002E-2</v>
      </c>
      <c r="F126" s="43">
        <v>6.5519999999999995E-2</v>
      </c>
      <c r="G126" s="43">
        <v>7.9619999999999996E-2</v>
      </c>
      <c r="H126" s="43">
        <v>8.9020000000000002E-2</v>
      </c>
      <c r="I126" s="43">
        <v>9.5729999999999996E-2</v>
      </c>
      <c r="J126" s="43">
        <v>0.10077</v>
      </c>
      <c r="K126" s="43">
        <v>0.11874999999999999</v>
      </c>
      <c r="L126" s="43">
        <v>0.11874999999999999</v>
      </c>
      <c r="M126" s="43">
        <v>0.11874999999999999</v>
      </c>
      <c r="N126" s="43">
        <v>0.11874999999999999</v>
      </c>
      <c r="R126">
        <v>2148</v>
      </c>
      <c r="S126" s="43">
        <v>4.2058048665879852E-2</v>
      </c>
      <c r="T126" s="43">
        <v>3.9123766200818463E-2</v>
      </c>
      <c r="U126" s="43">
        <v>3.6189483735757089E-2</v>
      </c>
      <c r="V126" s="43">
        <v>3.3015401457384352E-2</v>
      </c>
      <c r="W126" s="43">
        <v>2.7169774195455933E-2</v>
      </c>
      <c r="X126" s="43">
        <v>2.0764990403886893E-2</v>
      </c>
      <c r="Y126" s="43">
        <v>1.6068148294639428E-2</v>
      </c>
      <c r="Z126" s="43">
        <v>0</v>
      </c>
      <c r="AA126" s="43">
        <v>0</v>
      </c>
      <c r="AB126" s="43">
        <v>0</v>
      </c>
      <c r="AC126" s="43">
        <v>0</v>
      </c>
    </row>
    <row r="127" spans="3:29" x14ac:dyDescent="0.3">
      <c r="C127">
        <v>2149</v>
      </c>
      <c r="D127" s="43">
        <v>3.15E-2</v>
      </c>
      <c r="E127" s="43">
        <v>4.2020000000000002E-2</v>
      </c>
      <c r="F127" s="43">
        <v>6.5519999999999995E-2</v>
      </c>
      <c r="G127" s="43">
        <v>7.9619999999999996E-2</v>
      </c>
      <c r="H127" s="43">
        <v>8.9020000000000002E-2</v>
      </c>
      <c r="I127" s="43">
        <v>9.5729999999999996E-2</v>
      </c>
      <c r="J127" s="43">
        <v>0.10077</v>
      </c>
      <c r="K127" s="43">
        <v>0.11874999999999999</v>
      </c>
      <c r="L127" s="43">
        <v>0.11874999999999999</v>
      </c>
      <c r="M127" s="43">
        <v>0.11874999999999999</v>
      </c>
      <c r="N127" s="43">
        <v>0.11874999999999999</v>
      </c>
      <c r="R127">
        <v>2149</v>
      </c>
      <c r="S127" s="43">
        <v>4.2058048665879852E-2</v>
      </c>
      <c r="T127" s="43">
        <v>3.9123766200818463E-2</v>
      </c>
      <c r="U127" s="43">
        <v>3.6189483735757089E-2</v>
      </c>
      <c r="V127" s="43">
        <v>3.3015401457384352E-2</v>
      </c>
      <c r="W127" s="43">
        <v>2.7169774195455933E-2</v>
      </c>
      <c r="X127" s="43">
        <v>2.0764990403886893E-2</v>
      </c>
      <c r="Y127" s="43">
        <v>1.6068148294639428E-2</v>
      </c>
      <c r="Z127" s="43">
        <v>0</v>
      </c>
      <c r="AA127" s="43">
        <v>0</v>
      </c>
      <c r="AB127" s="43">
        <v>0</v>
      </c>
      <c r="AC127" s="43">
        <v>0</v>
      </c>
    </row>
    <row r="128" spans="3:29" x14ac:dyDescent="0.3">
      <c r="C128">
        <v>2150</v>
      </c>
      <c r="D128" s="43">
        <v>3.15E-2</v>
      </c>
      <c r="E128" s="43">
        <v>4.2020000000000002E-2</v>
      </c>
      <c r="F128" s="43">
        <v>6.5519999999999995E-2</v>
      </c>
      <c r="G128" s="43">
        <v>7.9619999999999996E-2</v>
      </c>
      <c r="H128" s="43">
        <v>8.9020000000000002E-2</v>
      </c>
      <c r="I128" s="43">
        <v>9.5729999999999996E-2</v>
      </c>
      <c r="J128" s="43">
        <v>0.10077</v>
      </c>
      <c r="K128" s="43">
        <v>0.11874999999999999</v>
      </c>
      <c r="L128" s="43">
        <v>0.11874999999999999</v>
      </c>
      <c r="M128" s="43">
        <v>0.11874999999999999</v>
      </c>
      <c r="N128" s="43">
        <v>0.11874999999999999</v>
      </c>
      <c r="R128">
        <v>2150</v>
      </c>
      <c r="S128" s="43">
        <v>4.2058048665879852E-2</v>
      </c>
      <c r="T128" s="43">
        <v>3.9123766200818463E-2</v>
      </c>
      <c r="U128" s="43">
        <v>3.6189483735757089E-2</v>
      </c>
      <c r="V128" s="43">
        <v>3.3015401457384352E-2</v>
      </c>
      <c r="W128" s="43">
        <v>2.7169774195455933E-2</v>
      </c>
      <c r="X128" s="43">
        <v>2.0764990403886893E-2</v>
      </c>
      <c r="Y128" s="43">
        <v>1.6068148294639428E-2</v>
      </c>
      <c r="Z128" s="43">
        <v>0</v>
      </c>
      <c r="AA128" s="43">
        <v>0</v>
      </c>
      <c r="AB128" s="43">
        <v>0</v>
      </c>
      <c r="AC128" s="43">
        <v>0</v>
      </c>
    </row>
    <row r="129" spans="3:29" x14ac:dyDescent="0.3">
      <c r="C129">
        <v>2151</v>
      </c>
      <c r="D129" s="43">
        <v>3.15E-2</v>
      </c>
      <c r="E129" s="43">
        <v>4.2020000000000002E-2</v>
      </c>
      <c r="F129" s="43">
        <v>6.5519999999999995E-2</v>
      </c>
      <c r="G129" s="43">
        <v>7.9619999999999996E-2</v>
      </c>
      <c r="H129" s="43">
        <v>8.9020000000000002E-2</v>
      </c>
      <c r="I129" s="43">
        <v>9.5729999999999996E-2</v>
      </c>
      <c r="J129" s="43">
        <v>0.10077</v>
      </c>
      <c r="K129" s="43">
        <v>0.11874999999999999</v>
      </c>
      <c r="L129" s="43">
        <v>0.11874999999999999</v>
      </c>
      <c r="M129" s="43">
        <v>0.11874999999999999</v>
      </c>
      <c r="N129" s="43">
        <v>0.11874999999999999</v>
      </c>
      <c r="R129">
        <v>2151</v>
      </c>
      <c r="S129" s="43">
        <v>4.2058048665879852E-2</v>
      </c>
      <c r="T129" s="43">
        <v>3.9123766200818463E-2</v>
      </c>
      <c r="U129" s="43">
        <v>3.6189483735757089E-2</v>
      </c>
      <c r="V129" s="43">
        <v>3.3015401457384352E-2</v>
      </c>
      <c r="W129" s="43">
        <v>2.7169774195455933E-2</v>
      </c>
      <c r="X129" s="43">
        <v>2.0764990403886893E-2</v>
      </c>
      <c r="Y129" s="43">
        <v>1.6068148294639428E-2</v>
      </c>
      <c r="Z129" s="43">
        <v>0</v>
      </c>
      <c r="AA129" s="43">
        <v>0</v>
      </c>
      <c r="AB129" s="43">
        <v>0</v>
      </c>
      <c r="AC129" s="43">
        <v>0</v>
      </c>
    </row>
    <row r="130" spans="3:29" x14ac:dyDescent="0.3">
      <c r="C130">
        <v>2152</v>
      </c>
      <c r="D130" s="43">
        <v>3.15E-2</v>
      </c>
      <c r="E130" s="43">
        <v>4.2020000000000002E-2</v>
      </c>
      <c r="F130" s="43">
        <v>6.5519999999999995E-2</v>
      </c>
      <c r="G130" s="43">
        <v>7.9619999999999996E-2</v>
      </c>
      <c r="H130" s="43">
        <v>8.9020000000000002E-2</v>
      </c>
      <c r="I130" s="43">
        <v>9.5729999999999996E-2</v>
      </c>
      <c r="J130" s="43">
        <v>0.10077</v>
      </c>
      <c r="K130" s="43">
        <v>0.11874999999999999</v>
      </c>
      <c r="L130" s="43">
        <v>0.11874999999999999</v>
      </c>
      <c r="M130" s="43">
        <v>0.11874999999999999</v>
      </c>
      <c r="N130" s="43">
        <v>0.11874999999999999</v>
      </c>
      <c r="R130">
        <v>2152</v>
      </c>
      <c r="S130" s="43">
        <v>4.2058048665879852E-2</v>
      </c>
      <c r="T130" s="43">
        <v>3.9123766200818463E-2</v>
      </c>
      <c r="U130" s="43">
        <v>3.6189483735757089E-2</v>
      </c>
      <c r="V130" s="43">
        <v>3.3015401457384352E-2</v>
      </c>
      <c r="W130" s="43">
        <v>2.7169774195455933E-2</v>
      </c>
      <c r="X130" s="43">
        <v>2.0764990403886893E-2</v>
      </c>
      <c r="Y130" s="43">
        <v>1.6068148294639428E-2</v>
      </c>
      <c r="Z130" s="43">
        <v>0</v>
      </c>
      <c r="AA130" s="43">
        <v>0</v>
      </c>
      <c r="AB130" s="43">
        <v>0</v>
      </c>
      <c r="AC130" s="43">
        <v>0</v>
      </c>
    </row>
    <row r="131" spans="3:29" x14ac:dyDescent="0.3">
      <c r="C131">
        <v>2153</v>
      </c>
      <c r="D131" s="43">
        <v>3.15E-2</v>
      </c>
      <c r="E131" s="43">
        <v>4.2020000000000002E-2</v>
      </c>
      <c r="F131" s="43">
        <v>6.5519999999999995E-2</v>
      </c>
      <c r="G131" s="43">
        <v>7.9619999999999996E-2</v>
      </c>
      <c r="H131" s="43">
        <v>8.9020000000000002E-2</v>
      </c>
      <c r="I131" s="43">
        <v>9.5729999999999996E-2</v>
      </c>
      <c r="J131" s="43">
        <v>0.10077</v>
      </c>
      <c r="K131" s="43">
        <v>0.11874999999999999</v>
      </c>
      <c r="L131" s="43">
        <v>0.11874999999999999</v>
      </c>
      <c r="M131" s="43">
        <v>0.11874999999999999</v>
      </c>
      <c r="N131" s="43">
        <v>0.11874999999999999</v>
      </c>
      <c r="R131">
        <v>2153</v>
      </c>
      <c r="S131" s="43">
        <v>4.2058048665879852E-2</v>
      </c>
      <c r="T131" s="43">
        <v>3.9123766200818463E-2</v>
      </c>
      <c r="U131" s="43">
        <v>3.6189483735757089E-2</v>
      </c>
      <c r="V131" s="43">
        <v>3.3015401457384352E-2</v>
      </c>
      <c r="W131" s="43">
        <v>2.7169774195455933E-2</v>
      </c>
      <c r="X131" s="43">
        <v>2.0764990403886893E-2</v>
      </c>
      <c r="Y131" s="43">
        <v>1.6068148294639428E-2</v>
      </c>
      <c r="Z131" s="43">
        <v>0</v>
      </c>
      <c r="AA131" s="43">
        <v>0</v>
      </c>
      <c r="AB131" s="43">
        <v>0</v>
      </c>
      <c r="AC131" s="43">
        <v>0</v>
      </c>
    </row>
    <row r="132" spans="3:29" x14ac:dyDescent="0.3">
      <c r="C132">
        <v>2154</v>
      </c>
      <c r="D132" s="43">
        <v>3.15E-2</v>
      </c>
      <c r="E132" s="43">
        <v>4.2020000000000002E-2</v>
      </c>
      <c r="F132" s="43">
        <v>6.5519999999999995E-2</v>
      </c>
      <c r="G132" s="43">
        <v>7.9619999999999996E-2</v>
      </c>
      <c r="H132" s="43">
        <v>8.9020000000000002E-2</v>
      </c>
      <c r="I132" s="43">
        <v>9.5729999999999996E-2</v>
      </c>
      <c r="J132" s="43">
        <v>0.10077</v>
      </c>
      <c r="K132" s="43">
        <v>0.11874999999999999</v>
      </c>
      <c r="L132" s="43">
        <v>0.11874999999999999</v>
      </c>
      <c r="M132" s="43">
        <v>0.11874999999999999</v>
      </c>
      <c r="N132" s="43">
        <v>0.11874999999999999</v>
      </c>
      <c r="R132">
        <v>2154</v>
      </c>
      <c r="S132" s="43">
        <v>4.2058048665879852E-2</v>
      </c>
      <c r="T132" s="43">
        <v>3.9123766200818463E-2</v>
      </c>
      <c r="U132" s="43">
        <v>3.6189483735757089E-2</v>
      </c>
      <c r="V132" s="43">
        <v>3.3015401457384352E-2</v>
      </c>
      <c r="W132" s="43">
        <v>2.7169774195455933E-2</v>
      </c>
      <c r="X132" s="43">
        <v>2.0764990403886893E-2</v>
      </c>
      <c r="Y132" s="43">
        <v>1.6068148294639428E-2</v>
      </c>
      <c r="Z132" s="43">
        <v>0</v>
      </c>
      <c r="AA132" s="43">
        <v>0</v>
      </c>
      <c r="AB132" s="43">
        <v>0</v>
      </c>
      <c r="AC132" s="43">
        <v>0</v>
      </c>
    </row>
    <row r="133" spans="3:29" x14ac:dyDescent="0.3">
      <c r="C133">
        <v>2155</v>
      </c>
      <c r="D133" s="43">
        <v>3.15E-2</v>
      </c>
      <c r="E133" s="43">
        <v>4.2020000000000002E-2</v>
      </c>
      <c r="F133" s="43">
        <v>6.5519999999999995E-2</v>
      </c>
      <c r="G133" s="43">
        <v>7.9619999999999996E-2</v>
      </c>
      <c r="H133" s="43">
        <v>8.9020000000000002E-2</v>
      </c>
      <c r="I133" s="43">
        <v>9.5729999999999996E-2</v>
      </c>
      <c r="J133" s="43">
        <v>0.10077</v>
      </c>
      <c r="K133" s="43">
        <v>0.11874999999999999</v>
      </c>
      <c r="L133" s="43">
        <v>0.11874999999999999</v>
      </c>
      <c r="M133" s="43">
        <v>0.11874999999999999</v>
      </c>
      <c r="N133" s="43">
        <v>0.11874999999999999</v>
      </c>
      <c r="R133">
        <v>2155</v>
      </c>
      <c r="S133" s="43">
        <v>4.2058048665879852E-2</v>
      </c>
      <c r="T133" s="43">
        <v>3.9123766200818463E-2</v>
      </c>
      <c r="U133" s="43">
        <v>3.6189483735757089E-2</v>
      </c>
      <c r="V133" s="43">
        <v>3.3015401457384352E-2</v>
      </c>
      <c r="W133" s="43">
        <v>2.7169774195455933E-2</v>
      </c>
      <c r="X133" s="43">
        <v>2.0764990403886893E-2</v>
      </c>
      <c r="Y133" s="43">
        <v>1.6068148294639428E-2</v>
      </c>
      <c r="Z133" s="43">
        <v>0</v>
      </c>
      <c r="AA133" s="43">
        <v>0</v>
      </c>
      <c r="AB133" s="43">
        <v>0</v>
      </c>
      <c r="AC133" s="43">
        <v>0</v>
      </c>
    </row>
    <row r="134" spans="3:29" x14ac:dyDescent="0.3">
      <c r="C134">
        <v>2156</v>
      </c>
      <c r="D134" s="43">
        <v>3.15E-2</v>
      </c>
      <c r="E134" s="43">
        <v>4.2020000000000002E-2</v>
      </c>
      <c r="F134" s="43">
        <v>6.5519999999999995E-2</v>
      </c>
      <c r="G134" s="43">
        <v>7.9619999999999996E-2</v>
      </c>
      <c r="H134" s="43">
        <v>8.9020000000000002E-2</v>
      </c>
      <c r="I134" s="43">
        <v>9.5729999999999996E-2</v>
      </c>
      <c r="J134" s="43">
        <v>0.10077</v>
      </c>
      <c r="K134" s="43">
        <v>0.11874999999999999</v>
      </c>
      <c r="L134" s="43">
        <v>0.11874999999999999</v>
      </c>
      <c r="M134" s="43">
        <v>0.11874999999999999</v>
      </c>
      <c r="N134" s="43">
        <v>0.11874999999999999</v>
      </c>
      <c r="R134">
        <v>2156</v>
      </c>
      <c r="S134" s="43">
        <v>4.2058048665879852E-2</v>
      </c>
      <c r="T134" s="43">
        <v>3.9123766200818463E-2</v>
      </c>
      <c r="U134" s="43">
        <v>3.6189483735757089E-2</v>
      </c>
      <c r="V134" s="43">
        <v>3.3015401457384352E-2</v>
      </c>
      <c r="W134" s="43">
        <v>2.7169774195455933E-2</v>
      </c>
      <c r="X134" s="43">
        <v>2.0764990403886893E-2</v>
      </c>
      <c r="Y134" s="43">
        <v>1.6068148294639428E-2</v>
      </c>
      <c r="Z134" s="43">
        <v>0</v>
      </c>
      <c r="AA134" s="43">
        <v>0</v>
      </c>
      <c r="AB134" s="43">
        <v>0</v>
      </c>
      <c r="AC134" s="43">
        <v>0</v>
      </c>
    </row>
    <row r="135" spans="3:29" x14ac:dyDescent="0.3">
      <c r="C135">
        <v>2157</v>
      </c>
      <c r="D135" s="43">
        <v>3.15E-2</v>
      </c>
      <c r="E135" s="43">
        <v>4.2020000000000002E-2</v>
      </c>
      <c r="F135" s="43">
        <v>6.5519999999999995E-2</v>
      </c>
      <c r="G135" s="43">
        <v>7.9619999999999996E-2</v>
      </c>
      <c r="H135" s="43">
        <v>8.9020000000000002E-2</v>
      </c>
      <c r="I135" s="43">
        <v>9.5729999999999996E-2</v>
      </c>
      <c r="J135" s="43">
        <v>0.10077</v>
      </c>
      <c r="K135" s="43">
        <v>0.11874999999999999</v>
      </c>
      <c r="L135" s="43">
        <v>0.11874999999999999</v>
      </c>
      <c r="M135" s="43">
        <v>0.11874999999999999</v>
      </c>
      <c r="N135" s="43">
        <v>0.11874999999999999</v>
      </c>
      <c r="R135">
        <v>2157</v>
      </c>
      <c r="S135" s="43">
        <v>4.2058048665879852E-2</v>
      </c>
      <c r="T135" s="43">
        <v>3.9123766200818463E-2</v>
      </c>
      <c r="U135" s="43">
        <v>3.6189483735757089E-2</v>
      </c>
      <c r="V135" s="43">
        <v>3.3015401457384352E-2</v>
      </c>
      <c r="W135" s="43">
        <v>2.7169774195455933E-2</v>
      </c>
      <c r="X135" s="43">
        <v>2.0764990403886893E-2</v>
      </c>
      <c r="Y135" s="43">
        <v>1.6068148294639428E-2</v>
      </c>
      <c r="Z135" s="43">
        <v>0</v>
      </c>
      <c r="AA135" s="43">
        <v>0</v>
      </c>
      <c r="AB135" s="43">
        <v>0</v>
      </c>
      <c r="AC135" s="43">
        <v>0</v>
      </c>
    </row>
    <row r="136" spans="3:29" x14ac:dyDescent="0.3">
      <c r="C136">
        <v>2158</v>
      </c>
      <c r="D136" s="43">
        <v>3.15E-2</v>
      </c>
      <c r="E136" s="43">
        <v>4.2020000000000002E-2</v>
      </c>
      <c r="F136" s="43">
        <v>6.5519999999999995E-2</v>
      </c>
      <c r="G136" s="43">
        <v>7.9619999999999996E-2</v>
      </c>
      <c r="H136" s="43">
        <v>8.9020000000000002E-2</v>
      </c>
      <c r="I136" s="43">
        <v>9.5729999999999996E-2</v>
      </c>
      <c r="J136" s="43">
        <v>0.10077</v>
      </c>
      <c r="K136" s="43">
        <v>0.11874999999999999</v>
      </c>
      <c r="L136" s="43">
        <v>0.11874999999999999</v>
      </c>
      <c r="M136" s="43">
        <v>0.11874999999999999</v>
      </c>
      <c r="N136" s="43">
        <v>0.11874999999999999</v>
      </c>
      <c r="R136">
        <v>2158</v>
      </c>
      <c r="S136" s="43">
        <v>4.2058048665879852E-2</v>
      </c>
      <c r="T136" s="43">
        <v>3.9123766200818463E-2</v>
      </c>
      <c r="U136" s="43">
        <v>3.6189483735757089E-2</v>
      </c>
      <c r="V136" s="43">
        <v>3.3015401457384352E-2</v>
      </c>
      <c r="W136" s="43">
        <v>2.7169774195455933E-2</v>
      </c>
      <c r="X136" s="43">
        <v>2.0764990403886893E-2</v>
      </c>
      <c r="Y136" s="43">
        <v>1.6068148294639428E-2</v>
      </c>
      <c r="Z136" s="43">
        <v>0</v>
      </c>
      <c r="AA136" s="43">
        <v>0</v>
      </c>
      <c r="AB136" s="43">
        <v>0</v>
      </c>
      <c r="AC136" s="43">
        <v>0</v>
      </c>
    </row>
    <row r="137" spans="3:29" x14ac:dyDescent="0.3">
      <c r="C137">
        <v>2159</v>
      </c>
      <c r="D137" s="43">
        <v>3.15E-2</v>
      </c>
      <c r="E137" s="43">
        <v>4.2020000000000002E-2</v>
      </c>
      <c r="F137" s="43">
        <v>6.5519999999999995E-2</v>
      </c>
      <c r="G137" s="43">
        <v>7.9619999999999996E-2</v>
      </c>
      <c r="H137" s="43">
        <v>8.9020000000000002E-2</v>
      </c>
      <c r="I137" s="43">
        <v>9.5729999999999996E-2</v>
      </c>
      <c r="J137" s="43">
        <v>0.10077</v>
      </c>
      <c r="K137" s="43">
        <v>0.11874999999999999</v>
      </c>
      <c r="L137" s="43">
        <v>0.11874999999999999</v>
      </c>
      <c r="M137" s="43">
        <v>0.11874999999999999</v>
      </c>
      <c r="N137" s="43">
        <v>0.11874999999999999</v>
      </c>
      <c r="R137">
        <v>2159</v>
      </c>
      <c r="S137" s="43">
        <v>4.2058048665879852E-2</v>
      </c>
      <c r="T137" s="43">
        <v>3.9123766200818463E-2</v>
      </c>
      <c r="U137" s="43">
        <v>3.6189483735757089E-2</v>
      </c>
      <c r="V137" s="43">
        <v>3.3015401457384352E-2</v>
      </c>
      <c r="W137" s="43">
        <v>2.7169774195455933E-2</v>
      </c>
      <c r="X137" s="43">
        <v>2.0764990403886893E-2</v>
      </c>
      <c r="Y137" s="43">
        <v>1.6068148294639428E-2</v>
      </c>
      <c r="Z137" s="43">
        <v>0</v>
      </c>
      <c r="AA137" s="43">
        <v>0</v>
      </c>
      <c r="AB137" s="43">
        <v>0</v>
      </c>
      <c r="AC137" s="43">
        <v>0</v>
      </c>
    </row>
    <row r="138" spans="3:29" x14ac:dyDescent="0.3">
      <c r="C138">
        <v>2160</v>
      </c>
      <c r="D138" s="43">
        <v>3.15E-2</v>
      </c>
      <c r="E138" s="43">
        <v>4.2020000000000002E-2</v>
      </c>
      <c r="F138" s="43">
        <v>6.5519999999999995E-2</v>
      </c>
      <c r="G138" s="43">
        <v>7.9619999999999996E-2</v>
      </c>
      <c r="H138" s="43">
        <v>8.9020000000000002E-2</v>
      </c>
      <c r="I138" s="43">
        <v>9.5729999999999996E-2</v>
      </c>
      <c r="J138" s="43">
        <v>0.10077</v>
      </c>
      <c r="K138" s="43">
        <v>0.11874999999999999</v>
      </c>
      <c r="L138" s="43">
        <v>0.11874999999999999</v>
      </c>
      <c r="M138" s="43">
        <v>0.11874999999999999</v>
      </c>
      <c r="N138" s="43">
        <v>0.11874999999999999</v>
      </c>
      <c r="R138">
        <v>2160</v>
      </c>
      <c r="S138" s="43">
        <v>4.2058048665879852E-2</v>
      </c>
      <c r="T138" s="43">
        <v>3.9123766200818463E-2</v>
      </c>
      <c r="U138" s="43">
        <v>3.6189483735757089E-2</v>
      </c>
      <c r="V138" s="43">
        <v>3.3015401457384352E-2</v>
      </c>
      <c r="W138" s="43">
        <v>2.7169774195455933E-2</v>
      </c>
      <c r="X138" s="43">
        <v>2.0764990403886893E-2</v>
      </c>
      <c r="Y138" s="43">
        <v>1.6068148294639428E-2</v>
      </c>
      <c r="Z138" s="43">
        <v>0</v>
      </c>
      <c r="AA138" s="43">
        <v>0</v>
      </c>
      <c r="AB138" s="43">
        <v>0</v>
      </c>
      <c r="AC138" s="43">
        <v>0</v>
      </c>
    </row>
    <row r="139" spans="3:29" x14ac:dyDescent="0.3">
      <c r="C139">
        <v>2161</v>
      </c>
      <c r="D139" s="43">
        <v>3.15E-2</v>
      </c>
      <c r="E139" s="43">
        <v>4.2020000000000002E-2</v>
      </c>
      <c r="F139" s="43">
        <v>6.5519999999999995E-2</v>
      </c>
      <c r="G139" s="43">
        <v>7.9619999999999996E-2</v>
      </c>
      <c r="H139" s="43">
        <v>8.9020000000000002E-2</v>
      </c>
      <c r="I139" s="43">
        <v>9.5729999999999996E-2</v>
      </c>
      <c r="J139" s="43">
        <v>0.10077</v>
      </c>
      <c r="K139" s="43">
        <v>0.11874999999999999</v>
      </c>
      <c r="L139" s="43">
        <v>0.11874999999999999</v>
      </c>
      <c r="M139" s="43">
        <v>0.11874999999999999</v>
      </c>
      <c r="N139" s="43">
        <v>0.11874999999999999</v>
      </c>
      <c r="R139">
        <v>2161</v>
      </c>
      <c r="S139" s="43">
        <v>4.2058048665879852E-2</v>
      </c>
      <c r="T139" s="43">
        <v>3.9123766200818463E-2</v>
      </c>
      <c r="U139" s="43">
        <v>3.6189483735757089E-2</v>
      </c>
      <c r="V139" s="43">
        <v>3.3015401457384352E-2</v>
      </c>
      <c r="W139" s="43">
        <v>2.7169774195455933E-2</v>
      </c>
      <c r="X139" s="43">
        <v>2.0764990403886893E-2</v>
      </c>
      <c r="Y139" s="43">
        <v>1.6068148294639428E-2</v>
      </c>
      <c r="Z139" s="43">
        <v>0</v>
      </c>
      <c r="AA139" s="43">
        <v>0</v>
      </c>
      <c r="AB139" s="43">
        <v>0</v>
      </c>
      <c r="AC139" s="43">
        <v>0</v>
      </c>
    </row>
    <row r="140" spans="3:29" x14ac:dyDescent="0.3">
      <c r="C140">
        <v>2162</v>
      </c>
      <c r="D140" s="43">
        <v>3.15E-2</v>
      </c>
      <c r="E140" s="43">
        <v>4.2020000000000002E-2</v>
      </c>
      <c r="F140" s="43">
        <v>6.5519999999999995E-2</v>
      </c>
      <c r="G140" s="43">
        <v>7.9619999999999996E-2</v>
      </c>
      <c r="H140" s="43">
        <v>8.9020000000000002E-2</v>
      </c>
      <c r="I140" s="43">
        <v>9.5729999999999996E-2</v>
      </c>
      <c r="J140" s="43">
        <v>0.10077</v>
      </c>
      <c r="K140" s="43">
        <v>0.11874999999999999</v>
      </c>
      <c r="L140" s="43">
        <v>0.11874999999999999</v>
      </c>
      <c r="M140" s="43">
        <v>0.11874999999999999</v>
      </c>
      <c r="N140" s="43">
        <v>0.11874999999999999</v>
      </c>
      <c r="R140">
        <v>2162</v>
      </c>
      <c r="S140" s="43">
        <v>4.2058048665879852E-2</v>
      </c>
      <c r="T140" s="43">
        <v>3.9123766200818463E-2</v>
      </c>
      <c r="U140" s="43">
        <v>3.6189483735757089E-2</v>
      </c>
      <c r="V140" s="43">
        <v>3.3015401457384352E-2</v>
      </c>
      <c r="W140" s="43">
        <v>2.7169774195455933E-2</v>
      </c>
      <c r="X140" s="43">
        <v>2.0764990403886893E-2</v>
      </c>
      <c r="Y140" s="43">
        <v>1.6068148294639428E-2</v>
      </c>
      <c r="Z140" s="43">
        <v>0</v>
      </c>
      <c r="AA140" s="43">
        <v>0</v>
      </c>
      <c r="AB140" s="43">
        <v>0</v>
      </c>
      <c r="AC140" s="43">
        <v>0</v>
      </c>
    </row>
    <row r="141" spans="3:29" x14ac:dyDescent="0.3">
      <c r="C141">
        <v>2163</v>
      </c>
      <c r="D141" s="43">
        <v>3.15E-2</v>
      </c>
      <c r="E141" s="43">
        <v>4.2020000000000002E-2</v>
      </c>
      <c r="F141" s="43">
        <v>6.5519999999999995E-2</v>
      </c>
      <c r="G141" s="43">
        <v>7.9619999999999996E-2</v>
      </c>
      <c r="H141" s="43">
        <v>8.9020000000000002E-2</v>
      </c>
      <c r="I141" s="43">
        <v>9.5729999999999996E-2</v>
      </c>
      <c r="J141" s="43">
        <v>0.10077</v>
      </c>
      <c r="K141" s="43">
        <v>0.11874999999999999</v>
      </c>
      <c r="L141" s="43">
        <v>0.11874999999999999</v>
      </c>
      <c r="M141" s="43">
        <v>0.11874999999999999</v>
      </c>
      <c r="N141" s="43">
        <v>0.11874999999999999</v>
      </c>
      <c r="R141">
        <v>2163</v>
      </c>
      <c r="S141" s="43">
        <v>4.2058048665879852E-2</v>
      </c>
      <c r="T141" s="43">
        <v>3.9123766200818463E-2</v>
      </c>
      <c r="U141" s="43">
        <v>3.6189483735757089E-2</v>
      </c>
      <c r="V141" s="43">
        <v>3.3015401457384352E-2</v>
      </c>
      <c r="W141" s="43">
        <v>2.7169774195455933E-2</v>
      </c>
      <c r="X141" s="43">
        <v>2.0764990403886893E-2</v>
      </c>
      <c r="Y141" s="43">
        <v>1.6068148294639428E-2</v>
      </c>
      <c r="Z141" s="43">
        <v>0</v>
      </c>
      <c r="AA141" s="43">
        <v>0</v>
      </c>
      <c r="AB141" s="43">
        <v>0</v>
      </c>
      <c r="AC141" s="43">
        <v>0</v>
      </c>
    </row>
    <row r="142" spans="3:29" x14ac:dyDescent="0.3">
      <c r="C142">
        <v>2164</v>
      </c>
      <c r="D142" s="43">
        <v>3.15E-2</v>
      </c>
      <c r="E142" s="43">
        <v>4.2020000000000002E-2</v>
      </c>
      <c r="F142" s="43">
        <v>6.5519999999999995E-2</v>
      </c>
      <c r="G142" s="43">
        <v>7.9619999999999996E-2</v>
      </c>
      <c r="H142" s="43">
        <v>8.9020000000000002E-2</v>
      </c>
      <c r="I142" s="43">
        <v>9.5729999999999996E-2</v>
      </c>
      <c r="J142" s="43">
        <v>0.10077</v>
      </c>
      <c r="K142" s="43">
        <v>0.11874999999999999</v>
      </c>
      <c r="L142" s="43">
        <v>0.11874999999999999</v>
      </c>
      <c r="M142" s="43">
        <v>0.11874999999999999</v>
      </c>
      <c r="N142" s="43">
        <v>0.11874999999999999</v>
      </c>
      <c r="R142">
        <v>2164</v>
      </c>
      <c r="S142" s="43">
        <v>4.2058048665879852E-2</v>
      </c>
      <c r="T142" s="43">
        <v>3.9123766200818463E-2</v>
      </c>
      <c r="U142" s="43">
        <v>3.6189483735757089E-2</v>
      </c>
      <c r="V142" s="43">
        <v>3.3015401457384352E-2</v>
      </c>
      <c r="W142" s="43">
        <v>2.7169774195455933E-2</v>
      </c>
      <c r="X142" s="43">
        <v>2.0764990403886893E-2</v>
      </c>
      <c r="Y142" s="43">
        <v>1.6068148294639428E-2</v>
      </c>
      <c r="Z142" s="43">
        <v>0</v>
      </c>
      <c r="AA142" s="43">
        <v>0</v>
      </c>
      <c r="AB142" s="43">
        <v>0</v>
      </c>
      <c r="AC142" s="43">
        <v>0</v>
      </c>
    </row>
    <row r="143" spans="3:29" x14ac:dyDescent="0.3">
      <c r="C143">
        <v>2165</v>
      </c>
      <c r="D143" s="43">
        <v>3.15E-2</v>
      </c>
      <c r="E143" s="43">
        <v>4.2020000000000002E-2</v>
      </c>
      <c r="F143" s="43">
        <v>6.5519999999999995E-2</v>
      </c>
      <c r="G143" s="43">
        <v>7.9619999999999996E-2</v>
      </c>
      <c r="H143" s="43">
        <v>8.9020000000000002E-2</v>
      </c>
      <c r="I143" s="43">
        <v>9.5729999999999996E-2</v>
      </c>
      <c r="J143" s="43">
        <v>0.10077</v>
      </c>
      <c r="K143" s="43">
        <v>0.11874999999999999</v>
      </c>
      <c r="L143" s="43">
        <v>0.11874999999999999</v>
      </c>
      <c r="M143" s="43">
        <v>0.11874999999999999</v>
      </c>
      <c r="N143" s="43">
        <v>0.11874999999999999</v>
      </c>
      <c r="R143">
        <v>2165</v>
      </c>
      <c r="S143" s="43">
        <v>4.2058048665879852E-2</v>
      </c>
      <c r="T143" s="43">
        <v>3.9123766200818463E-2</v>
      </c>
      <c r="U143" s="43">
        <v>3.6189483735757089E-2</v>
      </c>
      <c r="V143" s="43">
        <v>3.3015401457384352E-2</v>
      </c>
      <c r="W143" s="43">
        <v>2.7169774195455933E-2</v>
      </c>
      <c r="X143" s="43">
        <v>2.0764990403886893E-2</v>
      </c>
      <c r="Y143" s="43">
        <v>1.6068148294639428E-2</v>
      </c>
      <c r="Z143" s="43">
        <v>0</v>
      </c>
      <c r="AA143" s="43">
        <v>0</v>
      </c>
      <c r="AB143" s="43">
        <v>0</v>
      </c>
      <c r="AC143" s="43">
        <v>0</v>
      </c>
    </row>
    <row r="144" spans="3:29" x14ac:dyDescent="0.3">
      <c r="C144">
        <v>2166</v>
      </c>
      <c r="D144" s="43">
        <v>3.15E-2</v>
      </c>
      <c r="E144" s="43">
        <v>4.2020000000000002E-2</v>
      </c>
      <c r="F144" s="43">
        <v>6.5519999999999995E-2</v>
      </c>
      <c r="G144" s="43">
        <v>7.9619999999999996E-2</v>
      </c>
      <c r="H144" s="43">
        <v>8.9020000000000002E-2</v>
      </c>
      <c r="I144" s="43">
        <v>9.5729999999999996E-2</v>
      </c>
      <c r="J144" s="43">
        <v>0.10077</v>
      </c>
      <c r="K144" s="43">
        <v>0.11874999999999999</v>
      </c>
      <c r="L144" s="43">
        <v>0.11874999999999999</v>
      </c>
      <c r="M144" s="43">
        <v>0.11874999999999999</v>
      </c>
      <c r="N144" s="43">
        <v>0.11874999999999999</v>
      </c>
      <c r="R144">
        <v>2166</v>
      </c>
      <c r="S144" s="43">
        <v>4.2058048665879852E-2</v>
      </c>
      <c r="T144" s="43">
        <v>3.9123766200818463E-2</v>
      </c>
      <c r="U144" s="43">
        <v>3.6189483735757089E-2</v>
      </c>
      <c r="V144" s="43">
        <v>3.3015401457384352E-2</v>
      </c>
      <c r="W144" s="43">
        <v>2.7169774195455933E-2</v>
      </c>
      <c r="X144" s="43">
        <v>2.0764990403886893E-2</v>
      </c>
      <c r="Y144" s="43">
        <v>1.6068148294639428E-2</v>
      </c>
      <c r="Z144" s="43">
        <v>0</v>
      </c>
      <c r="AA144" s="43">
        <v>0</v>
      </c>
      <c r="AB144" s="43">
        <v>0</v>
      </c>
      <c r="AC144" s="43">
        <v>0</v>
      </c>
    </row>
    <row r="145" spans="3:29" x14ac:dyDescent="0.3">
      <c r="C145">
        <v>2167</v>
      </c>
      <c r="D145" s="43">
        <v>3.15E-2</v>
      </c>
      <c r="E145" s="43">
        <v>4.2020000000000002E-2</v>
      </c>
      <c r="F145" s="43">
        <v>6.5519999999999995E-2</v>
      </c>
      <c r="G145" s="43">
        <v>7.9619999999999996E-2</v>
      </c>
      <c r="H145" s="43">
        <v>8.9020000000000002E-2</v>
      </c>
      <c r="I145" s="43">
        <v>9.5729999999999996E-2</v>
      </c>
      <c r="J145" s="43">
        <v>0.10077</v>
      </c>
      <c r="K145" s="43">
        <v>0.11874999999999999</v>
      </c>
      <c r="L145" s="43">
        <v>0.11874999999999999</v>
      </c>
      <c r="M145" s="43">
        <v>0.11874999999999999</v>
      </c>
      <c r="N145" s="43">
        <v>0.11874999999999999</v>
      </c>
      <c r="R145">
        <v>2167</v>
      </c>
      <c r="S145" s="43">
        <v>4.2058048665879852E-2</v>
      </c>
      <c r="T145" s="43">
        <v>3.9123766200818463E-2</v>
      </c>
      <c r="U145" s="43">
        <v>3.6189483735757089E-2</v>
      </c>
      <c r="V145" s="43">
        <v>3.3015401457384352E-2</v>
      </c>
      <c r="W145" s="43">
        <v>2.7169774195455933E-2</v>
      </c>
      <c r="X145" s="43">
        <v>2.0764990403886893E-2</v>
      </c>
      <c r="Y145" s="43">
        <v>1.6068148294639428E-2</v>
      </c>
      <c r="Z145" s="43">
        <v>0</v>
      </c>
      <c r="AA145" s="43">
        <v>0</v>
      </c>
      <c r="AB145" s="43">
        <v>0</v>
      </c>
      <c r="AC145" s="43">
        <v>0</v>
      </c>
    </row>
    <row r="146" spans="3:29" x14ac:dyDescent="0.3">
      <c r="C146">
        <v>2168</v>
      </c>
      <c r="D146" s="43">
        <v>3.15E-2</v>
      </c>
      <c r="E146" s="43">
        <v>4.2020000000000002E-2</v>
      </c>
      <c r="F146" s="43">
        <v>6.5519999999999995E-2</v>
      </c>
      <c r="G146" s="43">
        <v>7.9619999999999996E-2</v>
      </c>
      <c r="H146" s="43">
        <v>8.9020000000000002E-2</v>
      </c>
      <c r="I146" s="43">
        <v>9.5729999999999996E-2</v>
      </c>
      <c r="J146" s="43">
        <v>0.10077</v>
      </c>
      <c r="K146" s="43">
        <v>0.11874999999999999</v>
      </c>
      <c r="L146" s="43">
        <v>0.11874999999999999</v>
      </c>
      <c r="M146" s="43">
        <v>0.11874999999999999</v>
      </c>
      <c r="N146" s="43">
        <v>0.11874999999999999</v>
      </c>
      <c r="R146">
        <v>2168</v>
      </c>
      <c r="S146" s="43">
        <v>4.2058048665879852E-2</v>
      </c>
      <c r="T146" s="43">
        <v>3.9123766200818463E-2</v>
      </c>
      <c r="U146" s="43">
        <v>3.6189483735757089E-2</v>
      </c>
      <c r="V146" s="43">
        <v>3.3015401457384352E-2</v>
      </c>
      <c r="W146" s="43">
        <v>2.7169774195455933E-2</v>
      </c>
      <c r="X146" s="43">
        <v>2.0764990403886893E-2</v>
      </c>
      <c r="Y146" s="43">
        <v>1.6068148294639428E-2</v>
      </c>
      <c r="Z146" s="43">
        <v>0</v>
      </c>
      <c r="AA146" s="43">
        <v>0</v>
      </c>
      <c r="AB146" s="43">
        <v>0</v>
      </c>
      <c r="AC146" s="43">
        <v>0</v>
      </c>
    </row>
    <row r="147" spans="3:29" x14ac:dyDescent="0.3">
      <c r="C147">
        <v>2169</v>
      </c>
      <c r="D147" s="43">
        <v>3.15E-2</v>
      </c>
      <c r="E147" s="43">
        <v>4.2020000000000002E-2</v>
      </c>
      <c r="F147" s="43">
        <v>6.5519999999999995E-2</v>
      </c>
      <c r="G147" s="43">
        <v>7.9619999999999996E-2</v>
      </c>
      <c r="H147" s="43">
        <v>8.9020000000000002E-2</v>
      </c>
      <c r="I147" s="43">
        <v>9.5729999999999996E-2</v>
      </c>
      <c r="J147" s="43">
        <v>0.10077</v>
      </c>
      <c r="K147" s="43">
        <v>0.11874999999999999</v>
      </c>
      <c r="L147" s="43">
        <v>0.11874999999999999</v>
      </c>
      <c r="M147" s="43">
        <v>0.11874999999999999</v>
      </c>
      <c r="N147" s="43">
        <v>0.11874999999999999</v>
      </c>
      <c r="R147">
        <v>2169</v>
      </c>
      <c r="S147" s="43">
        <v>4.2058048665879852E-2</v>
      </c>
      <c r="T147" s="43">
        <v>3.9123766200818463E-2</v>
      </c>
      <c r="U147" s="43">
        <v>3.6189483735757089E-2</v>
      </c>
      <c r="V147" s="43">
        <v>3.3015401457384352E-2</v>
      </c>
      <c r="W147" s="43">
        <v>2.7169774195455933E-2</v>
      </c>
      <c r="X147" s="43">
        <v>2.0764990403886893E-2</v>
      </c>
      <c r="Y147" s="43">
        <v>1.6068148294639428E-2</v>
      </c>
      <c r="Z147" s="43">
        <v>0</v>
      </c>
      <c r="AA147" s="43">
        <v>0</v>
      </c>
      <c r="AB147" s="43">
        <v>0</v>
      </c>
      <c r="AC147" s="43">
        <v>0</v>
      </c>
    </row>
    <row r="148" spans="3:29" x14ac:dyDescent="0.3">
      <c r="C148">
        <v>2170</v>
      </c>
      <c r="D148" s="43">
        <v>3.15E-2</v>
      </c>
      <c r="E148" s="43">
        <v>4.2020000000000002E-2</v>
      </c>
      <c r="F148" s="43">
        <v>6.5519999999999995E-2</v>
      </c>
      <c r="G148" s="43">
        <v>7.9619999999999996E-2</v>
      </c>
      <c r="H148" s="43">
        <v>8.9020000000000002E-2</v>
      </c>
      <c r="I148" s="43">
        <v>9.5729999999999996E-2</v>
      </c>
      <c r="J148" s="43">
        <v>0.10077</v>
      </c>
      <c r="K148" s="43">
        <v>0.11874999999999999</v>
      </c>
      <c r="L148" s="43">
        <v>0.11874999999999999</v>
      </c>
      <c r="M148" s="43">
        <v>0.11874999999999999</v>
      </c>
      <c r="N148" s="43">
        <v>0.11874999999999999</v>
      </c>
      <c r="R148">
        <v>2170</v>
      </c>
      <c r="S148" s="43">
        <v>4.2058048665879852E-2</v>
      </c>
      <c r="T148" s="43">
        <v>3.9123766200818463E-2</v>
      </c>
      <c r="U148" s="43">
        <v>3.6189483735757089E-2</v>
      </c>
      <c r="V148" s="43">
        <v>3.3015401457384352E-2</v>
      </c>
      <c r="W148" s="43">
        <v>2.7169774195455933E-2</v>
      </c>
      <c r="X148" s="43">
        <v>2.0764990403886893E-2</v>
      </c>
      <c r="Y148" s="43">
        <v>1.6068148294639428E-2</v>
      </c>
      <c r="Z148" s="43">
        <v>0</v>
      </c>
      <c r="AA148" s="43">
        <v>0</v>
      </c>
      <c r="AB148" s="43">
        <v>0</v>
      </c>
      <c r="AC148" s="43">
        <v>0</v>
      </c>
    </row>
    <row r="149" spans="3:29" x14ac:dyDescent="0.3">
      <c r="C149">
        <v>2171</v>
      </c>
      <c r="D149" s="43">
        <v>3.15E-2</v>
      </c>
      <c r="E149" s="43">
        <v>4.2020000000000002E-2</v>
      </c>
      <c r="F149" s="43">
        <v>6.5519999999999995E-2</v>
      </c>
      <c r="G149" s="43">
        <v>7.9619999999999996E-2</v>
      </c>
      <c r="H149" s="43">
        <v>8.9020000000000002E-2</v>
      </c>
      <c r="I149" s="43">
        <v>9.5729999999999996E-2</v>
      </c>
      <c r="J149" s="43">
        <v>0.10077</v>
      </c>
      <c r="K149" s="43">
        <v>0.11874999999999999</v>
      </c>
      <c r="L149" s="43">
        <v>0.11874999999999999</v>
      </c>
      <c r="M149" s="43">
        <v>0.11874999999999999</v>
      </c>
      <c r="N149" s="43">
        <v>0.11874999999999999</v>
      </c>
      <c r="R149">
        <v>2171</v>
      </c>
      <c r="S149" s="43">
        <v>4.2058048665879852E-2</v>
      </c>
      <c r="T149" s="43">
        <v>3.9123766200818463E-2</v>
      </c>
      <c r="U149" s="43">
        <v>3.6189483735757089E-2</v>
      </c>
      <c r="V149" s="43">
        <v>3.3015401457384352E-2</v>
      </c>
      <c r="W149" s="43">
        <v>2.7169774195455933E-2</v>
      </c>
      <c r="X149" s="43">
        <v>2.0764990403886893E-2</v>
      </c>
      <c r="Y149" s="43">
        <v>1.6068148294639428E-2</v>
      </c>
      <c r="Z149" s="43">
        <v>0</v>
      </c>
      <c r="AA149" s="43">
        <v>0</v>
      </c>
      <c r="AB149" s="43">
        <v>0</v>
      </c>
      <c r="AC149" s="43">
        <v>0</v>
      </c>
    </row>
    <row r="150" spans="3:29" x14ac:dyDescent="0.3">
      <c r="C150">
        <v>2172</v>
      </c>
      <c r="D150" s="43">
        <v>3.15E-2</v>
      </c>
      <c r="E150" s="43">
        <v>4.2020000000000002E-2</v>
      </c>
      <c r="F150" s="43">
        <v>6.5519999999999995E-2</v>
      </c>
      <c r="G150" s="43">
        <v>7.9619999999999996E-2</v>
      </c>
      <c r="H150" s="43">
        <v>8.9020000000000002E-2</v>
      </c>
      <c r="I150" s="43">
        <v>9.5729999999999996E-2</v>
      </c>
      <c r="J150" s="43">
        <v>0.10077</v>
      </c>
      <c r="K150" s="43">
        <v>0.11874999999999999</v>
      </c>
      <c r="L150" s="43">
        <v>0.11874999999999999</v>
      </c>
      <c r="M150" s="43">
        <v>0.11874999999999999</v>
      </c>
      <c r="N150" s="43">
        <v>0.11874999999999999</v>
      </c>
      <c r="R150">
        <v>2172</v>
      </c>
      <c r="S150" s="43">
        <v>4.2058048665879852E-2</v>
      </c>
      <c r="T150" s="43">
        <v>3.9123766200818463E-2</v>
      </c>
      <c r="U150" s="43">
        <v>3.6189483735757089E-2</v>
      </c>
      <c r="V150" s="43">
        <v>3.3015401457384352E-2</v>
      </c>
      <c r="W150" s="43">
        <v>2.7169774195455933E-2</v>
      </c>
      <c r="X150" s="43">
        <v>2.0764990403886893E-2</v>
      </c>
      <c r="Y150" s="43">
        <v>1.6068148294639428E-2</v>
      </c>
      <c r="Z150" s="43">
        <v>0</v>
      </c>
      <c r="AA150" s="43">
        <v>0</v>
      </c>
      <c r="AB150" s="43">
        <v>0</v>
      </c>
      <c r="AC150" s="43">
        <v>0</v>
      </c>
    </row>
    <row r="151" spans="3:29" x14ac:dyDescent="0.3">
      <c r="C151">
        <v>2173</v>
      </c>
      <c r="D151" s="43">
        <v>3.15E-2</v>
      </c>
      <c r="E151" s="43">
        <v>4.2020000000000002E-2</v>
      </c>
      <c r="F151" s="43">
        <v>6.5519999999999995E-2</v>
      </c>
      <c r="G151" s="43">
        <v>7.9619999999999996E-2</v>
      </c>
      <c r="H151" s="43">
        <v>8.9020000000000002E-2</v>
      </c>
      <c r="I151" s="43">
        <v>9.5729999999999996E-2</v>
      </c>
      <c r="J151" s="43">
        <v>0.10077</v>
      </c>
      <c r="K151" s="43">
        <v>0.11874999999999999</v>
      </c>
      <c r="L151" s="43">
        <v>0.11874999999999999</v>
      </c>
      <c r="M151" s="43">
        <v>0.11874999999999999</v>
      </c>
      <c r="N151" s="43">
        <v>0.11874999999999999</v>
      </c>
      <c r="R151">
        <v>2173</v>
      </c>
      <c r="S151" s="43">
        <v>4.2058048665879852E-2</v>
      </c>
      <c r="T151" s="43">
        <v>3.9123766200818463E-2</v>
      </c>
      <c r="U151" s="43">
        <v>3.6189483735757089E-2</v>
      </c>
      <c r="V151" s="43">
        <v>3.3015401457384352E-2</v>
      </c>
      <c r="W151" s="43">
        <v>2.7169774195455933E-2</v>
      </c>
      <c r="X151" s="43">
        <v>2.0764990403886893E-2</v>
      </c>
      <c r="Y151" s="43">
        <v>1.6068148294639428E-2</v>
      </c>
      <c r="Z151" s="43">
        <v>0</v>
      </c>
      <c r="AA151" s="43">
        <v>0</v>
      </c>
      <c r="AB151" s="43">
        <v>0</v>
      </c>
      <c r="AC151" s="43">
        <v>0</v>
      </c>
    </row>
    <row r="152" spans="3:29" x14ac:dyDescent="0.3">
      <c r="C152">
        <v>2174</v>
      </c>
      <c r="D152" s="43">
        <v>3.15E-2</v>
      </c>
      <c r="E152" s="43">
        <v>4.2020000000000002E-2</v>
      </c>
      <c r="F152" s="43">
        <v>6.5519999999999995E-2</v>
      </c>
      <c r="G152" s="43">
        <v>7.9619999999999996E-2</v>
      </c>
      <c r="H152" s="43">
        <v>8.9020000000000002E-2</v>
      </c>
      <c r="I152" s="43">
        <v>9.5729999999999996E-2</v>
      </c>
      <c r="J152" s="43">
        <v>0.10077</v>
      </c>
      <c r="K152" s="43">
        <v>0.11874999999999999</v>
      </c>
      <c r="L152" s="43">
        <v>0.11874999999999999</v>
      </c>
      <c r="M152" s="43">
        <v>0.11874999999999999</v>
      </c>
      <c r="N152" s="43">
        <v>0.11874999999999999</v>
      </c>
      <c r="R152">
        <v>2174</v>
      </c>
      <c r="S152" s="43">
        <v>4.2058048665879852E-2</v>
      </c>
      <c r="T152" s="43">
        <v>3.9123766200818463E-2</v>
      </c>
      <c r="U152" s="43">
        <v>3.6189483735757089E-2</v>
      </c>
      <c r="V152" s="43">
        <v>3.3015401457384352E-2</v>
      </c>
      <c r="W152" s="43">
        <v>2.7169774195455933E-2</v>
      </c>
      <c r="X152" s="43">
        <v>2.0764990403886893E-2</v>
      </c>
      <c r="Y152" s="43">
        <v>1.6068148294639428E-2</v>
      </c>
      <c r="Z152" s="43">
        <v>0</v>
      </c>
      <c r="AA152" s="43">
        <v>0</v>
      </c>
      <c r="AB152" s="43">
        <v>0</v>
      </c>
      <c r="AC152" s="43">
        <v>0</v>
      </c>
    </row>
    <row r="153" spans="3:29" x14ac:dyDescent="0.3">
      <c r="C153">
        <v>2175</v>
      </c>
      <c r="D153" s="43">
        <v>3.15E-2</v>
      </c>
      <c r="E153" s="43">
        <v>4.2020000000000002E-2</v>
      </c>
      <c r="F153" s="43">
        <v>6.5519999999999995E-2</v>
      </c>
      <c r="G153" s="43">
        <v>7.9619999999999996E-2</v>
      </c>
      <c r="H153" s="43">
        <v>8.9020000000000002E-2</v>
      </c>
      <c r="I153" s="43">
        <v>9.5729999999999996E-2</v>
      </c>
      <c r="J153" s="43">
        <v>0.10077</v>
      </c>
      <c r="K153" s="43">
        <v>0.11874999999999999</v>
      </c>
      <c r="L153" s="43">
        <v>0.11874999999999999</v>
      </c>
      <c r="M153" s="43">
        <v>0.11874999999999999</v>
      </c>
      <c r="N153" s="43">
        <v>0.11874999999999999</v>
      </c>
      <c r="R153">
        <v>2175</v>
      </c>
      <c r="S153" s="43">
        <v>4.2058048665879852E-2</v>
      </c>
      <c r="T153" s="43">
        <v>3.9123766200818463E-2</v>
      </c>
      <c r="U153" s="43">
        <v>3.6189483735757089E-2</v>
      </c>
      <c r="V153" s="43">
        <v>3.3015401457384352E-2</v>
      </c>
      <c r="W153" s="43">
        <v>2.7169774195455933E-2</v>
      </c>
      <c r="X153" s="43">
        <v>2.0764990403886893E-2</v>
      </c>
      <c r="Y153" s="43">
        <v>1.6068148294639428E-2</v>
      </c>
      <c r="Z153" s="43">
        <v>0</v>
      </c>
      <c r="AA153" s="43">
        <v>0</v>
      </c>
      <c r="AB153" s="43">
        <v>0</v>
      </c>
      <c r="AC153" s="43">
        <v>0</v>
      </c>
    </row>
    <row r="154" spans="3:29" x14ac:dyDescent="0.3">
      <c r="C154">
        <v>2176</v>
      </c>
      <c r="D154" s="43">
        <v>3.15E-2</v>
      </c>
      <c r="E154" s="43">
        <v>4.2020000000000002E-2</v>
      </c>
      <c r="F154" s="43">
        <v>6.5519999999999995E-2</v>
      </c>
      <c r="G154" s="43">
        <v>7.9619999999999996E-2</v>
      </c>
      <c r="H154" s="43">
        <v>8.9020000000000002E-2</v>
      </c>
      <c r="I154" s="43">
        <v>9.5729999999999996E-2</v>
      </c>
      <c r="J154" s="43">
        <v>0.10077</v>
      </c>
      <c r="K154" s="43">
        <v>0.11874999999999999</v>
      </c>
      <c r="L154" s="43">
        <v>0.11874999999999999</v>
      </c>
      <c r="M154" s="43">
        <v>0.11874999999999999</v>
      </c>
      <c r="N154" s="43">
        <v>0.11874999999999999</v>
      </c>
      <c r="R154">
        <v>2176</v>
      </c>
      <c r="S154" s="43">
        <v>4.2058048665879852E-2</v>
      </c>
      <c r="T154" s="43">
        <v>3.9123766200818463E-2</v>
      </c>
      <c r="U154" s="43">
        <v>3.6189483735757089E-2</v>
      </c>
      <c r="V154" s="43">
        <v>3.3015401457384352E-2</v>
      </c>
      <c r="W154" s="43">
        <v>2.7169774195455933E-2</v>
      </c>
      <c r="X154" s="43">
        <v>2.0764990403886893E-2</v>
      </c>
      <c r="Y154" s="43">
        <v>1.6068148294639428E-2</v>
      </c>
      <c r="Z154" s="43">
        <v>0</v>
      </c>
      <c r="AA154" s="43">
        <v>0</v>
      </c>
      <c r="AB154" s="43">
        <v>0</v>
      </c>
      <c r="AC154" s="43">
        <v>0</v>
      </c>
    </row>
    <row r="155" spans="3:29" x14ac:dyDescent="0.3">
      <c r="C155">
        <v>2177</v>
      </c>
      <c r="D155" s="43">
        <v>3.15E-2</v>
      </c>
      <c r="E155" s="43">
        <v>4.2020000000000002E-2</v>
      </c>
      <c r="F155" s="43">
        <v>6.5519999999999995E-2</v>
      </c>
      <c r="G155" s="43">
        <v>7.9619999999999996E-2</v>
      </c>
      <c r="H155" s="43">
        <v>8.9020000000000002E-2</v>
      </c>
      <c r="I155" s="43">
        <v>9.5729999999999996E-2</v>
      </c>
      <c r="J155" s="43">
        <v>0.10077</v>
      </c>
      <c r="K155" s="43">
        <v>0.11874999999999999</v>
      </c>
      <c r="L155" s="43">
        <v>0.11874999999999999</v>
      </c>
      <c r="M155" s="43">
        <v>0.11874999999999999</v>
      </c>
      <c r="N155" s="43">
        <v>0.11874999999999999</v>
      </c>
      <c r="R155">
        <v>2177</v>
      </c>
      <c r="S155" s="43">
        <v>4.2058048665879852E-2</v>
      </c>
      <c r="T155" s="43">
        <v>3.9123766200818463E-2</v>
      </c>
      <c r="U155" s="43">
        <v>3.6189483735757089E-2</v>
      </c>
      <c r="V155" s="43">
        <v>3.3015401457384352E-2</v>
      </c>
      <c r="W155" s="43">
        <v>2.7169774195455933E-2</v>
      </c>
      <c r="X155" s="43">
        <v>2.0764990403886893E-2</v>
      </c>
      <c r="Y155" s="43">
        <v>1.6068148294639428E-2</v>
      </c>
      <c r="Z155" s="43">
        <v>0</v>
      </c>
      <c r="AA155" s="43">
        <v>0</v>
      </c>
      <c r="AB155" s="43">
        <v>0</v>
      </c>
      <c r="AC155" s="43">
        <v>0</v>
      </c>
    </row>
    <row r="156" spans="3:29" x14ac:dyDescent="0.3">
      <c r="C156">
        <v>2178</v>
      </c>
      <c r="D156" s="43">
        <v>3.15E-2</v>
      </c>
      <c r="E156" s="43">
        <v>4.2020000000000002E-2</v>
      </c>
      <c r="F156" s="43">
        <v>6.5519999999999995E-2</v>
      </c>
      <c r="G156" s="43">
        <v>7.9619999999999996E-2</v>
      </c>
      <c r="H156" s="43">
        <v>8.9020000000000002E-2</v>
      </c>
      <c r="I156" s="43">
        <v>9.5729999999999996E-2</v>
      </c>
      <c r="J156" s="43">
        <v>0.10077</v>
      </c>
      <c r="K156" s="43">
        <v>0.11874999999999999</v>
      </c>
      <c r="L156" s="43">
        <v>0.11874999999999999</v>
      </c>
      <c r="M156" s="43">
        <v>0.11874999999999999</v>
      </c>
      <c r="N156" s="43">
        <v>0.11874999999999999</v>
      </c>
      <c r="R156">
        <v>2178</v>
      </c>
      <c r="S156" s="43">
        <v>4.2058048665879852E-2</v>
      </c>
      <c r="T156" s="43">
        <v>3.9123766200818463E-2</v>
      </c>
      <c r="U156" s="43">
        <v>3.6189483735757089E-2</v>
      </c>
      <c r="V156" s="43">
        <v>3.3015401457384352E-2</v>
      </c>
      <c r="W156" s="43">
        <v>2.7169774195455933E-2</v>
      </c>
      <c r="X156" s="43">
        <v>2.0764990403886893E-2</v>
      </c>
      <c r="Y156" s="43">
        <v>1.6068148294639428E-2</v>
      </c>
      <c r="Z156" s="43">
        <v>0</v>
      </c>
      <c r="AA156" s="43">
        <v>0</v>
      </c>
      <c r="AB156" s="43">
        <v>0</v>
      </c>
      <c r="AC156" s="43">
        <v>0</v>
      </c>
    </row>
    <row r="157" spans="3:29" x14ac:dyDescent="0.3">
      <c r="C157">
        <v>2179</v>
      </c>
      <c r="D157" s="43">
        <v>3.15E-2</v>
      </c>
      <c r="E157" s="43">
        <v>4.2020000000000002E-2</v>
      </c>
      <c r="F157" s="43">
        <v>6.5519999999999995E-2</v>
      </c>
      <c r="G157" s="43">
        <v>7.9619999999999996E-2</v>
      </c>
      <c r="H157" s="43">
        <v>8.9020000000000002E-2</v>
      </c>
      <c r="I157" s="43">
        <v>9.5729999999999996E-2</v>
      </c>
      <c r="J157" s="43">
        <v>0.10077</v>
      </c>
      <c r="K157" s="43">
        <v>0.11874999999999999</v>
      </c>
      <c r="L157" s="43">
        <v>0.11874999999999999</v>
      </c>
      <c r="M157" s="43">
        <v>0.11874999999999999</v>
      </c>
      <c r="N157" s="43">
        <v>0.11874999999999999</v>
      </c>
      <c r="R157">
        <v>2179</v>
      </c>
      <c r="S157" s="43">
        <v>4.2058048665879852E-2</v>
      </c>
      <c r="T157" s="43">
        <v>3.9123766200818463E-2</v>
      </c>
      <c r="U157" s="43">
        <v>3.6189483735757089E-2</v>
      </c>
      <c r="V157" s="43">
        <v>3.3015401457384352E-2</v>
      </c>
      <c r="W157" s="43">
        <v>2.7169774195455933E-2</v>
      </c>
      <c r="X157" s="43">
        <v>2.0764990403886893E-2</v>
      </c>
      <c r="Y157" s="43">
        <v>1.6068148294639428E-2</v>
      </c>
      <c r="Z157" s="43">
        <v>0</v>
      </c>
      <c r="AA157" s="43">
        <v>0</v>
      </c>
      <c r="AB157" s="43">
        <v>0</v>
      </c>
      <c r="AC157" s="43">
        <v>0</v>
      </c>
    </row>
    <row r="158" spans="3:29" x14ac:dyDescent="0.3">
      <c r="C158">
        <v>2180</v>
      </c>
      <c r="D158" s="43">
        <v>3.15E-2</v>
      </c>
      <c r="E158" s="43">
        <v>4.2020000000000002E-2</v>
      </c>
      <c r="F158" s="43">
        <v>6.5519999999999995E-2</v>
      </c>
      <c r="G158" s="43">
        <v>7.9619999999999996E-2</v>
      </c>
      <c r="H158" s="43">
        <v>8.9020000000000002E-2</v>
      </c>
      <c r="I158" s="43">
        <v>9.5729999999999996E-2</v>
      </c>
      <c r="J158" s="43">
        <v>0.10077</v>
      </c>
      <c r="K158" s="43">
        <v>0.11874999999999999</v>
      </c>
      <c r="L158" s="43">
        <v>0.11874999999999999</v>
      </c>
      <c r="M158" s="43">
        <v>0.11874999999999999</v>
      </c>
      <c r="N158" s="43">
        <v>0.11874999999999999</v>
      </c>
      <c r="R158">
        <v>2180</v>
      </c>
      <c r="S158" s="43">
        <v>4.2058048665879852E-2</v>
      </c>
      <c r="T158" s="43">
        <v>3.9123766200818463E-2</v>
      </c>
      <c r="U158" s="43">
        <v>3.6189483735757089E-2</v>
      </c>
      <c r="V158" s="43">
        <v>3.3015401457384352E-2</v>
      </c>
      <c r="W158" s="43">
        <v>2.7169774195455933E-2</v>
      </c>
      <c r="X158" s="43">
        <v>2.0764990403886893E-2</v>
      </c>
      <c r="Y158" s="43">
        <v>1.6068148294639428E-2</v>
      </c>
      <c r="Z158" s="43">
        <v>0</v>
      </c>
      <c r="AA158" s="43">
        <v>0</v>
      </c>
      <c r="AB158" s="43">
        <v>0</v>
      </c>
      <c r="AC158" s="43">
        <v>0</v>
      </c>
    </row>
    <row r="159" spans="3:29" x14ac:dyDescent="0.3">
      <c r="C159">
        <v>2181</v>
      </c>
      <c r="D159" s="43">
        <v>3.15E-2</v>
      </c>
      <c r="E159" s="43">
        <v>4.2020000000000002E-2</v>
      </c>
      <c r="F159" s="43">
        <v>6.5519999999999995E-2</v>
      </c>
      <c r="G159" s="43">
        <v>7.9619999999999996E-2</v>
      </c>
      <c r="H159" s="43">
        <v>8.9020000000000002E-2</v>
      </c>
      <c r="I159" s="43">
        <v>9.5729999999999996E-2</v>
      </c>
      <c r="J159" s="43">
        <v>0.10077</v>
      </c>
      <c r="K159" s="43">
        <v>0.11874999999999999</v>
      </c>
      <c r="L159" s="43">
        <v>0.11874999999999999</v>
      </c>
      <c r="M159" s="43">
        <v>0.11874999999999999</v>
      </c>
      <c r="N159" s="43">
        <v>0.11874999999999999</v>
      </c>
      <c r="R159">
        <v>2181</v>
      </c>
      <c r="S159" s="43">
        <v>4.2058048665879852E-2</v>
      </c>
      <c r="T159" s="43">
        <v>3.9123766200818463E-2</v>
      </c>
      <c r="U159" s="43">
        <v>3.6189483735757089E-2</v>
      </c>
      <c r="V159" s="43">
        <v>3.3015401457384352E-2</v>
      </c>
      <c r="W159" s="43">
        <v>2.7169774195455933E-2</v>
      </c>
      <c r="X159" s="43">
        <v>2.0764990403886893E-2</v>
      </c>
      <c r="Y159" s="43">
        <v>1.6068148294639428E-2</v>
      </c>
      <c r="Z159" s="43">
        <v>0</v>
      </c>
      <c r="AA159" s="43">
        <v>0</v>
      </c>
      <c r="AB159" s="43">
        <v>0</v>
      </c>
      <c r="AC159" s="43">
        <v>0</v>
      </c>
    </row>
    <row r="160" spans="3:29" x14ac:dyDescent="0.3">
      <c r="C160">
        <v>2182</v>
      </c>
      <c r="D160" s="43">
        <v>3.15E-2</v>
      </c>
      <c r="E160" s="43">
        <v>4.2020000000000002E-2</v>
      </c>
      <c r="F160" s="43">
        <v>6.5519999999999995E-2</v>
      </c>
      <c r="G160" s="43">
        <v>7.9619999999999996E-2</v>
      </c>
      <c r="H160" s="43">
        <v>8.9020000000000002E-2</v>
      </c>
      <c r="I160" s="43">
        <v>9.5729999999999996E-2</v>
      </c>
      <c r="J160" s="43">
        <v>0.10077</v>
      </c>
      <c r="K160" s="43">
        <v>0.11874999999999999</v>
      </c>
      <c r="L160" s="43">
        <v>0.11874999999999999</v>
      </c>
      <c r="M160" s="43">
        <v>0.11874999999999999</v>
      </c>
      <c r="N160" s="43">
        <v>0.11874999999999999</v>
      </c>
      <c r="R160">
        <v>2182</v>
      </c>
      <c r="S160" s="43">
        <v>4.2058048665879852E-2</v>
      </c>
      <c r="T160" s="43">
        <v>3.9123766200818463E-2</v>
      </c>
      <c r="U160" s="43">
        <v>3.6189483735757089E-2</v>
      </c>
      <c r="V160" s="43">
        <v>3.3015401457384352E-2</v>
      </c>
      <c r="W160" s="43">
        <v>2.7169774195455933E-2</v>
      </c>
      <c r="X160" s="43">
        <v>2.0764990403886893E-2</v>
      </c>
      <c r="Y160" s="43">
        <v>1.6068148294639428E-2</v>
      </c>
      <c r="Z160" s="43">
        <v>0</v>
      </c>
      <c r="AA160" s="43">
        <v>0</v>
      </c>
      <c r="AB160" s="43">
        <v>0</v>
      </c>
      <c r="AC160" s="43">
        <v>0</v>
      </c>
    </row>
    <row r="161" spans="3:29" x14ac:dyDescent="0.3">
      <c r="C161">
        <v>2183</v>
      </c>
      <c r="D161" s="43">
        <v>3.15E-2</v>
      </c>
      <c r="E161" s="43">
        <v>4.2020000000000002E-2</v>
      </c>
      <c r="F161" s="43">
        <v>6.5519999999999995E-2</v>
      </c>
      <c r="G161" s="43">
        <v>7.9619999999999996E-2</v>
      </c>
      <c r="H161" s="43">
        <v>8.9020000000000002E-2</v>
      </c>
      <c r="I161" s="43">
        <v>9.5729999999999996E-2</v>
      </c>
      <c r="J161" s="43">
        <v>0.10077</v>
      </c>
      <c r="K161" s="43">
        <v>0.11874999999999999</v>
      </c>
      <c r="L161" s="43">
        <v>0.11874999999999999</v>
      </c>
      <c r="M161" s="43">
        <v>0.11874999999999999</v>
      </c>
      <c r="N161" s="43">
        <v>0.11874999999999999</v>
      </c>
      <c r="R161">
        <v>2183</v>
      </c>
      <c r="S161" s="43">
        <v>4.2058048665879852E-2</v>
      </c>
      <c r="T161" s="43">
        <v>3.9123766200818463E-2</v>
      </c>
      <c r="U161" s="43">
        <v>3.6189483735757089E-2</v>
      </c>
      <c r="V161" s="43">
        <v>3.3015401457384352E-2</v>
      </c>
      <c r="W161" s="43">
        <v>2.7169774195455933E-2</v>
      </c>
      <c r="X161" s="43">
        <v>2.0764990403886893E-2</v>
      </c>
      <c r="Y161" s="43">
        <v>1.6068148294639428E-2</v>
      </c>
      <c r="Z161" s="43">
        <v>0</v>
      </c>
      <c r="AA161" s="43">
        <v>0</v>
      </c>
      <c r="AB161" s="43">
        <v>0</v>
      </c>
      <c r="AC161" s="43">
        <v>0</v>
      </c>
    </row>
    <row r="162" spans="3:29" x14ac:dyDescent="0.3">
      <c r="C162">
        <v>2184</v>
      </c>
      <c r="D162" s="43">
        <v>3.15E-2</v>
      </c>
      <c r="E162" s="43">
        <v>4.2020000000000002E-2</v>
      </c>
      <c r="F162" s="43">
        <v>6.5519999999999995E-2</v>
      </c>
      <c r="G162" s="43">
        <v>7.9619999999999996E-2</v>
      </c>
      <c r="H162" s="43">
        <v>8.9020000000000002E-2</v>
      </c>
      <c r="I162" s="43">
        <v>9.5729999999999996E-2</v>
      </c>
      <c r="J162" s="43">
        <v>0.10077</v>
      </c>
      <c r="K162" s="43">
        <v>0.11874999999999999</v>
      </c>
      <c r="L162" s="43">
        <v>0.11874999999999999</v>
      </c>
      <c r="M162" s="43">
        <v>0.11874999999999999</v>
      </c>
      <c r="N162" s="43">
        <v>0.11874999999999999</v>
      </c>
      <c r="R162">
        <v>2184</v>
      </c>
      <c r="S162" s="43">
        <v>4.2058048665879852E-2</v>
      </c>
      <c r="T162" s="43">
        <v>3.9123766200818463E-2</v>
      </c>
      <c r="U162" s="43">
        <v>3.6189483735757089E-2</v>
      </c>
      <c r="V162" s="43">
        <v>3.3015401457384352E-2</v>
      </c>
      <c r="W162" s="43">
        <v>2.7169774195455933E-2</v>
      </c>
      <c r="X162" s="43">
        <v>2.0764990403886893E-2</v>
      </c>
      <c r="Y162" s="43">
        <v>1.6068148294639428E-2</v>
      </c>
      <c r="Z162" s="43">
        <v>0</v>
      </c>
      <c r="AA162" s="43">
        <v>0</v>
      </c>
      <c r="AB162" s="43">
        <v>0</v>
      </c>
      <c r="AC162" s="43">
        <v>0</v>
      </c>
    </row>
    <row r="163" spans="3:29" x14ac:dyDescent="0.3">
      <c r="C163">
        <v>2185</v>
      </c>
      <c r="D163" s="43">
        <v>3.15E-2</v>
      </c>
      <c r="E163" s="43">
        <v>4.2020000000000002E-2</v>
      </c>
      <c r="F163" s="43">
        <v>6.5519999999999995E-2</v>
      </c>
      <c r="G163" s="43">
        <v>7.9619999999999996E-2</v>
      </c>
      <c r="H163" s="43">
        <v>8.9020000000000002E-2</v>
      </c>
      <c r="I163" s="43">
        <v>9.5729999999999996E-2</v>
      </c>
      <c r="J163" s="43">
        <v>0.10077</v>
      </c>
      <c r="K163" s="43">
        <v>0.11874999999999999</v>
      </c>
      <c r="L163" s="43">
        <v>0.11874999999999999</v>
      </c>
      <c r="M163" s="43">
        <v>0.11874999999999999</v>
      </c>
      <c r="N163" s="43">
        <v>0.11874999999999999</v>
      </c>
      <c r="R163">
        <v>2185</v>
      </c>
      <c r="S163" s="43">
        <v>4.2058048665879852E-2</v>
      </c>
      <c r="T163" s="43">
        <v>3.9123766200818463E-2</v>
      </c>
      <c r="U163" s="43">
        <v>3.6189483735757089E-2</v>
      </c>
      <c r="V163" s="43">
        <v>3.3015401457384352E-2</v>
      </c>
      <c r="W163" s="43">
        <v>2.7169774195455933E-2</v>
      </c>
      <c r="X163" s="43">
        <v>2.0764990403886893E-2</v>
      </c>
      <c r="Y163" s="43">
        <v>1.6068148294639428E-2</v>
      </c>
      <c r="Z163" s="43">
        <v>0</v>
      </c>
      <c r="AA163" s="43">
        <v>0</v>
      </c>
      <c r="AB163" s="43">
        <v>0</v>
      </c>
      <c r="AC163" s="43">
        <v>0</v>
      </c>
    </row>
    <row r="164" spans="3:29" x14ac:dyDescent="0.3">
      <c r="C164">
        <v>2186</v>
      </c>
      <c r="D164" s="43">
        <v>3.15E-2</v>
      </c>
      <c r="E164" s="43">
        <v>4.2020000000000002E-2</v>
      </c>
      <c r="F164" s="43">
        <v>6.5519999999999995E-2</v>
      </c>
      <c r="G164" s="43">
        <v>7.9619999999999996E-2</v>
      </c>
      <c r="H164" s="43">
        <v>8.9020000000000002E-2</v>
      </c>
      <c r="I164" s="43">
        <v>9.5729999999999996E-2</v>
      </c>
      <c r="J164" s="43">
        <v>0.10077</v>
      </c>
      <c r="K164" s="43">
        <v>0.11874999999999999</v>
      </c>
      <c r="L164" s="43">
        <v>0.11874999999999999</v>
      </c>
      <c r="M164" s="43">
        <v>0.11874999999999999</v>
      </c>
      <c r="N164" s="43">
        <v>0.11874999999999999</v>
      </c>
      <c r="R164">
        <v>2186</v>
      </c>
      <c r="S164" s="43">
        <v>4.2058048665879852E-2</v>
      </c>
      <c r="T164" s="43">
        <v>3.9123766200818463E-2</v>
      </c>
      <c r="U164" s="43">
        <v>3.6189483735757089E-2</v>
      </c>
      <c r="V164" s="43">
        <v>3.3015401457384352E-2</v>
      </c>
      <c r="W164" s="43">
        <v>2.7169774195455933E-2</v>
      </c>
      <c r="X164" s="43">
        <v>2.0764990403886893E-2</v>
      </c>
      <c r="Y164" s="43">
        <v>1.6068148294639428E-2</v>
      </c>
      <c r="Z164" s="43">
        <v>0</v>
      </c>
      <c r="AA164" s="43">
        <v>0</v>
      </c>
      <c r="AB164" s="43">
        <v>0</v>
      </c>
      <c r="AC164" s="43">
        <v>0</v>
      </c>
    </row>
    <row r="165" spans="3:29" x14ac:dyDescent="0.3">
      <c r="C165">
        <v>2187</v>
      </c>
      <c r="D165" s="43">
        <v>3.15E-2</v>
      </c>
      <c r="E165" s="43">
        <v>4.2020000000000002E-2</v>
      </c>
      <c r="F165" s="43">
        <v>6.5519999999999995E-2</v>
      </c>
      <c r="G165" s="43">
        <v>7.9619999999999996E-2</v>
      </c>
      <c r="H165" s="43">
        <v>8.9020000000000002E-2</v>
      </c>
      <c r="I165" s="43">
        <v>9.5729999999999996E-2</v>
      </c>
      <c r="J165" s="43">
        <v>0.10077</v>
      </c>
      <c r="K165" s="43">
        <v>0.11874999999999999</v>
      </c>
      <c r="L165" s="43">
        <v>0.11874999999999999</v>
      </c>
      <c r="M165" s="43">
        <v>0.11874999999999999</v>
      </c>
      <c r="N165" s="43">
        <v>0.11874999999999999</v>
      </c>
      <c r="R165">
        <v>2187</v>
      </c>
      <c r="S165" s="43">
        <v>4.2058048665879852E-2</v>
      </c>
      <c r="T165" s="43">
        <v>3.9123766200818463E-2</v>
      </c>
      <c r="U165" s="43">
        <v>3.6189483735757089E-2</v>
      </c>
      <c r="V165" s="43">
        <v>3.3015401457384352E-2</v>
      </c>
      <c r="W165" s="43">
        <v>2.7169774195455933E-2</v>
      </c>
      <c r="X165" s="43">
        <v>2.0764990403886893E-2</v>
      </c>
      <c r="Y165" s="43">
        <v>1.6068148294639428E-2</v>
      </c>
      <c r="Z165" s="43">
        <v>0</v>
      </c>
      <c r="AA165" s="43">
        <v>0</v>
      </c>
      <c r="AB165" s="43">
        <v>0</v>
      </c>
      <c r="AC165" s="43">
        <v>0</v>
      </c>
    </row>
    <row r="166" spans="3:29" x14ac:dyDescent="0.3">
      <c r="C166">
        <v>2188</v>
      </c>
      <c r="D166" s="43">
        <v>3.15E-2</v>
      </c>
      <c r="E166" s="43">
        <v>4.2020000000000002E-2</v>
      </c>
      <c r="F166" s="43">
        <v>6.5519999999999995E-2</v>
      </c>
      <c r="G166" s="43">
        <v>7.9619999999999996E-2</v>
      </c>
      <c r="H166" s="43">
        <v>8.9020000000000002E-2</v>
      </c>
      <c r="I166" s="43">
        <v>9.5729999999999996E-2</v>
      </c>
      <c r="J166" s="43">
        <v>0.10077</v>
      </c>
      <c r="K166" s="43">
        <v>0.11874999999999999</v>
      </c>
      <c r="L166" s="43">
        <v>0.11874999999999999</v>
      </c>
      <c r="M166" s="43">
        <v>0.11874999999999999</v>
      </c>
      <c r="N166" s="43">
        <v>0.11874999999999999</v>
      </c>
      <c r="R166">
        <v>2188</v>
      </c>
      <c r="S166" s="43">
        <v>4.2058048665879852E-2</v>
      </c>
      <c r="T166" s="43">
        <v>3.9123766200818463E-2</v>
      </c>
      <c r="U166" s="43">
        <v>3.6189483735757089E-2</v>
      </c>
      <c r="V166" s="43">
        <v>3.3015401457384352E-2</v>
      </c>
      <c r="W166" s="43">
        <v>2.7169774195455933E-2</v>
      </c>
      <c r="X166" s="43">
        <v>2.0764990403886893E-2</v>
      </c>
      <c r="Y166" s="43">
        <v>1.6068148294639428E-2</v>
      </c>
      <c r="Z166" s="43">
        <v>0</v>
      </c>
      <c r="AA166" s="43">
        <v>0</v>
      </c>
      <c r="AB166" s="43">
        <v>0</v>
      </c>
      <c r="AC166" s="43">
        <v>0</v>
      </c>
    </row>
    <row r="167" spans="3:29" x14ac:dyDescent="0.3">
      <c r="C167">
        <v>2189</v>
      </c>
      <c r="D167" s="43">
        <v>3.15E-2</v>
      </c>
      <c r="E167" s="43">
        <v>4.2020000000000002E-2</v>
      </c>
      <c r="F167" s="43">
        <v>6.5519999999999995E-2</v>
      </c>
      <c r="G167" s="43">
        <v>7.9619999999999996E-2</v>
      </c>
      <c r="H167" s="43">
        <v>8.9020000000000002E-2</v>
      </c>
      <c r="I167" s="43">
        <v>9.5729999999999996E-2</v>
      </c>
      <c r="J167" s="43">
        <v>0.10077</v>
      </c>
      <c r="K167" s="43">
        <v>0.11874999999999999</v>
      </c>
      <c r="L167" s="43">
        <v>0.11874999999999999</v>
      </c>
      <c r="M167" s="43">
        <v>0.11874999999999999</v>
      </c>
      <c r="N167" s="43">
        <v>0.11874999999999999</v>
      </c>
      <c r="R167">
        <v>2189</v>
      </c>
      <c r="S167" s="43">
        <v>4.2058048665879852E-2</v>
      </c>
      <c r="T167" s="43">
        <v>3.9123766200818463E-2</v>
      </c>
      <c r="U167" s="43">
        <v>3.6189483735757089E-2</v>
      </c>
      <c r="V167" s="43">
        <v>3.3015401457384352E-2</v>
      </c>
      <c r="W167" s="43">
        <v>2.7169774195455933E-2</v>
      </c>
      <c r="X167" s="43">
        <v>2.0764990403886893E-2</v>
      </c>
      <c r="Y167" s="43">
        <v>1.6068148294639428E-2</v>
      </c>
      <c r="Z167" s="43">
        <v>0</v>
      </c>
      <c r="AA167" s="43">
        <v>0</v>
      </c>
      <c r="AB167" s="43">
        <v>0</v>
      </c>
      <c r="AC167" s="43">
        <v>0</v>
      </c>
    </row>
    <row r="168" spans="3:29" x14ac:dyDescent="0.3">
      <c r="C168">
        <v>2190</v>
      </c>
      <c r="D168" s="43">
        <v>3.15E-2</v>
      </c>
      <c r="E168" s="43">
        <v>4.2020000000000002E-2</v>
      </c>
      <c r="F168" s="43">
        <v>6.5519999999999995E-2</v>
      </c>
      <c r="G168" s="43">
        <v>7.9619999999999996E-2</v>
      </c>
      <c r="H168" s="43">
        <v>8.9020000000000002E-2</v>
      </c>
      <c r="I168" s="43">
        <v>9.5729999999999996E-2</v>
      </c>
      <c r="J168" s="43">
        <v>0.10077</v>
      </c>
      <c r="K168" s="43">
        <v>0.11874999999999999</v>
      </c>
      <c r="L168" s="43">
        <v>0.11874999999999999</v>
      </c>
      <c r="M168" s="43">
        <v>0.11874999999999999</v>
      </c>
      <c r="N168" s="43">
        <v>0.11874999999999999</v>
      </c>
      <c r="R168">
        <v>2190</v>
      </c>
      <c r="S168" s="43">
        <v>4.2058048665879852E-2</v>
      </c>
      <c r="T168" s="43">
        <v>3.9123766200818463E-2</v>
      </c>
      <c r="U168" s="43">
        <v>3.6189483735757089E-2</v>
      </c>
      <c r="V168" s="43">
        <v>3.3015401457384352E-2</v>
      </c>
      <c r="W168" s="43">
        <v>2.7169774195455933E-2</v>
      </c>
      <c r="X168" s="43">
        <v>2.0764990403886893E-2</v>
      </c>
      <c r="Y168" s="43">
        <v>1.6068148294639428E-2</v>
      </c>
      <c r="Z168" s="43">
        <v>0</v>
      </c>
      <c r="AA168" s="43">
        <v>0</v>
      </c>
      <c r="AB168" s="43">
        <v>0</v>
      </c>
      <c r="AC168" s="43">
        <v>0</v>
      </c>
    </row>
    <row r="169" spans="3:29" x14ac:dyDescent="0.3">
      <c r="C169">
        <v>2191</v>
      </c>
      <c r="D169" s="43">
        <v>3.15E-2</v>
      </c>
      <c r="E169" s="43">
        <v>4.2020000000000002E-2</v>
      </c>
      <c r="F169" s="43">
        <v>6.5519999999999995E-2</v>
      </c>
      <c r="G169" s="43">
        <v>7.9619999999999996E-2</v>
      </c>
      <c r="H169" s="43">
        <v>8.9020000000000002E-2</v>
      </c>
      <c r="I169" s="43">
        <v>9.5729999999999996E-2</v>
      </c>
      <c r="J169" s="43">
        <v>0.10077</v>
      </c>
      <c r="K169" s="43">
        <v>0.11874999999999999</v>
      </c>
      <c r="L169" s="43">
        <v>0.11874999999999999</v>
      </c>
      <c r="M169" s="43">
        <v>0.11874999999999999</v>
      </c>
      <c r="N169" s="43">
        <v>0.11874999999999999</v>
      </c>
      <c r="R169">
        <v>2191</v>
      </c>
      <c r="S169" s="43">
        <v>4.2058048665879852E-2</v>
      </c>
      <c r="T169" s="43">
        <v>3.9123766200818463E-2</v>
      </c>
      <c r="U169" s="43">
        <v>3.6189483735757089E-2</v>
      </c>
      <c r="V169" s="43">
        <v>3.3015401457384352E-2</v>
      </c>
      <c r="W169" s="43">
        <v>2.7169774195455933E-2</v>
      </c>
      <c r="X169" s="43">
        <v>2.0764990403886893E-2</v>
      </c>
      <c r="Y169" s="43">
        <v>1.6068148294639428E-2</v>
      </c>
      <c r="Z169" s="43">
        <v>0</v>
      </c>
      <c r="AA169" s="43">
        <v>0</v>
      </c>
      <c r="AB169" s="43">
        <v>0</v>
      </c>
      <c r="AC169" s="43">
        <v>0</v>
      </c>
    </row>
    <row r="170" spans="3:29" x14ac:dyDescent="0.3">
      <c r="C170">
        <v>2192</v>
      </c>
      <c r="D170" s="43">
        <v>3.15E-2</v>
      </c>
      <c r="E170" s="43">
        <v>4.2020000000000002E-2</v>
      </c>
      <c r="F170" s="43">
        <v>6.5519999999999995E-2</v>
      </c>
      <c r="G170" s="43">
        <v>7.9619999999999996E-2</v>
      </c>
      <c r="H170" s="43">
        <v>8.9020000000000002E-2</v>
      </c>
      <c r="I170" s="43">
        <v>9.5729999999999996E-2</v>
      </c>
      <c r="J170" s="43">
        <v>0.10077</v>
      </c>
      <c r="K170" s="43">
        <v>0.11874999999999999</v>
      </c>
      <c r="L170" s="43">
        <v>0.11874999999999999</v>
      </c>
      <c r="M170" s="43">
        <v>0.11874999999999999</v>
      </c>
      <c r="N170" s="43">
        <v>0.11874999999999999</v>
      </c>
      <c r="R170">
        <v>2192</v>
      </c>
      <c r="S170" s="43">
        <v>4.2058048665879852E-2</v>
      </c>
      <c r="T170" s="43">
        <v>3.9123766200818463E-2</v>
      </c>
      <c r="U170" s="43">
        <v>3.6189483735757089E-2</v>
      </c>
      <c r="V170" s="43">
        <v>3.3015401457384352E-2</v>
      </c>
      <c r="W170" s="43">
        <v>2.7169774195455933E-2</v>
      </c>
      <c r="X170" s="43">
        <v>2.0764990403886893E-2</v>
      </c>
      <c r="Y170" s="43">
        <v>1.6068148294639428E-2</v>
      </c>
      <c r="Z170" s="43">
        <v>0</v>
      </c>
      <c r="AA170" s="43">
        <v>0</v>
      </c>
      <c r="AB170" s="43">
        <v>0</v>
      </c>
      <c r="AC170" s="43">
        <v>0</v>
      </c>
    </row>
    <row r="171" spans="3:29" x14ac:dyDescent="0.3">
      <c r="C171">
        <v>2193</v>
      </c>
      <c r="D171" s="43">
        <v>3.15E-2</v>
      </c>
      <c r="E171" s="43">
        <v>4.2020000000000002E-2</v>
      </c>
      <c r="F171" s="43">
        <v>6.5519999999999995E-2</v>
      </c>
      <c r="G171" s="43">
        <v>7.9619999999999996E-2</v>
      </c>
      <c r="H171" s="43">
        <v>8.9020000000000002E-2</v>
      </c>
      <c r="I171" s="43">
        <v>9.5729999999999996E-2</v>
      </c>
      <c r="J171" s="43">
        <v>0.10077</v>
      </c>
      <c r="K171" s="43">
        <v>0.11874999999999999</v>
      </c>
      <c r="L171" s="43">
        <v>0.11874999999999999</v>
      </c>
      <c r="M171" s="43">
        <v>0.11874999999999999</v>
      </c>
      <c r="N171" s="43">
        <v>0.11874999999999999</v>
      </c>
      <c r="R171">
        <v>2193</v>
      </c>
      <c r="S171" s="43">
        <v>4.2058048665879852E-2</v>
      </c>
      <c r="T171" s="43">
        <v>3.9123766200818463E-2</v>
      </c>
      <c r="U171" s="43">
        <v>3.6189483735757089E-2</v>
      </c>
      <c r="V171" s="43">
        <v>3.3015401457384352E-2</v>
      </c>
      <c r="W171" s="43">
        <v>2.7169774195455933E-2</v>
      </c>
      <c r="X171" s="43">
        <v>2.0764990403886893E-2</v>
      </c>
      <c r="Y171" s="43">
        <v>1.6068148294639428E-2</v>
      </c>
      <c r="Z171" s="43">
        <v>0</v>
      </c>
      <c r="AA171" s="43">
        <v>0</v>
      </c>
      <c r="AB171" s="43">
        <v>0</v>
      </c>
      <c r="AC171" s="43">
        <v>0</v>
      </c>
    </row>
    <row r="172" spans="3:29" x14ac:dyDescent="0.3">
      <c r="C172">
        <v>2194</v>
      </c>
      <c r="D172" s="43">
        <v>3.15E-2</v>
      </c>
      <c r="E172" s="43">
        <v>4.2020000000000002E-2</v>
      </c>
      <c r="F172" s="43">
        <v>6.5519999999999995E-2</v>
      </c>
      <c r="G172" s="43">
        <v>7.9619999999999996E-2</v>
      </c>
      <c r="H172" s="43">
        <v>8.9020000000000002E-2</v>
      </c>
      <c r="I172" s="43">
        <v>9.5729999999999996E-2</v>
      </c>
      <c r="J172" s="43">
        <v>0.10077</v>
      </c>
      <c r="K172" s="43">
        <v>0.11874999999999999</v>
      </c>
      <c r="L172" s="43">
        <v>0.11874999999999999</v>
      </c>
      <c r="M172" s="43">
        <v>0.11874999999999999</v>
      </c>
      <c r="N172" s="43">
        <v>0.11874999999999999</v>
      </c>
      <c r="R172">
        <v>2194</v>
      </c>
      <c r="S172" s="43">
        <v>4.2058048665879852E-2</v>
      </c>
      <c r="T172" s="43">
        <v>3.9123766200818463E-2</v>
      </c>
      <c r="U172" s="43">
        <v>3.6189483735757089E-2</v>
      </c>
      <c r="V172" s="43">
        <v>3.3015401457384352E-2</v>
      </c>
      <c r="W172" s="43">
        <v>2.7169774195455933E-2</v>
      </c>
      <c r="X172" s="43">
        <v>2.0764990403886893E-2</v>
      </c>
      <c r="Y172" s="43">
        <v>1.6068148294639428E-2</v>
      </c>
      <c r="Z172" s="43">
        <v>0</v>
      </c>
      <c r="AA172" s="43">
        <v>0</v>
      </c>
      <c r="AB172" s="43">
        <v>0</v>
      </c>
      <c r="AC172" s="43">
        <v>0</v>
      </c>
    </row>
    <row r="173" spans="3:29" x14ac:dyDescent="0.3">
      <c r="C173">
        <v>2195</v>
      </c>
      <c r="D173" s="43">
        <v>3.15E-2</v>
      </c>
      <c r="E173" s="43">
        <v>4.2020000000000002E-2</v>
      </c>
      <c r="F173" s="43">
        <v>6.5519999999999995E-2</v>
      </c>
      <c r="G173" s="43">
        <v>7.9619999999999996E-2</v>
      </c>
      <c r="H173" s="43">
        <v>8.9020000000000002E-2</v>
      </c>
      <c r="I173" s="43">
        <v>9.5729999999999996E-2</v>
      </c>
      <c r="J173" s="43">
        <v>0.10077</v>
      </c>
      <c r="K173" s="43">
        <v>0.11874999999999999</v>
      </c>
      <c r="L173" s="43">
        <v>0.11874999999999999</v>
      </c>
      <c r="M173" s="43">
        <v>0.11874999999999999</v>
      </c>
      <c r="N173" s="43">
        <v>0.11874999999999999</v>
      </c>
      <c r="R173">
        <v>2195</v>
      </c>
      <c r="S173" s="43">
        <v>4.2058048665879852E-2</v>
      </c>
      <c r="T173" s="43">
        <v>3.9123766200818463E-2</v>
      </c>
      <c r="U173" s="43">
        <v>3.6189483735757089E-2</v>
      </c>
      <c r="V173" s="43">
        <v>3.3015401457384352E-2</v>
      </c>
      <c r="W173" s="43">
        <v>2.7169774195455933E-2</v>
      </c>
      <c r="X173" s="43">
        <v>2.0764990403886893E-2</v>
      </c>
      <c r="Y173" s="43">
        <v>1.6068148294639428E-2</v>
      </c>
      <c r="Z173" s="43">
        <v>0</v>
      </c>
      <c r="AA173" s="43">
        <v>0</v>
      </c>
      <c r="AB173" s="43">
        <v>0</v>
      </c>
      <c r="AC173" s="43">
        <v>0</v>
      </c>
    </row>
    <row r="174" spans="3:29" x14ac:dyDescent="0.3">
      <c r="C174">
        <v>2196</v>
      </c>
      <c r="D174" s="43">
        <v>3.15E-2</v>
      </c>
      <c r="E174" s="43">
        <v>4.2020000000000002E-2</v>
      </c>
      <c r="F174" s="43">
        <v>6.5519999999999995E-2</v>
      </c>
      <c r="G174" s="43">
        <v>7.9619999999999996E-2</v>
      </c>
      <c r="H174" s="43">
        <v>8.9020000000000002E-2</v>
      </c>
      <c r="I174" s="43">
        <v>9.5729999999999996E-2</v>
      </c>
      <c r="J174" s="43">
        <v>0.10077</v>
      </c>
      <c r="K174" s="43">
        <v>0.11874999999999999</v>
      </c>
      <c r="L174" s="43">
        <v>0.11874999999999999</v>
      </c>
      <c r="M174" s="43">
        <v>0.11874999999999999</v>
      </c>
      <c r="N174" s="43">
        <v>0.11874999999999999</v>
      </c>
      <c r="R174">
        <v>2196</v>
      </c>
      <c r="S174" s="43">
        <v>4.2058048665879852E-2</v>
      </c>
      <c r="T174" s="43">
        <v>3.9123766200818463E-2</v>
      </c>
      <c r="U174" s="43">
        <v>3.6189483735757089E-2</v>
      </c>
      <c r="V174" s="43">
        <v>3.3015401457384352E-2</v>
      </c>
      <c r="W174" s="43">
        <v>2.7169774195455933E-2</v>
      </c>
      <c r="X174" s="43">
        <v>2.0764990403886893E-2</v>
      </c>
      <c r="Y174" s="43">
        <v>1.6068148294639428E-2</v>
      </c>
      <c r="Z174" s="43">
        <v>0</v>
      </c>
      <c r="AA174" s="43">
        <v>0</v>
      </c>
      <c r="AB174" s="43">
        <v>0</v>
      </c>
      <c r="AC174" s="43">
        <v>0</v>
      </c>
    </row>
    <row r="175" spans="3:29" x14ac:dyDescent="0.3">
      <c r="C175">
        <v>2197</v>
      </c>
      <c r="D175" s="43">
        <v>3.15E-2</v>
      </c>
      <c r="E175" s="43">
        <v>4.2020000000000002E-2</v>
      </c>
      <c r="F175" s="43">
        <v>6.5519999999999995E-2</v>
      </c>
      <c r="G175" s="43">
        <v>7.9619999999999996E-2</v>
      </c>
      <c r="H175" s="43">
        <v>8.9020000000000002E-2</v>
      </c>
      <c r="I175" s="43">
        <v>9.5729999999999996E-2</v>
      </c>
      <c r="J175" s="43">
        <v>0.10077</v>
      </c>
      <c r="K175" s="43">
        <v>0.11874999999999999</v>
      </c>
      <c r="L175" s="43">
        <v>0.11874999999999999</v>
      </c>
      <c r="M175" s="43">
        <v>0.11874999999999999</v>
      </c>
      <c r="N175" s="43">
        <v>0.11874999999999999</v>
      </c>
      <c r="R175">
        <v>2197</v>
      </c>
      <c r="S175" s="43">
        <v>4.2058048665879852E-2</v>
      </c>
      <c r="T175" s="43">
        <v>3.9123766200818463E-2</v>
      </c>
      <c r="U175" s="43">
        <v>3.6189483735757089E-2</v>
      </c>
      <c r="V175" s="43">
        <v>3.3015401457384352E-2</v>
      </c>
      <c r="W175" s="43">
        <v>2.7169774195455933E-2</v>
      </c>
      <c r="X175" s="43">
        <v>2.0764990403886893E-2</v>
      </c>
      <c r="Y175" s="43">
        <v>1.6068148294639428E-2</v>
      </c>
      <c r="Z175" s="43">
        <v>0</v>
      </c>
      <c r="AA175" s="43">
        <v>0</v>
      </c>
      <c r="AB175" s="43">
        <v>0</v>
      </c>
      <c r="AC175" s="43">
        <v>0</v>
      </c>
    </row>
    <row r="176" spans="3:29" x14ac:dyDescent="0.3">
      <c r="C176">
        <v>2198</v>
      </c>
      <c r="D176" s="43">
        <v>3.15E-2</v>
      </c>
      <c r="E176" s="43">
        <v>4.2020000000000002E-2</v>
      </c>
      <c r="F176" s="43">
        <v>6.5519999999999995E-2</v>
      </c>
      <c r="G176" s="43">
        <v>7.9619999999999996E-2</v>
      </c>
      <c r="H176" s="43">
        <v>8.9020000000000002E-2</v>
      </c>
      <c r="I176" s="43">
        <v>9.5729999999999996E-2</v>
      </c>
      <c r="J176" s="43">
        <v>0.10077</v>
      </c>
      <c r="K176" s="43">
        <v>0.11874999999999999</v>
      </c>
      <c r="L176" s="43">
        <v>0.11874999999999999</v>
      </c>
      <c r="M176" s="43">
        <v>0.11874999999999999</v>
      </c>
      <c r="N176" s="43">
        <v>0.11874999999999999</v>
      </c>
      <c r="R176">
        <v>2198</v>
      </c>
      <c r="S176" s="43">
        <v>4.2058048665879852E-2</v>
      </c>
      <c r="T176" s="43">
        <v>3.9123766200818463E-2</v>
      </c>
      <c r="U176" s="43">
        <v>3.6189483735757089E-2</v>
      </c>
      <c r="V176" s="43">
        <v>3.3015401457384352E-2</v>
      </c>
      <c r="W176" s="43">
        <v>2.7169774195455933E-2</v>
      </c>
      <c r="X176" s="43">
        <v>2.0764990403886893E-2</v>
      </c>
      <c r="Y176" s="43">
        <v>1.6068148294639428E-2</v>
      </c>
      <c r="Z176" s="43">
        <v>0</v>
      </c>
      <c r="AA176" s="43">
        <v>0</v>
      </c>
      <c r="AB176" s="43">
        <v>0</v>
      </c>
      <c r="AC176" s="43">
        <v>0</v>
      </c>
    </row>
    <row r="177" spans="3:29" x14ac:dyDescent="0.3">
      <c r="C177">
        <v>2199</v>
      </c>
      <c r="D177" s="43">
        <v>3.15E-2</v>
      </c>
      <c r="E177" s="43">
        <v>4.2020000000000002E-2</v>
      </c>
      <c r="F177" s="43">
        <v>6.5519999999999995E-2</v>
      </c>
      <c r="G177" s="43">
        <v>7.9619999999999996E-2</v>
      </c>
      <c r="H177" s="43">
        <v>8.9020000000000002E-2</v>
      </c>
      <c r="I177" s="43">
        <v>9.5729999999999996E-2</v>
      </c>
      <c r="J177" s="43">
        <v>0.10077</v>
      </c>
      <c r="K177" s="43">
        <v>0.11874999999999999</v>
      </c>
      <c r="L177" s="43">
        <v>0.11874999999999999</v>
      </c>
      <c r="M177" s="43">
        <v>0.11874999999999999</v>
      </c>
      <c r="N177" s="43">
        <v>0.11874999999999999</v>
      </c>
      <c r="R177">
        <v>2199</v>
      </c>
      <c r="S177" s="43">
        <v>4.2058048665879852E-2</v>
      </c>
      <c r="T177" s="43">
        <v>3.9123766200818463E-2</v>
      </c>
      <c r="U177" s="43">
        <v>3.6189483735757089E-2</v>
      </c>
      <c r="V177" s="43">
        <v>3.3015401457384352E-2</v>
      </c>
      <c r="W177" s="43">
        <v>2.7169774195455933E-2</v>
      </c>
      <c r="X177" s="43">
        <v>2.0764990403886893E-2</v>
      </c>
      <c r="Y177" s="43">
        <v>1.6068148294639428E-2</v>
      </c>
      <c r="Z177" s="43">
        <v>0</v>
      </c>
      <c r="AA177" s="43">
        <v>0</v>
      </c>
      <c r="AB177" s="43">
        <v>0</v>
      </c>
      <c r="AC177" s="43">
        <v>0</v>
      </c>
    </row>
    <row r="178" spans="3:29" x14ac:dyDescent="0.3">
      <c r="C178">
        <v>2200</v>
      </c>
      <c r="D178" s="43">
        <v>3.15E-2</v>
      </c>
      <c r="E178" s="43">
        <v>4.2020000000000002E-2</v>
      </c>
      <c r="F178" s="43">
        <v>6.5519999999999995E-2</v>
      </c>
      <c r="G178" s="43">
        <v>7.9619999999999996E-2</v>
      </c>
      <c r="H178" s="43">
        <v>8.9020000000000002E-2</v>
      </c>
      <c r="I178" s="43">
        <v>9.5729999999999996E-2</v>
      </c>
      <c r="J178" s="43">
        <v>0.10077</v>
      </c>
      <c r="K178" s="43">
        <v>0.11874999999999999</v>
      </c>
      <c r="L178" s="43">
        <v>0.11874999999999999</v>
      </c>
      <c r="M178" s="43">
        <v>0.11874999999999999</v>
      </c>
      <c r="N178" s="43">
        <v>0.11874999999999999</v>
      </c>
      <c r="R178">
        <v>2200</v>
      </c>
      <c r="S178" s="43">
        <v>4.2058048665879852E-2</v>
      </c>
      <c r="T178" s="43">
        <v>3.9123766200818463E-2</v>
      </c>
      <c r="U178" s="43">
        <v>3.6189483735757089E-2</v>
      </c>
      <c r="V178" s="43">
        <v>3.3015401457384352E-2</v>
      </c>
      <c r="W178" s="43">
        <v>2.7169774195455933E-2</v>
      </c>
      <c r="X178" s="43">
        <v>2.0764990403886893E-2</v>
      </c>
      <c r="Y178" s="43">
        <v>1.6068148294639428E-2</v>
      </c>
      <c r="Z178" s="43">
        <v>0</v>
      </c>
      <c r="AA178" s="43">
        <v>0</v>
      </c>
      <c r="AB178" s="43">
        <v>0</v>
      </c>
      <c r="AC178" s="43">
        <v>0</v>
      </c>
    </row>
  </sheetData>
  <mergeCells count="2">
    <mergeCell ref="C1:N1"/>
    <mergeCell ref="R1:A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B100-5710-437D-A638-4D56E5C191D2}">
  <sheetPr codeName="Hoja4"/>
  <dimension ref="A1:BZ164"/>
  <sheetViews>
    <sheetView zoomScale="50" workbookViewId="0">
      <pane xSplit="1" ySplit="5" topLeftCell="BN69" activePane="bottomRight" state="frozen"/>
      <selection pane="topRight" activeCell="B1" sqref="B1"/>
      <selection pane="bottomLeft" activeCell="A6" sqref="A6"/>
      <selection pane="bottomRight" activeCell="BZ115" sqref="BZ115"/>
    </sheetView>
  </sheetViews>
  <sheetFormatPr defaultColWidth="11.44140625" defaultRowHeight="10.8" x14ac:dyDescent="0.25"/>
  <cols>
    <col min="1" max="1" width="45.6640625" style="50" customWidth="1"/>
    <col min="2" max="2" width="19.6640625" style="50" customWidth="1"/>
    <col min="3" max="3" width="12.6640625" style="50" customWidth="1"/>
    <col min="4" max="4" width="12.6640625" style="51" customWidth="1"/>
    <col min="5" max="32" width="12.6640625" style="50" customWidth="1"/>
    <col min="33" max="16384" width="11.44140625" style="50"/>
  </cols>
  <sheetData>
    <row r="1" spans="1:78" x14ac:dyDescent="0.25">
      <c r="A1" s="46" t="s">
        <v>38</v>
      </c>
      <c r="B1" s="46"/>
      <c r="C1" s="47"/>
      <c r="D1" s="48"/>
      <c r="E1" s="49"/>
      <c r="F1" s="49"/>
      <c r="G1" s="49"/>
    </row>
    <row r="2" spans="1:78" x14ac:dyDescent="0.25">
      <c r="A2" s="46" t="s">
        <v>39</v>
      </c>
      <c r="B2" s="46"/>
      <c r="C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M2" s="50">
        <v>100</v>
      </c>
    </row>
    <row r="3" spans="1:78" x14ac:dyDescent="0.25">
      <c r="A3" s="52" t="s">
        <v>40</v>
      </c>
      <c r="B3" s="53">
        <v>1</v>
      </c>
      <c r="C3" s="53">
        <v>2</v>
      </c>
      <c r="D3" s="53">
        <v>3</v>
      </c>
      <c r="E3" s="53">
        <v>4</v>
      </c>
      <c r="F3" s="53">
        <v>5</v>
      </c>
      <c r="G3" s="53">
        <v>6</v>
      </c>
      <c r="H3" s="53">
        <v>7</v>
      </c>
      <c r="I3" s="53">
        <v>8</v>
      </c>
      <c r="J3" s="53">
        <v>9</v>
      </c>
      <c r="K3" s="53">
        <v>10</v>
      </c>
      <c r="L3" s="53">
        <v>11</v>
      </c>
      <c r="M3" s="53">
        <v>12</v>
      </c>
      <c r="N3" s="53">
        <v>13</v>
      </c>
      <c r="O3" s="53">
        <v>14</v>
      </c>
      <c r="P3" s="53">
        <v>15</v>
      </c>
      <c r="Q3" s="53">
        <v>16</v>
      </c>
      <c r="R3" s="53">
        <v>17</v>
      </c>
      <c r="S3" s="53">
        <v>18</v>
      </c>
      <c r="T3" s="53">
        <v>19</v>
      </c>
      <c r="U3" s="53">
        <v>20</v>
      </c>
      <c r="V3" s="53">
        <v>21</v>
      </c>
      <c r="W3" s="53">
        <v>22</v>
      </c>
      <c r="X3" s="53">
        <v>23</v>
      </c>
      <c r="Y3" s="47"/>
      <c r="Z3" s="47"/>
      <c r="AA3" s="47"/>
      <c r="AB3" s="47"/>
      <c r="AC3" s="47"/>
      <c r="AD3" s="47"/>
      <c r="AE3" s="47"/>
      <c r="AF3" s="47"/>
    </row>
    <row r="4" spans="1:78" x14ac:dyDescent="0.25">
      <c r="A4" s="54"/>
      <c r="B4" s="54"/>
      <c r="C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</row>
    <row r="5" spans="1:78" x14ac:dyDescent="0.25">
      <c r="A5" s="55" t="s">
        <v>41</v>
      </c>
      <c r="B5" s="55"/>
      <c r="C5" s="56">
        <v>43818</v>
      </c>
      <c r="D5" s="56">
        <v>43831</v>
      </c>
      <c r="E5" s="56">
        <v>43862</v>
      </c>
      <c r="F5" s="56">
        <v>43891</v>
      </c>
      <c r="G5" s="56">
        <v>43922</v>
      </c>
      <c r="H5" s="56">
        <v>43952</v>
      </c>
      <c r="I5" s="56">
        <v>43983</v>
      </c>
      <c r="J5" s="56">
        <v>44013</v>
      </c>
      <c r="K5" s="56">
        <v>44044</v>
      </c>
      <c r="L5" s="56">
        <v>44075</v>
      </c>
      <c r="M5" s="56">
        <v>44105</v>
      </c>
      <c r="N5" s="56">
        <v>44136</v>
      </c>
      <c r="O5" s="56">
        <v>44166</v>
      </c>
      <c r="P5" s="56">
        <v>44197</v>
      </c>
      <c r="Q5" s="56">
        <v>44228</v>
      </c>
      <c r="R5" s="56">
        <v>44256</v>
      </c>
      <c r="S5" s="56">
        <v>44287</v>
      </c>
      <c r="T5" s="56">
        <v>44317</v>
      </c>
      <c r="U5" s="56">
        <v>44377</v>
      </c>
      <c r="V5" s="56">
        <v>44407</v>
      </c>
      <c r="W5" s="56">
        <v>44439</v>
      </c>
      <c r="X5" s="56">
        <v>44469</v>
      </c>
      <c r="Y5" s="56">
        <v>44498</v>
      </c>
      <c r="Z5" s="57">
        <v>44530</v>
      </c>
      <c r="AA5" s="57">
        <v>44561</v>
      </c>
      <c r="AB5" s="57">
        <v>44592</v>
      </c>
      <c r="AC5" s="57">
        <v>44620</v>
      </c>
      <c r="AD5" s="56">
        <v>44651</v>
      </c>
      <c r="AE5" s="56">
        <v>44680</v>
      </c>
      <c r="AF5" s="56">
        <v>44712</v>
      </c>
      <c r="AG5" s="56">
        <v>44742</v>
      </c>
      <c r="AH5" s="56">
        <v>44771</v>
      </c>
      <c r="AI5" s="56">
        <v>44804</v>
      </c>
      <c r="AJ5" s="56">
        <v>44834</v>
      </c>
      <c r="AK5" s="56">
        <v>44865</v>
      </c>
      <c r="AL5" s="56">
        <v>44895</v>
      </c>
      <c r="AM5" s="56">
        <v>44896</v>
      </c>
      <c r="AN5" s="56">
        <v>44927</v>
      </c>
      <c r="AO5" s="56">
        <v>44958</v>
      </c>
      <c r="AP5" s="56">
        <v>44986</v>
      </c>
      <c r="AQ5" s="56">
        <v>45017</v>
      </c>
      <c r="AR5" s="56">
        <v>45047</v>
      </c>
      <c r="AS5" s="56">
        <v>45078</v>
      </c>
      <c r="AT5" s="56">
        <v>45108</v>
      </c>
      <c r="AU5" s="56">
        <v>45139</v>
      </c>
      <c r="AV5" s="56">
        <v>45170</v>
      </c>
      <c r="AW5" s="56">
        <v>45200</v>
      </c>
      <c r="AX5" s="56">
        <v>45231</v>
      </c>
      <c r="AY5" s="56">
        <v>45261</v>
      </c>
      <c r="AZ5" s="56">
        <v>45292</v>
      </c>
      <c r="BA5" s="56">
        <v>45323</v>
      </c>
      <c r="BB5" s="56">
        <v>45352</v>
      </c>
      <c r="BC5" s="56">
        <v>45383</v>
      </c>
      <c r="BD5" s="56">
        <v>45413</v>
      </c>
      <c r="BE5" s="56">
        <v>45444</v>
      </c>
      <c r="BF5" s="56">
        <v>45474</v>
      </c>
      <c r="BG5" s="56">
        <v>45505</v>
      </c>
      <c r="BH5" s="56">
        <v>45536</v>
      </c>
      <c r="BI5" s="56">
        <v>45566</v>
      </c>
      <c r="BJ5" s="56">
        <v>45597</v>
      </c>
      <c r="BK5" s="56">
        <v>45627</v>
      </c>
      <c r="BM5" s="50" t="s">
        <v>42</v>
      </c>
      <c r="BN5" s="50" t="s">
        <v>43</v>
      </c>
      <c r="BO5" s="50" t="s">
        <v>44</v>
      </c>
      <c r="BP5" s="50" t="s">
        <v>92</v>
      </c>
      <c r="BW5" s="50" t="s">
        <v>42</v>
      </c>
      <c r="BX5" s="50" t="s">
        <v>43</v>
      </c>
      <c r="BY5" s="50" t="s">
        <v>44</v>
      </c>
      <c r="BZ5" s="50" t="s">
        <v>92</v>
      </c>
    </row>
    <row r="6" spans="1:78" s="60" customFormat="1" x14ac:dyDescent="0.25">
      <c r="A6" s="58" t="s">
        <v>45</v>
      </c>
      <c r="B6" s="58">
        <v>1950</v>
      </c>
      <c r="C6" s="59">
        <f>AVERAGE(C7:C16)</f>
        <v>5.5550000000000002E-2</v>
      </c>
      <c r="D6" s="59">
        <f t="shared" ref="D6:BK6" si="0">AVERAGE(D7:D16)</f>
        <v>5.5689999999999996E-2</v>
      </c>
      <c r="E6" s="59">
        <f t="shared" si="0"/>
        <v>5.5879999999999999E-2</v>
      </c>
      <c r="F6" s="59">
        <f t="shared" si="0"/>
        <v>5.6050000000000003E-2</v>
      </c>
      <c r="G6" s="59">
        <f t="shared" si="0"/>
        <v>5.6099999999999997E-2</v>
      </c>
      <c r="H6" s="59">
        <f t="shared" si="0"/>
        <v>5.652999999999999E-2</v>
      </c>
      <c r="I6" s="59">
        <f t="shared" si="0"/>
        <v>5.7140000000000003E-2</v>
      </c>
      <c r="J6" s="59">
        <f t="shared" si="0"/>
        <v>5.8019999999999995E-2</v>
      </c>
      <c r="K6" s="59">
        <f t="shared" si="0"/>
        <v>5.8770000000000003E-2</v>
      </c>
      <c r="L6" s="59">
        <f t="shared" si="0"/>
        <v>5.9410000000000004E-2</v>
      </c>
      <c r="M6" s="59">
        <f t="shared" si="0"/>
        <v>5.9910000000000005E-2</v>
      </c>
      <c r="N6" s="59">
        <f t="shared" si="0"/>
        <v>6.0049999999999992E-2</v>
      </c>
      <c r="O6" s="59">
        <f t="shared" si="0"/>
        <v>6.0399999999999995E-2</v>
      </c>
      <c r="P6" s="59">
        <f t="shared" si="0"/>
        <v>6.0909999999999999E-2</v>
      </c>
      <c r="Q6" s="59">
        <f t="shared" si="0"/>
        <v>6.1580000000000003E-2</v>
      </c>
      <c r="R6" s="59">
        <f t="shared" si="0"/>
        <v>6.2019999999999999E-2</v>
      </c>
      <c r="S6" s="59">
        <f t="shared" si="0"/>
        <v>6.2279999999999988E-2</v>
      </c>
      <c r="T6" s="59">
        <f t="shared" si="0"/>
        <v>6.2399999999999997E-2</v>
      </c>
      <c r="U6" s="59">
        <f t="shared" si="0"/>
        <v>6.2140000000000008E-2</v>
      </c>
      <c r="V6" s="59">
        <f t="shared" si="0"/>
        <v>6.1460000000000001E-2</v>
      </c>
      <c r="W6" s="59">
        <f t="shared" si="0"/>
        <v>6.0299999999999999E-2</v>
      </c>
      <c r="X6" s="59">
        <f t="shared" si="0"/>
        <v>5.9560000000000002E-2</v>
      </c>
      <c r="Y6" s="59">
        <f t="shared" si="0"/>
        <v>5.917E-2</v>
      </c>
      <c r="Z6" s="59">
        <f t="shared" si="0"/>
        <v>5.8869999999999992E-2</v>
      </c>
      <c r="AA6" s="59">
        <f t="shared" si="0"/>
        <v>5.8530000000000006E-2</v>
      </c>
      <c r="AB6" s="59">
        <f t="shared" si="0"/>
        <v>5.8099999999999999E-2</v>
      </c>
      <c r="AC6" s="59">
        <f t="shared" si="0"/>
        <v>5.7689999999999998E-2</v>
      </c>
      <c r="AD6" s="59">
        <f t="shared" si="0"/>
        <v>5.706E-2</v>
      </c>
      <c r="AE6" s="59">
        <f t="shared" si="0"/>
        <v>5.645E-2</v>
      </c>
      <c r="AF6" s="59">
        <f t="shared" si="0"/>
        <v>5.5569999999999994E-2</v>
      </c>
      <c r="AG6" s="59">
        <f t="shared" si="0"/>
        <v>5.4449999999999998E-2</v>
      </c>
      <c r="AH6" s="59">
        <f t="shared" si="0"/>
        <v>5.3480000000000007E-2</v>
      </c>
      <c r="AI6" s="59">
        <f t="shared" si="0"/>
        <v>5.3159999999999999E-2</v>
      </c>
      <c r="AJ6" s="59">
        <f t="shared" si="0"/>
        <v>5.2539999999999996E-2</v>
      </c>
      <c r="AK6" s="59">
        <f t="shared" si="0"/>
        <v>5.1649999999999995E-2</v>
      </c>
      <c r="AL6" s="59">
        <f t="shared" si="0"/>
        <v>5.1119999999999999E-2</v>
      </c>
      <c r="AM6" s="59">
        <f t="shared" si="0"/>
        <v>5.1136143646015042E-2</v>
      </c>
      <c r="AN6" s="59">
        <f t="shared" si="0"/>
        <v>5.1480066748894916E-2</v>
      </c>
      <c r="AO6" s="59">
        <f t="shared" si="0"/>
        <v>5.1200345290947136E-2</v>
      </c>
      <c r="AP6" s="59">
        <f t="shared" si="0"/>
        <v>5.103406824043296E-2</v>
      </c>
      <c r="AQ6" s="59">
        <f t="shared" si="0"/>
        <v>5.1279406199821312E-2</v>
      </c>
      <c r="AR6" s="59">
        <f t="shared" si="0"/>
        <v>5.1204241722426956E-2</v>
      </c>
      <c r="AS6" s="59">
        <f t="shared" si="0"/>
        <v>5.1030466402753605E-2</v>
      </c>
      <c r="AT6" s="59">
        <f t="shared" si="0"/>
        <v>5.07072293156548E-2</v>
      </c>
      <c r="AU6" s="59">
        <f t="shared" si="0"/>
        <v>5.0529233272449646E-2</v>
      </c>
      <c r="AV6" s="59">
        <f t="shared" si="0"/>
        <v>5.0311297018757729E-2</v>
      </c>
      <c r="AW6" s="59">
        <f t="shared" si="0"/>
        <v>4.9858623100170182E-2</v>
      </c>
      <c r="AX6" s="59">
        <f t="shared" si="0"/>
        <v>5.0178027930585664E-2</v>
      </c>
      <c r="AY6" s="59">
        <f t="shared" si="0"/>
        <v>5.075651821328564E-2</v>
      </c>
      <c r="AZ6" s="59">
        <f t="shared" si="0"/>
        <v>5.1477826528623462E-2</v>
      </c>
      <c r="BA6" s="59">
        <f t="shared" si="0"/>
        <v>5.2164275297409725E-2</v>
      </c>
      <c r="BB6" s="59">
        <f t="shared" si="0"/>
        <v>5.2972489844372209E-2</v>
      </c>
      <c r="BC6" s="59">
        <f t="shared" si="0"/>
        <v>5.385980255414019E-2</v>
      </c>
      <c r="BD6" s="59">
        <f t="shared" si="0"/>
        <v>5.4136160978023672E-2</v>
      </c>
      <c r="BE6" s="59">
        <f t="shared" si="0"/>
        <v>5.3415403453060575E-2</v>
      </c>
      <c r="BF6" s="59">
        <f t="shared" si="0"/>
        <v>5.2863654829766613E-2</v>
      </c>
      <c r="BG6" s="59">
        <f t="shared" si="0"/>
        <v>5.3118687690756672E-2</v>
      </c>
      <c r="BH6" s="59">
        <f t="shared" si="0"/>
        <v>5.3665787624955628E-2</v>
      </c>
      <c r="BI6" s="59">
        <f t="shared" si="0"/>
        <v>5.4517347137992653E-2</v>
      </c>
      <c r="BJ6" s="59">
        <f t="shared" si="0"/>
        <v>5.527697552179802E-2</v>
      </c>
      <c r="BK6" s="59">
        <f t="shared" si="0"/>
        <v>5.6207742033246598E-2</v>
      </c>
      <c r="BL6" s="60">
        <f>B6</f>
        <v>1950</v>
      </c>
      <c r="BM6" s="61">
        <f>AVERAGE(C6:BK6)</f>
        <v>5.5481505255677743E-2</v>
      </c>
      <c r="BN6" s="61">
        <f>MIN(C6:BL6)</f>
        <v>4.9858623100170182E-2</v>
      </c>
      <c r="BO6" s="61">
        <f>MAX(C6:BK6)</f>
        <v>6.2399999999999997E-2</v>
      </c>
      <c r="BP6" s="61">
        <f>AVERAGE(AZ6:BK6)</f>
        <v>5.36396794578455E-2</v>
      </c>
      <c r="BV6" s="60">
        <v>1950</v>
      </c>
      <c r="BW6" s="61">
        <v>5.5481505255677743E-2</v>
      </c>
      <c r="BX6" s="61">
        <v>4.9858623100170182E-2</v>
      </c>
      <c r="BY6" s="61">
        <v>6.2399999999999997E-2</v>
      </c>
      <c r="BZ6" s="61">
        <v>5.36396794578455E-2</v>
      </c>
    </row>
    <row r="7" spans="1:78" x14ac:dyDescent="0.25">
      <c r="A7" s="62" t="s">
        <v>46</v>
      </c>
      <c r="B7" s="63"/>
      <c r="C7" s="49">
        <v>5.2600000000000001E-2</v>
      </c>
      <c r="D7" s="49">
        <v>5.2600000000000001E-2</v>
      </c>
      <c r="E7" s="49">
        <v>5.28E-2</v>
      </c>
      <c r="F7" s="49">
        <v>5.2699999999999997E-2</v>
      </c>
      <c r="G7" s="49">
        <v>5.2400000000000002E-2</v>
      </c>
      <c r="H7" s="49">
        <v>5.2600000000000001E-2</v>
      </c>
      <c r="I7" s="49">
        <v>5.3199999999999997E-2</v>
      </c>
      <c r="J7" s="49">
        <v>5.4100000000000002E-2</v>
      </c>
      <c r="K7" s="49">
        <v>5.4899999999999997E-2</v>
      </c>
      <c r="L7" s="49">
        <v>5.57E-2</v>
      </c>
      <c r="M7" s="49">
        <v>5.6599999999999998E-2</v>
      </c>
      <c r="N7" s="49">
        <v>5.7099999999999998E-2</v>
      </c>
      <c r="O7" s="49">
        <v>5.7700000000000001E-2</v>
      </c>
      <c r="P7" s="49">
        <v>5.8500000000000003E-2</v>
      </c>
      <c r="Q7" s="49">
        <v>5.9499999999999997E-2</v>
      </c>
      <c r="R7" s="49">
        <v>6.0299999999999999E-2</v>
      </c>
      <c r="S7" s="49">
        <v>6.1100000000000002E-2</v>
      </c>
      <c r="T7" s="49">
        <v>6.1600000000000002E-2</v>
      </c>
      <c r="U7" s="49">
        <v>6.1600000000000002E-2</v>
      </c>
      <c r="V7" s="49">
        <v>6.1100000000000002E-2</v>
      </c>
      <c r="W7" s="49">
        <v>0.06</v>
      </c>
      <c r="X7" s="49">
        <v>5.9400000000000001E-2</v>
      </c>
      <c r="Y7" s="49">
        <v>5.8900000000000001E-2</v>
      </c>
      <c r="Z7" s="64">
        <v>5.8500000000000003E-2</v>
      </c>
      <c r="AA7" s="64">
        <v>5.8099999999999999E-2</v>
      </c>
      <c r="AB7" s="64">
        <v>5.7700000000000001E-2</v>
      </c>
      <c r="AC7" s="64">
        <v>5.7299999999999997E-2</v>
      </c>
      <c r="AD7" s="64">
        <v>5.6800000000000003E-2</v>
      </c>
      <c r="AE7" s="49">
        <v>5.6399999999999999E-2</v>
      </c>
      <c r="AF7" s="49">
        <v>5.5800000000000002E-2</v>
      </c>
      <c r="AG7" s="49">
        <v>5.5100000000000003E-2</v>
      </c>
      <c r="AH7" s="49">
        <v>5.4399999999999997E-2</v>
      </c>
      <c r="AI7" s="49">
        <v>5.4300000000000001E-2</v>
      </c>
      <c r="AJ7" s="49">
        <v>5.3900000000000003E-2</v>
      </c>
      <c r="AK7" s="49">
        <v>5.33E-2</v>
      </c>
      <c r="AL7" s="49">
        <v>5.2900000000000003E-2</v>
      </c>
      <c r="AM7" s="64">
        <v>5.2939208804145294E-2</v>
      </c>
      <c r="AN7" s="64">
        <v>5.3306623053303796E-2</v>
      </c>
      <c r="AO7" s="64">
        <v>5.3091631088949195E-2</v>
      </c>
      <c r="AP7" s="64">
        <v>5.3129046686748393E-2</v>
      </c>
      <c r="AQ7" s="64">
        <v>5.3573092377848297E-2</v>
      </c>
      <c r="AR7" s="64">
        <v>5.3760876465227196E-2</v>
      </c>
      <c r="AS7" s="64">
        <v>5.3943035177288004E-2</v>
      </c>
      <c r="AT7" s="64">
        <v>5.4031446126751197E-2</v>
      </c>
      <c r="AU7" s="64">
        <v>5.4314688069280602E-2</v>
      </c>
      <c r="AV7" s="64">
        <v>5.4469680705378394E-2</v>
      </c>
      <c r="AW7" s="64">
        <v>5.43862836349484E-2</v>
      </c>
      <c r="AX7" s="64">
        <v>5.5073748876138105E-2</v>
      </c>
      <c r="AY7" s="64">
        <v>5.5847948717506195E-2</v>
      </c>
      <c r="AZ7" s="64">
        <v>5.6657811442954599E-2</v>
      </c>
      <c r="BA7" s="64">
        <v>5.74103428596133E-2</v>
      </c>
      <c r="BB7" s="64">
        <v>5.8268625931032998E-2</v>
      </c>
      <c r="BC7" s="64">
        <v>5.9202780630834104E-2</v>
      </c>
      <c r="BD7" s="64">
        <v>5.9447969577593504E-2</v>
      </c>
      <c r="BE7" s="64">
        <v>5.8899131677431701E-2</v>
      </c>
      <c r="BF7" s="64">
        <v>5.8610960356989601E-2</v>
      </c>
      <c r="BG7" s="64">
        <v>5.88078147204859E-2</v>
      </c>
      <c r="BH7" s="64">
        <v>5.91425422896684E-2</v>
      </c>
      <c r="BI7" s="64">
        <v>5.9685982486734596E-2</v>
      </c>
      <c r="BJ7" s="64">
        <v>6.0247930331826904E-2</v>
      </c>
      <c r="BK7" s="64">
        <v>6.1079493949814802E-2</v>
      </c>
      <c r="BM7" s="75">
        <f t="shared" ref="BM7:BM70" si="1">AVERAGE(C7:BK7)</f>
        <v>5.6407027803909736E-2</v>
      </c>
      <c r="BN7" s="75">
        <f t="shared" ref="BN7:BN70" si="2">MIN(C7:BL7)</f>
        <v>5.2400000000000002E-2</v>
      </c>
      <c r="BO7" s="75">
        <f t="shared" ref="BO7:BO70" si="3">MAX(C7:BK7)</f>
        <v>6.1600000000000002E-2</v>
      </c>
      <c r="BP7" s="75">
        <f t="shared" ref="BP7:BP70" si="4">AVERAGE(AZ7:BK7)</f>
        <v>5.8955115521248373E-2</v>
      </c>
      <c r="BW7" s="64">
        <v>5.6407027803909736E-2</v>
      </c>
      <c r="BX7" s="64">
        <v>5.2400000000000002E-2</v>
      </c>
      <c r="BY7" s="64">
        <v>6.1600000000000002E-2</v>
      </c>
      <c r="BZ7" s="64">
        <v>5.8955115521248373E-2</v>
      </c>
    </row>
    <row r="8" spans="1:78" x14ac:dyDescent="0.25">
      <c r="A8" s="62" t="s">
        <v>47</v>
      </c>
      <c r="B8" s="63"/>
      <c r="C8" s="49">
        <v>5.6099999999999997E-2</v>
      </c>
      <c r="D8" s="49">
        <v>5.6399999999999999E-2</v>
      </c>
      <c r="E8" s="49">
        <v>5.6800000000000003E-2</v>
      </c>
      <c r="F8" s="49">
        <v>5.6800000000000003E-2</v>
      </c>
      <c r="G8" s="49">
        <v>5.67E-2</v>
      </c>
      <c r="H8" s="49">
        <v>5.7299999999999997E-2</v>
      </c>
      <c r="I8" s="49">
        <v>5.8200000000000002E-2</v>
      </c>
      <c r="J8" s="49">
        <v>5.9499999999999997E-2</v>
      </c>
      <c r="K8" s="49">
        <v>6.0699999999999997E-2</v>
      </c>
      <c r="L8" s="49">
        <v>6.1899999999999997E-2</v>
      </c>
      <c r="M8" s="49">
        <v>6.2899999999999998E-2</v>
      </c>
      <c r="N8" s="49">
        <v>6.3100000000000003E-2</v>
      </c>
      <c r="O8" s="49">
        <v>6.3600000000000004E-2</v>
      </c>
      <c r="P8" s="49">
        <v>6.4500000000000002E-2</v>
      </c>
      <c r="Q8" s="49">
        <v>6.5500000000000003E-2</v>
      </c>
      <c r="R8" s="49">
        <v>6.5699999999999995E-2</v>
      </c>
      <c r="S8" s="49">
        <v>6.54E-2</v>
      </c>
      <c r="T8" s="49">
        <v>6.4899999999999999E-2</v>
      </c>
      <c r="U8" s="49">
        <v>6.4100000000000004E-2</v>
      </c>
      <c r="V8" s="49">
        <v>6.25E-2</v>
      </c>
      <c r="W8" s="49">
        <v>6.0400000000000002E-2</v>
      </c>
      <c r="X8" s="49">
        <v>5.9299999999999999E-2</v>
      </c>
      <c r="Y8" s="49">
        <v>5.8999999999999997E-2</v>
      </c>
      <c r="Z8" s="64">
        <v>5.8999999999999997E-2</v>
      </c>
      <c r="AA8" s="64">
        <v>5.8700000000000002E-2</v>
      </c>
      <c r="AB8" s="64">
        <v>5.8200000000000002E-2</v>
      </c>
      <c r="AC8" s="64">
        <v>5.74E-2</v>
      </c>
      <c r="AD8" s="64">
        <v>5.62E-2</v>
      </c>
      <c r="AE8" s="49">
        <v>5.5199999999999999E-2</v>
      </c>
      <c r="AF8" s="49">
        <v>5.3699999999999998E-2</v>
      </c>
      <c r="AG8" s="49">
        <v>5.1900000000000002E-2</v>
      </c>
      <c r="AH8" s="49">
        <v>5.0299999999999997E-2</v>
      </c>
      <c r="AI8" s="49">
        <v>4.9799999999999997E-2</v>
      </c>
      <c r="AJ8" s="49">
        <v>4.8800000000000003E-2</v>
      </c>
      <c r="AK8" s="49">
        <v>4.7300000000000002E-2</v>
      </c>
      <c r="AL8" s="49">
        <v>4.6300000000000001E-2</v>
      </c>
      <c r="AM8" s="64">
        <v>4.6377690476608502E-2</v>
      </c>
      <c r="AN8" s="64">
        <v>4.7136432577065096E-2</v>
      </c>
      <c r="AO8" s="64">
        <v>4.6906295029469504E-2</v>
      </c>
      <c r="AP8" s="64">
        <v>4.7087943666180895E-2</v>
      </c>
      <c r="AQ8" s="64">
        <v>4.78079894979766E-2</v>
      </c>
      <c r="AR8" s="64">
        <v>4.8011071542233601E-2</v>
      </c>
      <c r="AS8" s="64">
        <v>4.7504961784024601E-2</v>
      </c>
      <c r="AT8" s="64">
        <v>4.6673833284901593E-2</v>
      </c>
      <c r="AU8" s="64">
        <v>4.5965504982145695E-2</v>
      </c>
      <c r="AV8" s="64">
        <v>4.5154969973759201E-2</v>
      </c>
      <c r="AW8" s="64">
        <v>4.4036490558862801E-2</v>
      </c>
      <c r="AX8" s="64">
        <v>4.4039599483495395E-2</v>
      </c>
      <c r="AY8" s="64">
        <v>4.4529481735057795E-2</v>
      </c>
      <c r="AZ8" s="64">
        <v>4.5073237633756202E-2</v>
      </c>
      <c r="BA8" s="64">
        <v>4.5583721467299998E-2</v>
      </c>
      <c r="BB8" s="64">
        <v>4.6486004363679799E-2</v>
      </c>
      <c r="BC8" s="64">
        <v>4.7593151625621104E-2</v>
      </c>
      <c r="BD8" s="64">
        <v>4.8034521135082997E-2</v>
      </c>
      <c r="BE8" s="64">
        <v>4.6904020493830106E-2</v>
      </c>
      <c r="BF8" s="64">
        <v>4.5864421779754701E-2</v>
      </c>
      <c r="BG8" s="64">
        <v>4.5799393149574194E-2</v>
      </c>
      <c r="BH8" s="64">
        <v>4.5907762836309193E-2</v>
      </c>
      <c r="BI8" s="64">
        <v>4.6224036225909204E-2</v>
      </c>
      <c r="BJ8" s="64">
        <v>4.6330545349095295E-2</v>
      </c>
      <c r="BK8" s="64">
        <v>4.6774879286235096E-2</v>
      </c>
      <c r="BM8" s="75">
        <f t="shared" si="1"/>
        <v>5.3309966556359487E-2</v>
      </c>
      <c r="BN8" s="75">
        <f t="shared" si="2"/>
        <v>4.4036490558862801E-2</v>
      </c>
      <c r="BO8" s="75">
        <f t="shared" si="3"/>
        <v>6.5699999999999995E-2</v>
      </c>
      <c r="BP8" s="75">
        <f t="shared" si="4"/>
        <v>4.6381307945512325E-2</v>
      </c>
      <c r="BW8" s="64">
        <v>5.3309966556359487E-2</v>
      </c>
      <c r="BX8" s="64">
        <v>4.4036490558862801E-2</v>
      </c>
      <c r="BY8" s="64">
        <v>6.5699999999999995E-2</v>
      </c>
      <c r="BZ8" s="64">
        <v>4.6381307945512325E-2</v>
      </c>
    </row>
    <row r="9" spans="1:78" x14ac:dyDescent="0.25">
      <c r="A9" s="62" t="s">
        <v>48</v>
      </c>
      <c r="B9" s="63"/>
      <c r="C9" s="49">
        <v>5.28E-2</v>
      </c>
      <c r="D9" s="49">
        <v>5.2999999999999999E-2</v>
      </c>
      <c r="E9" s="49">
        <v>5.3199999999999997E-2</v>
      </c>
      <c r="F9" s="49">
        <v>5.33E-2</v>
      </c>
      <c r="G9" s="49">
        <v>5.33E-2</v>
      </c>
      <c r="H9" s="49">
        <v>5.3499999999999999E-2</v>
      </c>
      <c r="I9" s="49">
        <v>5.3800000000000001E-2</v>
      </c>
      <c r="J9" s="49">
        <v>5.4399999999999997E-2</v>
      </c>
      <c r="K9" s="49">
        <v>5.4899999999999997E-2</v>
      </c>
      <c r="L9" s="49">
        <v>5.5300000000000002E-2</v>
      </c>
      <c r="M9" s="49">
        <v>5.57E-2</v>
      </c>
      <c r="N9" s="49">
        <v>5.6000000000000001E-2</v>
      </c>
      <c r="O9" s="49">
        <v>5.6399999999999999E-2</v>
      </c>
      <c r="P9" s="49">
        <v>5.6800000000000003E-2</v>
      </c>
      <c r="Q9" s="49">
        <v>5.74E-2</v>
      </c>
      <c r="R9" s="49">
        <v>5.8000000000000003E-2</v>
      </c>
      <c r="S9" s="49">
        <v>5.8500000000000003E-2</v>
      </c>
      <c r="T9" s="49">
        <v>5.8900000000000001E-2</v>
      </c>
      <c r="U9" s="49">
        <v>5.91E-2</v>
      </c>
      <c r="V9" s="49">
        <v>5.8900000000000001E-2</v>
      </c>
      <c r="W9" s="49">
        <v>5.8299999999999998E-2</v>
      </c>
      <c r="X9" s="49">
        <v>5.8000000000000003E-2</v>
      </c>
      <c r="Y9" s="49">
        <v>5.7799999999999997E-2</v>
      </c>
      <c r="Z9" s="64">
        <v>5.7599999999999998E-2</v>
      </c>
      <c r="AA9" s="64">
        <v>5.74E-2</v>
      </c>
      <c r="AB9" s="64">
        <v>5.7200000000000001E-2</v>
      </c>
      <c r="AC9" s="64">
        <v>5.7000000000000002E-2</v>
      </c>
      <c r="AD9" s="64">
        <v>5.6800000000000003E-2</v>
      </c>
      <c r="AE9" s="49">
        <v>5.67E-2</v>
      </c>
      <c r="AF9" s="49">
        <v>5.6300000000000003E-2</v>
      </c>
      <c r="AG9" s="49">
        <v>5.5899999999999998E-2</v>
      </c>
      <c r="AH9" s="49">
        <v>5.5599999999999997E-2</v>
      </c>
      <c r="AI9" s="49">
        <v>5.57E-2</v>
      </c>
      <c r="AJ9" s="49">
        <v>5.57E-2</v>
      </c>
      <c r="AK9" s="49">
        <v>5.5500000000000001E-2</v>
      </c>
      <c r="AL9" s="49">
        <v>5.5500000000000001E-2</v>
      </c>
      <c r="AM9" s="64">
        <v>5.5696725602089804E-2</v>
      </c>
      <c r="AN9" s="64">
        <v>5.5976846697535602E-2</v>
      </c>
      <c r="AO9" s="64">
        <v>5.5904149476448402E-2</v>
      </c>
      <c r="AP9" s="64">
        <v>5.57262706580436E-2</v>
      </c>
      <c r="AQ9" s="64">
        <v>5.5721511908706403E-2</v>
      </c>
      <c r="AR9" s="64">
        <v>5.5541730396738397E-2</v>
      </c>
      <c r="AS9" s="64">
        <v>5.5633002824995198E-2</v>
      </c>
      <c r="AT9" s="64">
        <v>5.55357339049296E-2</v>
      </c>
      <c r="AU9" s="64">
        <v>5.5489221789357307E-2</v>
      </c>
      <c r="AV9" s="64">
        <v>5.53272790342084E-2</v>
      </c>
      <c r="AW9" s="64">
        <v>5.48342033813181E-2</v>
      </c>
      <c r="AX9" s="64">
        <v>5.5112337318463302E-2</v>
      </c>
      <c r="AY9" s="64">
        <v>5.5602433372442903E-2</v>
      </c>
      <c r="AZ9" s="64">
        <v>5.6378223670457805E-2</v>
      </c>
      <c r="BA9" s="64">
        <v>5.7138144892348003E-2</v>
      </c>
      <c r="BB9" s="64">
        <v>5.7922027699790303E-2</v>
      </c>
      <c r="BC9" s="64">
        <v>5.8902872797230804E-2</v>
      </c>
      <c r="BD9" s="64">
        <v>5.9101802664022499E-2</v>
      </c>
      <c r="BE9" s="64">
        <v>5.8243359949938796E-2</v>
      </c>
      <c r="BF9" s="64">
        <v>5.7665201547807098E-2</v>
      </c>
      <c r="BG9" s="64">
        <v>5.7912546881673403E-2</v>
      </c>
      <c r="BH9" s="64">
        <v>5.8501875969028401E-2</v>
      </c>
      <c r="BI9" s="64">
        <v>5.9330138285369996E-2</v>
      </c>
      <c r="BJ9" s="64">
        <v>6.0137535758558396E-2</v>
      </c>
      <c r="BK9" s="64">
        <v>6.1217417138211702E-2</v>
      </c>
      <c r="BM9" s="75">
        <f t="shared" si="1"/>
        <v>5.6471353993765801E-2</v>
      </c>
      <c r="BN9" s="75">
        <f t="shared" si="2"/>
        <v>5.28E-2</v>
      </c>
      <c r="BO9" s="75">
        <f t="shared" si="3"/>
        <v>6.1217417138211702E-2</v>
      </c>
      <c r="BP9" s="75">
        <f t="shared" si="4"/>
        <v>5.853759560453644E-2</v>
      </c>
      <c r="BW9" s="64">
        <v>5.6471353993765801E-2</v>
      </c>
      <c r="BX9" s="64">
        <v>5.28E-2</v>
      </c>
      <c r="BY9" s="64">
        <v>6.1217417138211702E-2</v>
      </c>
      <c r="BZ9" s="64">
        <v>5.853759560453644E-2</v>
      </c>
    </row>
    <row r="10" spans="1:78" x14ac:dyDescent="0.25">
      <c r="A10" s="62" t="s">
        <v>49</v>
      </c>
      <c r="B10" s="63"/>
      <c r="C10" s="49">
        <v>5.1400000000000001E-2</v>
      </c>
      <c r="D10" s="49">
        <v>5.1900000000000002E-2</v>
      </c>
      <c r="E10" s="49">
        <v>5.2299999999999999E-2</v>
      </c>
      <c r="F10" s="49">
        <v>5.33E-2</v>
      </c>
      <c r="G10" s="49">
        <v>5.4600000000000003E-2</v>
      </c>
      <c r="H10" s="49">
        <v>5.5899999999999998E-2</v>
      </c>
      <c r="I10" s="49">
        <v>5.7000000000000002E-2</v>
      </c>
      <c r="J10" s="49">
        <v>5.8299999999999998E-2</v>
      </c>
      <c r="K10" s="49">
        <v>5.9299999999999999E-2</v>
      </c>
      <c r="L10" s="49">
        <v>5.9700000000000003E-2</v>
      </c>
      <c r="M10" s="49">
        <v>5.96E-2</v>
      </c>
      <c r="N10" s="49">
        <v>5.9299999999999999E-2</v>
      </c>
      <c r="O10" s="49">
        <v>5.8999999999999997E-2</v>
      </c>
      <c r="P10" s="49">
        <v>5.8700000000000002E-2</v>
      </c>
      <c r="Q10" s="49">
        <v>5.8500000000000003E-2</v>
      </c>
      <c r="R10" s="49">
        <v>5.8500000000000003E-2</v>
      </c>
      <c r="S10" s="49">
        <v>5.8299999999999998E-2</v>
      </c>
      <c r="T10" s="49">
        <v>5.8299999999999998E-2</v>
      </c>
      <c r="U10" s="49">
        <v>5.8299999999999998E-2</v>
      </c>
      <c r="V10" s="49">
        <v>5.8200000000000002E-2</v>
      </c>
      <c r="W10" s="49">
        <v>5.8000000000000003E-2</v>
      </c>
      <c r="X10" s="49">
        <v>5.7700000000000001E-2</v>
      </c>
      <c r="Y10" s="49">
        <v>5.7700000000000001E-2</v>
      </c>
      <c r="Z10" s="64">
        <v>5.7799999999999997E-2</v>
      </c>
      <c r="AA10" s="64">
        <v>5.79E-2</v>
      </c>
      <c r="AB10" s="64">
        <v>5.79E-2</v>
      </c>
      <c r="AC10" s="64">
        <v>5.79E-2</v>
      </c>
      <c r="AD10" s="64">
        <v>5.8000000000000003E-2</v>
      </c>
      <c r="AE10" s="49">
        <v>5.7799999999999997E-2</v>
      </c>
      <c r="AF10" s="49">
        <v>5.74E-2</v>
      </c>
      <c r="AG10" s="49">
        <v>5.7000000000000002E-2</v>
      </c>
      <c r="AH10" s="49">
        <v>5.6800000000000003E-2</v>
      </c>
      <c r="AI10" s="49">
        <v>5.6800000000000003E-2</v>
      </c>
      <c r="AJ10" s="49">
        <v>5.6599999999999998E-2</v>
      </c>
      <c r="AK10" s="49">
        <v>5.62E-2</v>
      </c>
      <c r="AL10" s="49">
        <v>5.5899999999999998E-2</v>
      </c>
      <c r="AM10" s="64">
        <v>5.5990237016335903E-2</v>
      </c>
      <c r="AN10" s="64">
        <v>5.59591912709302E-2</v>
      </c>
      <c r="AO10" s="64">
        <v>5.56592003479007E-2</v>
      </c>
      <c r="AP10" s="64">
        <v>5.5283266624967402E-2</v>
      </c>
      <c r="AQ10" s="64">
        <v>5.5060781400559602E-2</v>
      </c>
      <c r="AR10" s="64">
        <v>5.4744739269880001E-2</v>
      </c>
      <c r="AS10" s="64">
        <v>5.4065248062745201E-2</v>
      </c>
      <c r="AT10" s="64">
        <v>5.3315274763505602E-2</v>
      </c>
      <c r="AU10" s="64">
        <v>5.27412388718713E-2</v>
      </c>
      <c r="AV10" s="64">
        <v>5.240985953947E-2</v>
      </c>
      <c r="AW10" s="64">
        <v>5.2265465387167392E-2</v>
      </c>
      <c r="AX10" s="64">
        <v>5.25429225007778E-2</v>
      </c>
      <c r="AY10" s="64">
        <v>5.3214010253683497E-2</v>
      </c>
      <c r="AZ10" s="64">
        <v>5.4156393354820302E-2</v>
      </c>
      <c r="BA10" s="64">
        <v>5.5022241631857399E-2</v>
      </c>
      <c r="BB10" s="64">
        <v>5.5700395356818505E-2</v>
      </c>
      <c r="BC10" s="64">
        <v>5.6264904819739003E-2</v>
      </c>
      <c r="BD10" s="64">
        <v>5.6558321110030604E-2</v>
      </c>
      <c r="BE10" s="64">
        <v>5.6414409156182496E-2</v>
      </c>
      <c r="BF10" s="64">
        <v>5.6495344911735704E-2</v>
      </c>
      <c r="BG10" s="64">
        <v>5.7078711442392897E-2</v>
      </c>
      <c r="BH10" s="64">
        <v>5.8023480419250699E-2</v>
      </c>
      <c r="BI10" s="64">
        <v>5.9184223418047605E-2</v>
      </c>
      <c r="BJ10" s="64">
        <v>6.0157806434559202E-2</v>
      </c>
      <c r="BK10" s="64">
        <v>6.0995255047707794E-2</v>
      </c>
      <c r="BM10" s="75">
        <f t="shared" si="1"/>
        <v>5.6509883973982572E-2</v>
      </c>
      <c r="BN10" s="75">
        <f t="shared" si="2"/>
        <v>5.1400000000000001E-2</v>
      </c>
      <c r="BO10" s="75">
        <f t="shared" si="3"/>
        <v>6.0995255047707794E-2</v>
      </c>
      <c r="BP10" s="75">
        <f t="shared" si="4"/>
        <v>5.7170957258595188E-2</v>
      </c>
      <c r="BW10" s="64">
        <v>5.6509883973982572E-2</v>
      </c>
      <c r="BX10" s="64">
        <v>5.1400000000000001E-2</v>
      </c>
      <c r="BY10" s="64">
        <v>6.0995255047707794E-2</v>
      </c>
      <c r="BZ10" s="64">
        <v>5.7170957258595188E-2</v>
      </c>
    </row>
    <row r="11" spans="1:78" x14ac:dyDescent="0.25">
      <c r="A11" s="62" t="s">
        <v>50</v>
      </c>
      <c r="B11" s="63"/>
      <c r="C11" s="49">
        <v>5.5199999999999999E-2</v>
      </c>
      <c r="D11" s="49">
        <v>5.5300000000000002E-2</v>
      </c>
      <c r="E11" s="49">
        <v>5.5300000000000002E-2</v>
      </c>
      <c r="F11" s="49">
        <v>5.5500000000000001E-2</v>
      </c>
      <c r="G11" s="49">
        <v>5.5399999999999998E-2</v>
      </c>
      <c r="H11" s="49">
        <v>5.5500000000000001E-2</v>
      </c>
      <c r="I11" s="49">
        <v>5.57E-2</v>
      </c>
      <c r="J11" s="49">
        <v>5.6099999999999997E-2</v>
      </c>
      <c r="K11" s="49">
        <v>5.6399999999999999E-2</v>
      </c>
      <c r="L11" s="49">
        <v>5.6500000000000002E-2</v>
      </c>
      <c r="M11" s="49">
        <v>5.6500000000000002E-2</v>
      </c>
      <c r="N11" s="49">
        <v>5.6399999999999999E-2</v>
      </c>
      <c r="O11" s="49">
        <v>5.67E-2</v>
      </c>
      <c r="P11" s="49">
        <v>5.7200000000000001E-2</v>
      </c>
      <c r="Q11" s="49">
        <v>5.8000000000000003E-2</v>
      </c>
      <c r="R11" s="49">
        <v>5.8799999999999998E-2</v>
      </c>
      <c r="S11" s="49">
        <v>5.9499999999999997E-2</v>
      </c>
      <c r="T11" s="49">
        <v>0.06</v>
      </c>
      <c r="U11" s="49">
        <v>0.06</v>
      </c>
      <c r="V11" s="49">
        <v>5.9499999999999997E-2</v>
      </c>
      <c r="W11" s="49">
        <v>5.8500000000000003E-2</v>
      </c>
      <c r="X11" s="49">
        <v>5.7700000000000001E-2</v>
      </c>
      <c r="Y11" s="49">
        <v>5.7299999999999997E-2</v>
      </c>
      <c r="Z11" s="64">
        <v>5.6899999999999999E-2</v>
      </c>
      <c r="AA11" s="64">
        <v>5.6500000000000002E-2</v>
      </c>
      <c r="AB11" s="64">
        <v>5.6000000000000001E-2</v>
      </c>
      <c r="AC11" s="64">
        <v>5.57E-2</v>
      </c>
      <c r="AD11" s="64">
        <v>5.5199999999999999E-2</v>
      </c>
      <c r="AE11" s="49">
        <v>5.4699999999999999E-2</v>
      </c>
      <c r="AF11" s="49">
        <v>5.4100000000000002E-2</v>
      </c>
      <c r="AG11" s="49">
        <v>5.3199999999999997E-2</v>
      </c>
      <c r="AH11" s="49">
        <v>5.2499999999999998E-2</v>
      </c>
      <c r="AI11" s="49">
        <v>5.2200000000000003E-2</v>
      </c>
      <c r="AJ11" s="49">
        <v>5.1700000000000003E-2</v>
      </c>
      <c r="AK11" s="49">
        <v>5.11E-2</v>
      </c>
      <c r="AL11" s="49">
        <v>5.0599999999999999E-2</v>
      </c>
      <c r="AM11" s="64">
        <v>5.0417034185760101E-2</v>
      </c>
      <c r="AN11" s="64">
        <v>5.0485938623670498E-2</v>
      </c>
      <c r="AO11" s="64">
        <v>5.0122170240963999E-2</v>
      </c>
      <c r="AP11" s="64">
        <v>4.9639336953312602E-2</v>
      </c>
      <c r="AQ11" s="64">
        <v>4.9438422891496699E-2</v>
      </c>
      <c r="AR11" s="64">
        <v>4.9084412247146395E-2</v>
      </c>
      <c r="AS11" s="64">
        <v>4.8973913574169005E-2</v>
      </c>
      <c r="AT11" s="64">
        <v>4.8845925663970398E-2</v>
      </c>
      <c r="AU11" s="64">
        <v>4.89963207342302E-2</v>
      </c>
      <c r="AV11" s="64">
        <v>4.9263920766071501E-2</v>
      </c>
      <c r="AW11" s="64">
        <v>4.9486011682960601E-2</v>
      </c>
      <c r="AX11" s="64">
        <v>5.0316839218886994E-2</v>
      </c>
      <c r="AY11" s="64">
        <v>5.1153573517805404E-2</v>
      </c>
      <c r="AZ11" s="64">
        <v>5.2136462256885105E-2</v>
      </c>
      <c r="BA11" s="64">
        <v>5.2969559892118802E-2</v>
      </c>
      <c r="BB11" s="64">
        <v>5.3734590497060399E-2</v>
      </c>
      <c r="BC11" s="64">
        <v>5.4514657682564999E-2</v>
      </c>
      <c r="BD11" s="64">
        <v>5.4675857379502403E-2</v>
      </c>
      <c r="BE11" s="64">
        <v>5.4103193484713402E-2</v>
      </c>
      <c r="BF11" s="64">
        <v>5.3679273796653097E-2</v>
      </c>
      <c r="BG11" s="64">
        <v>5.4028529713028899E-2</v>
      </c>
      <c r="BH11" s="64">
        <v>5.4707096880102994E-2</v>
      </c>
      <c r="BI11" s="64">
        <v>5.5615862920414594E-2</v>
      </c>
      <c r="BJ11" s="64">
        <v>5.6528307999825299E-2</v>
      </c>
      <c r="BK11" s="64">
        <v>5.7589381825505395E-2</v>
      </c>
      <c r="BM11" s="75">
        <f t="shared" si="1"/>
        <v>5.4326337616865915E-2</v>
      </c>
      <c r="BN11" s="75">
        <f t="shared" si="2"/>
        <v>4.8845925663970398E-2</v>
      </c>
      <c r="BO11" s="75">
        <f t="shared" si="3"/>
        <v>0.06</v>
      </c>
      <c r="BP11" s="75">
        <f t="shared" si="4"/>
        <v>5.4523564527364628E-2</v>
      </c>
      <c r="BW11" s="64">
        <v>5.4326337616865915E-2</v>
      </c>
      <c r="BX11" s="64">
        <v>4.8845925663970398E-2</v>
      </c>
      <c r="BY11" s="64">
        <v>0.06</v>
      </c>
      <c r="BZ11" s="64">
        <v>5.4523564527364628E-2</v>
      </c>
    </row>
    <row r="12" spans="1:78" x14ac:dyDescent="0.25">
      <c r="A12" s="62" t="s">
        <v>51</v>
      </c>
      <c r="B12" s="63"/>
      <c r="C12" s="49">
        <v>6.1600000000000002E-2</v>
      </c>
      <c r="D12" s="49">
        <v>6.1499999999999999E-2</v>
      </c>
      <c r="E12" s="49">
        <v>6.1499999999999999E-2</v>
      </c>
      <c r="F12" s="49">
        <v>6.1699999999999998E-2</v>
      </c>
      <c r="G12" s="49">
        <v>6.1800000000000001E-2</v>
      </c>
      <c r="H12" s="49">
        <v>6.2E-2</v>
      </c>
      <c r="I12" s="49">
        <v>6.2199999999999998E-2</v>
      </c>
      <c r="J12" s="49">
        <v>6.2600000000000003E-2</v>
      </c>
      <c r="K12" s="49">
        <v>6.2899999999999998E-2</v>
      </c>
      <c r="L12" s="49">
        <v>6.2899999999999998E-2</v>
      </c>
      <c r="M12" s="49">
        <v>6.2600000000000003E-2</v>
      </c>
      <c r="N12" s="49">
        <v>6.2300000000000001E-2</v>
      </c>
      <c r="O12" s="49">
        <v>6.2300000000000001E-2</v>
      </c>
      <c r="P12" s="49">
        <v>6.25E-2</v>
      </c>
      <c r="Q12" s="49">
        <v>6.2899999999999998E-2</v>
      </c>
      <c r="R12" s="49">
        <v>6.3399999999999998E-2</v>
      </c>
      <c r="S12" s="49">
        <v>6.3700000000000007E-2</v>
      </c>
      <c r="T12" s="49">
        <v>6.4000000000000001E-2</v>
      </c>
      <c r="U12" s="49">
        <v>6.3899999999999998E-2</v>
      </c>
      <c r="V12" s="49">
        <v>6.3600000000000004E-2</v>
      </c>
      <c r="W12" s="49">
        <v>6.2600000000000003E-2</v>
      </c>
      <c r="X12" s="49">
        <v>6.1899999999999997E-2</v>
      </c>
      <c r="Y12" s="49">
        <v>6.1600000000000002E-2</v>
      </c>
      <c r="Z12" s="64">
        <v>6.1199999999999997E-2</v>
      </c>
      <c r="AA12" s="64">
        <v>6.0900000000000003E-2</v>
      </c>
      <c r="AB12" s="64">
        <v>6.0499999999999998E-2</v>
      </c>
      <c r="AC12" s="64">
        <v>6.0199999999999997E-2</v>
      </c>
      <c r="AD12" s="64">
        <v>5.9799999999999999E-2</v>
      </c>
      <c r="AE12" s="49">
        <v>5.9299999999999999E-2</v>
      </c>
      <c r="AF12" s="49">
        <v>5.8799999999999998E-2</v>
      </c>
      <c r="AG12" s="49">
        <v>5.8000000000000003E-2</v>
      </c>
      <c r="AH12" s="49">
        <v>5.7299999999999997E-2</v>
      </c>
      <c r="AI12" s="49">
        <v>5.7099999999999998E-2</v>
      </c>
      <c r="AJ12" s="49">
        <v>5.6599999999999998E-2</v>
      </c>
      <c r="AK12" s="49">
        <v>5.6000000000000001E-2</v>
      </c>
      <c r="AL12" s="49">
        <v>5.5599999999999997E-2</v>
      </c>
      <c r="AM12" s="64">
        <v>5.5504497178603104E-2</v>
      </c>
      <c r="AN12" s="64">
        <v>5.5683384033380599E-2</v>
      </c>
      <c r="AO12" s="64">
        <v>5.5466363643584302E-2</v>
      </c>
      <c r="AP12" s="64">
        <v>5.5156490273758706E-2</v>
      </c>
      <c r="AQ12" s="64">
        <v>5.5052901942703202E-2</v>
      </c>
      <c r="AR12" s="64">
        <v>5.48354940960704E-2</v>
      </c>
      <c r="AS12" s="64">
        <v>5.4870095396676095E-2</v>
      </c>
      <c r="AT12" s="64">
        <v>5.4906811887196004E-2</v>
      </c>
      <c r="AU12" s="64">
        <v>5.5070392280231001E-2</v>
      </c>
      <c r="AV12" s="64">
        <v>5.5129118146278397E-2</v>
      </c>
      <c r="AW12" s="64">
        <v>5.5026365882165897E-2</v>
      </c>
      <c r="AX12" s="64">
        <v>5.5479182086012199E-2</v>
      </c>
      <c r="AY12" s="64">
        <v>5.6217760021744494E-2</v>
      </c>
      <c r="AZ12" s="64">
        <v>5.7086994196145296E-2</v>
      </c>
      <c r="BA12" s="64">
        <v>5.7767098456881098E-2</v>
      </c>
      <c r="BB12" s="64">
        <v>5.8486769642970907E-2</v>
      </c>
      <c r="BC12" s="64">
        <v>5.9209608256474706E-2</v>
      </c>
      <c r="BD12" s="64">
        <v>5.9316230093882198E-2</v>
      </c>
      <c r="BE12" s="64">
        <v>5.84133373025158E-2</v>
      </c>
      <c r="BF12" s="64">
        <v>5.7559380634407901E-2</v>
      </c>
      <c r="BG12" s="64">
        <v>5.7625872150045998E-2</v>
      </c>
      <c r="BH12" s="64">
        <v>5.8055300165622999E-2</v>
      </c>
      <c r="BI12" s="64">
        <v>5.8892948904838399E-2</v>
      </c>
      <c r="BJ12" s="64">
        <v>5.9719973907536097E-2</v>
      </c>
      <c r="BK12" s="64">
        <v>6.0708605501668698E-2</v>
      </c>
      <c r="BM12" s="75">
        <f t="shared" si="1"/>
        <v>5.9353130755432713E-2</v>
      </c>
      <c r="BN12" s="75">
        <f t="shared" si="2"/>
        <v>5.48354940960704E-2</v>
      </c>
      <c r="BO12" s="75">
        <f t="shared" si="3"/>
        <v>6.4000000000000001E-2</v>
      </c>
      <c r="BP12" s="75">
        <f t="shared" si="4"/>
        <v>5.8570176601082519E-2</v>
      </c>
      <c r="BW12" s="64">
        <v>5.9353130755432713E-2</v>
      </c>
      <c r="BX12" s="64">
        <v>5.48354940960704E-2</v>
      </c>
      <c r="BY12" s="64">
        <v>6.4000000000000001E-2</v>
      </c>
      <c r="BZ12" s="64">
        <v>5.8570176601082519E-2</v>
      </c>
    </row>
    <row r="13" spans="1:78" x14ac:dyDescent="0.25">
      <c r="A13" s="62" t="s">
        <v>52</v>
      </c>
      <c r="B13" s="63"/>
      <c r="C13" s="49">
        <v>5.5399999999999998E-2</v>
      </c>
      <c r="D13" s="49">
        <v>5.5500000000000001E-2</v>
      </c>
      <c r="E13" s="49">
        <v>5.5599999999999997E-2</v>
      </c>
      <c r="F13" s="49">
        <v>5.57E-2</v>
      </c>
      <c r="G13" s="49">
        <v>5.57E-2</v>
      </c>
      <c r="H13" s="49">
        <v>5.6099999999999997E-2</v>
      </c>
      <c r="I13" s="49">
        <v>5.67E-2</v>
      </c>
      <c r="J13" s="49">
        <v>5.7500000000000002E-2</v>
      </c>
      <c r="K13" s="49">
        <v>5.8200000000000002E-2</v>
      </c>
      <c r="L13" s="49">
        <v>5.8799999999999998E-2</v>
      </c>
      <c r="M13" s="49">
        <v>5.9200000000000003E-2</v>
      </c>
      <c r="N13" s="49">
        <v>5.9200000000000003E-2</v>
      </c>
      <c r="O13" s="49">
        <v>5.9499999999999997E-2</v>
      </c>
      <c r="P13" s="49">
        <v>0.06</v>
      </c>
      <c r="Q13" s="49">
        <v>6.0600000000000001E-2</v>
      </c>
      <c r="R13" s="49">
        <v>6.0999999999999999E-2</v>
      </c>
      <c r="S13" s="49">
        <v>6.13E-2</v>
      </c>
      <c r="T13" s="49">
        <v>6.1400000000000003E-2</v>
      </c>
      <c r="U13" s="49">
        <v>6.1199999999999997E-2</v>
      </c>
      <c r="V13" s="49">
        <v>6.0499999999999998E-2</v>
      </c>
      <c r="W13" s="49">
        <v>5.9400000000000001E-2</v>
      </c>
      <c r="X13" s="49">
        <v>5.8599999999999999E-2</v>
      </c>
      <c r="Y13" s="49">
        <v>5.8200000000000002E-2</v>
      </c>
      <c r="Z13" s="64">
        <v>5.79E-2</v>
      </c>
      <c r="AA13" s="64">
        <v>5.7500000000000002E-2</v>
      </c>
      <c r="AB13" s="64">
        <v>5.7099999999999998E-2</v>
      </c>
      <c r="AC13" s="64">
        <v>5.6800000000000003E-2</v>
      </c>
      <c r="AD13" s="64">
        <v>5.6099999999999997E-2</v>
      </c>
      <c r="AE13" s="49">
        <v>5.5399999999999998E-2</v>
      </c>
      <c r="AF13" s="49">
        <v>5.4399999999999997E-2</v>
      </c>
      <c r="AG13" s="49">
        <v>5.2999999999999999E-2</v>
      </c>
      <c r="AH13" s="49">
        <v>5.1900000000000002E-2</v>
      </c>
      <c r="AI13" s="49">
        <v>5.1499999999999997E-2</v>
      </c>
      <c r="AJ13" s="49">
        <v>5.0700000000000002E-2</v>
      </c>
      <c r="AK13" s="49">
        <v>4.9599999999999998E-2</v>
      </c>
      <c r="AL13" s="49">
        <v>4.9000000000000002E-2</v>
      </c>
      <c r="AM13" s="64">
        <v>4.9121590642702301E-2</v>
      </c>
      <c r="AN13" s="64">
        <v>4.9591432467011601E-2</v>
      </c>
      <c r="AO13" s="64">
        <v>4.92495362784406E-2</v>
      </c>
      <c r="AP13" s="64">
        <v>4.9097821455822199E-2</v>
      </c>
      <c r="AQ13" s="64">
        <v>4.9505537900618499E-2</v>
      </c>
      <c r="AR13" s="64">
        <v>4.9486353914331198E-2</v>
      </c>
      <c r="AS13" s="64">
        <v>4.9453763650896002E-2</v>
      </c>
      <c r="AT13" s="64">
        <v>4.9258582658982399E-2</v>
      </c>
      <c r="AU13" s="64">
        <v>4.9208732266690598E-2</v>
      </c>
      <c r="AV13" s="64">
        <v>4.91390570972184E-2</v>
      </c>
      <c r="AW13" s="64">
        <v>4.8711451000793902E-2</v>
      </c>
      <c r="AX13" s="64">
        <v>4.9125966398710599E-2</v>
      </c>
      <c r="AY13" s="64">
        <v>4.9644934265196804E-2</v>
      </c>
      <c r="AZ13" s="64">
        <v>5.0240350021608496E-2</v>
      </c>
      <c r="BA13" s="64">
        <v>5.0915278609069997E-2</v>
      </c>
      <c r="BB13" s="64">
        <v>5.1746080001380604E-2</v>
      </c>
      <c r="BC13" s="64">
        <v>5.26946404244691E-2</v>
      </c>
      <c r="BD13" s="64">
        <v>5.2962165869581398E-2</v>
      </c>
      <c r="BE13" s="64">
        <v>5.2157148732454701E-2</v>
      </c>
      <c r="BF13" s="64">
        <v>5.1563042576361899E-2</v>
      </c>
      <c r="BG13" s="64">
        <v>5.1825342547617899E-2</v>
      </c>
      <c r="BH13" s="64">
        <v>5.2341080962348394E-2</v>
      </c>
      <c r="BI13" s="64">
        <v>5.3167659402262306E-2</v>
      </c>
      <c r="BJ13" s="64">
        <v>5.3934455310317597E-2</v>
      </c>
      <c r="BK13" s="64">
        <v>5.4871986398967898E-2</v>
      </c>
      <c r="BM13" s="75">
        <f t="shared" si="1"/>
        <v>5.4347770341866483E-2</v>
      </c>
      <c r="BN13" s="75">
        <f t="shared" si="2"/>
        <v>4.8711451000793902E-2</v>
      </c>
      <c r="BO13" s="75">
        <f t="shared" si="3"/>
        <v>6.1400000000000003E-2</v>
      </c>
      <c r="BP13" s="75">
        <f t="shared" si="4"/>
        <v>5.236826923803669E-2</v>
      </c>
      <c r="BW13" s="64">
        <v>5.4347770341866483E-2</v>
      </c>
      <c r="BX13" s="64">
        <v>4.8711451000793902E-2</v>
      </c>
      <c r="BY13" s="64">
        <v>6.1400000000000003E-2</v>
      </c>
      <c r="BZ13" s="64">
        <v>5.236826923803669E-2</v>
      </c>
    </row>
    <row r="14" spans="1:78" x14ac:dyDescent="0.25">
      <c r="A14" s="62" t="s">
        <v>53</v>
      </c>
      <c r="B14" s="63"/>
      <c r="C14" s="49">
        <v>5.74E-2</v>
      </c>
      <c r="D14" s="49">
        <v>5.7500000000000002E-2</v>
      </c>
      <c r="E14" s="49">
        <v>5.7599999999999998E-2</v>
      </c>
      <c r="F14" s="49">
        <v>5.7799999999999997E-2</v>
      </c>
      <c r="G14" s="49">
        <v>5.7700000000000001E-2</v>
      </c>
      <c r="H14" s="49">
        <v>5.7799999999999997E-2</v>
      </c>
      <c r="I14" s="49">
        <v>5.7799999999999997E-2</v>
      </c>
      <c r="J14" s="49">
        <v>5.8099999999999999E-2</v>
      </c>
      <c r="K14" s="49">
        <v>5.8299999999999998E-2</v>
      </c>
      <c r="L14" s="49">
        <v>5.8400000000000001E-2</v>
      </c>
      <c r="M14" s="49">
        <v>5.8400000000000001E-2</v>
      </c>
      <c r="N14" s="49">
        <v>5.8299999999999998E-2</v>
      </c>
      <c r="O14" s="49">
        <v>5.8700000000000002E-2</v>
      </c>
      <c r="P14" s="49">
        <v>5.9299999999999999E-2</v>
      </c>
      <c r="Q14" s="49">
        <v>6.0100000000000001E-2</v>
      </c>
      <c r="R14" s="49">
        <v>6.0600000000000001E-2</v>
      </c>
      <c r="S14" s="49">
        <v>6.0900000000000003E-2</v>
      </c>
      <c r="T14" s="49">
        <v>6.0900000000000003E-2</v>
      </c>
      <c r="U14" s="49">
        <v>6.0499999999999998E-2</v>
      </c>
      <c r="V14" s="49">
        <v>5.9700000000000003E-2</v>
      </c>
      <c r="W14" s="49">
        <v>5.8299999999999998E-2</v>
      </c>
      <c r="X14" s="49">
        <v>5.74E-2</v>
      </c>
      <c r="Y14" s="49">
        <v>5.6800000000000003E-2</v>
      </c>
      <c r="Z14" s="64">
        <v>5.6399999999999999E-2</v>
      </c>
      <c r="AA14" s="64">
        <v>5.5899999999999998E-2</v>
      </c>
      <c r="AB14" s="64">
        <v>5.5199999999999999E-2</v>
      </c>
      <c r="AC14" s="64">
        <v>5.4600000000000003E-2</v>
      </c>
      <c r="AD14" s="64">
        <v>5.3699999999999998E-2</v>
      </c>
      <c r="AE14" s="49">
        <v>5.28E-2</v>
      </c>
      <c r="AF14" s="49">
        <v>5.1499999999999997E-2</v>
      </c>
      <c r="AG14" s="49">
        <v>4.9799999999999997E-2</v>
      </c>
      <c r="AH14" s="49">
        <v>4.82E-2</v>
      </c>
      <c r="AI14" s="49">
        <v>4.7500000000000001E-2</v>
      </c>
      <c r="AJ14" s="49">
        <v>4.65E-2</v>
      </c>
      <c r="AK14" s="49">
        <v>4.4999999999999998E-2</v>
      </c>
      <c r="AL14" s="49">
        <v>4.4200000000000003E-2</v>
      </c>
      <c r="AM14" s="64">
        <v>4.4204724069866398E-2</v>
      </c>
      <c r="AN14" s="64">
        <v>4.4702244588546505E-2</v>
      </c>
      <c r="AO14" s="64">
        <v>4.4424317538422596E-2</v>
      </c>
      <c r="AP14" s="64">
        <v>4.4275599024157897E-2</v>
      </c>
      <c r="AQ14" s="64">
        <v>4.4793967303353194E-2</v>
      </c>
      <c r="AR14" s="64">
        <v>4.4929251958184001E-2</v>
      </c>
      <c r="AS14" s="64">
        <v>4.4794553880526104E-2</v>
      </c>
      <c r="AT14" s="64">
        <v>4.4431572058634405E-2</v>
      </c>
      <c r="AU14" s="64">
        <v>4.4112617831872002E-2</v>
      </c>
      <c r="AV14" s="64">
        <v>4.3653333940068401E-2</v>
      </c>
      <c r="AW14" s="64">
        <v>4.2726306276145404E-2</v>
      </c>
      <c r="AX14" s="64">
        <v>4.2641332062809095E-2</v>
      </c>
      <c r="AY14" s="64">
        <v>4.3003279035897596E-2</v>
      </c>
      <c r="AZ14" s="64">
        <v>4.3529971220037503E-2</v>
      </c>
      <c r="BA14" s="64">
        <v>4.4047820961600002E-2</v>
      </c>
      <c r="BB14" s="64">
        <v>4.4899455396937897E-2</v>
      </c>
      <c r="BC14" s="64">
        <v>4.5788907323255197E-2</v>
      </c>
      <c r="BD14" s="64">
        <v>4.6023826729414498E-2</v>
      </c>
      <c r="BE14" s="64">
        <v>4.4917229591241996E-2</v>
      </c>
      <c r="BF14" s="64">
        <v>4.3872930621788007E-2</v>
      </c>
      <c r="BG14" s="64">
        <v>4.3966201848635096E-2</v>
      </c>
      <c r="BH14" s="64">
        <v>4.44855817375076E-2</v>
      </c>
      <c r="BI14" s="64">
        <v>4.5499499024828402E-2</v>
      </c>
      <c r="BJ14" s="64">
        <v>4.6307429321780003E-2</v>
      </c>
      <c r="BK14" s="64">
        <v>4.7216902871683501E-2</v>
      </c>
      <c r="BM14" s="75">
        <f t="shared" si="1"/>
        <v>5.1194243544544146E-2</v>
      </c>
      <c r="BN14" s="75">
        <f t="shared" si="2"/>
        <v>4.2641332062809095E-2</v>
      </c>
      <c r="BO14" s="75">
        <f t="shared" si="3"/>
        <v>6.0900000000000003E-2</v>
      </c>
      <c r="BP14" s="75">
        <f t="shared" si="4"/>
        <v>4.5046313054059144E-2</v>
      </c>
      <c r="BW14" s="64">
        <v>5.1194243544544146E-2</v>
      </c>
      <c r="BX14" s="64">
        <v>4.2641332062809095E-2</v>
      </c>
      <c r="BY14" s="64">
        <v>6.0900000000000003E-2</v>
      </c>
      <c r="BZ14" s="64">
        <v>4.5046313054059144E-2</v>
      </c>
    </row>
    <row r="15" spans="1:78" x14ac:dyDescent="0.25">
      <c r="A15" s="62" t="s">
        <v>54</v>
      </c>
      <c r="B15" s="63"/>
      <c r="C15" s="49">
        <v>5.67E-2</v>
      </c>
      <c r="D15" s="49">
        <v>5.6800000000000003E-2</v>
      </c>
      <c r="E15" s="49">
        <v>5.7000000000000002E-2</v>
      </c>
      <c r="F15" s="49">
        <v>5.6899999999999999E-2</v>
      </c>
      <c r="G15" s="49">
        <v>5.6899999999999999E-2</v>
      </c>
      <c r="H15" s="49">
        <v>5.7700000000000001E-2</v>
      </c>
      <c r="I15" s="49">
        <v>5.91E-2</v>
      </c>
      <c r="J15" s="49">
        <v>6.0900000000000003E-2</v>
      </c>
      <c r="K15" s="49">
        <v>6.25E-2</v>
      </c>
      <c r="L15" s="49">
        <v>6.4399999999999999E-2</v>
      </c>
      <c r="M15" s="49">
        <v>6.6100000000000006E-2</v>
      </c>
      <c r="N15" s="49">
        <v>6.7000000000000004E-2</v>
      </c>
      <c r="O15" s="49">
        <v>6.7900000000000002E-2</v>
      </c>
      <c r="P15" s="49">
        <v>6.88E-2</v>
      </c>
      <c r="Q15" s="49">
        <v>6.9800000000000001E-2</v>
      </c>
      <c r="R15" s="49">
        <v>7.0199999999999999E-2</v>
      </c>
      <c r="S15" s="49">
        <v>7.0300000000000001E-2</v>
      </c>
      <c r="T15" s="49">
        <v>7.0199999999999999E-2</v>
      </c>
      <c r="U15" s="49">
        <v>6.9400000000000003E-2</v>
      </c>
      <c r="V15" s="49">
        <v>6.8199999999999997E-2</v>
      </c>
      <c r="W15" s="49">
        <v>6.6500000000000004E-2</v>
      </c>
      <c r="X15" s="49">
        <v>6.54E-2</v>
      </c>
      <c r="Y15" s="49">
        <v>6.4600000000000005E-2</v>
      </c>
      <c r="Z15" s="64">
        <v>6.3899999999999998E-2</v>
      </c>
      <c r="AA15" s="64">
        <v>6.3200000000000006E-2</v>
      </c>
      <c r="AB15" s="64">
        <v>6.2399999999999997E-2</v>
      </c>
      <c r="AC15" s="64">
        <v>6.1699999999999998E-2</v>
      </c>
      <c r="AD15" s="64">
        <v>6.0400000000000002E-2</v>
      </c>
      <c r="AE15" s="49">
        <v>5.9299999999999999E-2</v>
      </c>
      <c r="AF15" s="49">
        <v>5.79E-2</v>
      </c>
      <c r="AG15" s="49">
        <v>5.62E-2</v>
      </c>
      <c r="AH15" s="49">
        <v>5.4600000000000003E-2</v>
      </c>
      <c r="AI15" s="49">
        <v>5.3999999999999999E-2</v>
      </c>
      <c r="AJ15" s="49">
        <v>5.3100000000000001E-2</v>
      </c>
      <c r="AK15" s="49">
        <v>5.1900000000000002E-2</v>
      </c>
      <c r="AL15" s="49">
        <v>5.1299999999999998E-2</v>
      </c>
      <c r="AM15" s="64">
        <v>5.1368872535102306E-2</v>
      </c>
      <c r="AN15" s="64">
        <v>5.1955500786862702E-2</v>
      </c>
      <c r="AO15" s="64">
        <v>5.1558832478856995E-2</v>
      </c>
      <c r="AP15" s="64">
        <v>5.1488394084215801E-2</v>
      </c>
      <c r="AQ15" s="64">
        <v>5.1982140976364499E-2</v>
      </c>
      <c r="AR15" s="64">
        <v>5.1909230402928802E-2</v>
      </c>
      <c r="AS15" s="64">
        <v>5.1571827248024601E-2</v>
      </c>
      <c r="AT15" s="64">
        <v>5.1015481444827204E-2</v>
      </c>
      <c r="AU15" s="64">
        <v>5.0651577737824797E-2</v>
      </c>
      <c r="AV15" s="64">
        <v>5.0157791870699998E-2</v>
      </c>
      <c r="AW15" s="64">
        <v>4.9304113086397698E-2</v>
      </c>
      <c r="AX15" s="64">
        <v>4.9352353354193801E-2</v>
      </c>
      <c r="AY15" s="64">
        <v>4.9680857047953907E-2</v>
      </c>
      <c r="AZ15" s="64">
        <v>5.0115457361289001E-2</v>
      </c>
      <c r="BA15" s="64">
        <v>5.06302069310905E-2</v>
      </c>
      <c r="BB15" s="64">
        <v>5.1424408722664496E-2</v>
      </c>
      <c r="BC15" s="64">
        <v>5.2414368602478806E-2</v>
      </c>
      <c r="BD15" s="64">
        <v>5.2821657893748306E-2</v>
      </c>
      <c r="BE15" s="64">
        <v>5.2226138881933303E-2</v>
      </c>
      <c r="BF15" s="64">
        <v>5.1831606646678498E-2</v>
      </c>
      <c r="BG15" s="64">
        <v>5.2220269450012499E-2</v>
      </c>
      <c r="BH15" s="64">
        <v>5.28575479515992E-2</v>
      </c>
      <c r="BI15" s="64">
        <v>5.3896535355836106E-2</v>
      </c>
      <c r="BJ15" s="64">
        <v>5.4870010337558402E-2</v>
      </c>
      <c r="BK15" s="64">
        <v>5.6098389549652301E-2</v>
      </c>
      <c r="BM15" s="75">
        <f t="shared" si="1"/>
        <v>5.7649238864570421E-2</v>
      </c>
      <c r="BN15" s="75">
        <f t="shared" si="2"/>
        <v>4.9304113086397698E-2</v>
      </c>
      <c r="BO15" s="75">
        <f t="shared" si="3"/>
        <v>7.0300000000000001E-2</v>
      </c>
      <c r="BP15" s="75">
        <f t="shared" si="4"/>
        <v>5.2617216473711786E-2</v>
      </c>
      <c r="BW15" s="64">
        <v>5.7649238864570421E-2</v>
      </c>
      <c r="BX15" s="64">
        <v>4.9304113086397698E-2</v>
      </c>
      <c r="BY15" s="64">
        <v>7.0300000000000001E-2</v>
      </c>
      <c r="BZ15" s="64">
        <v>5.2617216473711786E-2</v>
      </c>
    </row>
    <row r="16" spans="1:78" x14ac:dyDescent="0.25">
      <c r="A16" s="62" t="s">
        <v>55</v>
      </c>
      <c r="B16" s="63"/>
      <c r="C16" s="49">
        <v>5.6300000000000003E-2</v>
      </c>
      <c r="D16" s="49">
        <v>5.6399999999999999E-2</v>
      </c>
      <c r="E16" s="49">
        <v>5.67E-2</v>
      </c>
      <c r="F16" s="49">
        <v>5.6800000000000003E-2</v>
      </c>
      <c r="G16" s="49">
        <v>5.6500000000000002E-2</v>
      </c>
      <c r="H16" s="49">
        <v>5.6899999999999999E-2</v>
      </c>
      <c r="I16" s="49">
        <v>5.7700000000000001E-2</v>
      </c>
      <c r="J16" s="49">
        <v>5.8700000000000002E-2</v>
      </c>
      <c r="K16" s="49">
        <v>5.96E-2</v>
      </c>
      <c r="L16" s="49">
        <v>6.0499999999999998E-2</v>
      </c>
      <c r="M16" s="49">
        <v>6.1499999999999999E-2</v>
      </c>
      <c r="N16" s="49">
        <v>6.1800000000000001E-2</v>
      </c>
      <c r="O16" s="49">
        <v>6.2199999999999998E-2</v>
      </c>
      <c r="P16" s="49">
        <v>6.2799999999999995E-2</v>
      </c>
      <c r="Q16" s="49">
        <v>6.3500000000000001E-2</v>
      </c>
      <c r="R16" s="49">
        <v>6.3700000000000007E-2</v>
      </c>
      <c r="S16" s="49">
        <v>6.3799999999999996E-2</v>
      </c>
      <c r="T16" s="49">
        <v>6.3799999999999996E-2</v>
      </c>
      <c r="U16" s="49">
        <v>6.3299999999999995E-2</v>
      </c>
      <c r="V16" s="49">
        <v>6.2399999999999997E-2</v>
      </c>
      <c r="W16" s="49">
        <v>6.0999999999999999E-2</v>
      </c>
      <c r="X16" s="49">
        <v>6.0199999999999997E-2</v>
      </c>
      <c r="Y16" s="49">
        <v>5.9799999999999999E-2</v>
      </c>
      <c r="Z16" s="64">
        <v>5.9499999999999997E-2</v>
      </c>
      <c r="AA16" s="64">
        <v>5.9200000000000003E-2</v>
      </c>
      <c r="AB16" s="64">
        <v>5.8799999999999998E-2</v>
      </c>
      <c r="AC16" s="64">
        <v>5.8299999999999998E-2</v>
      </c>
      <c r="AD16" s="64">
        <v>5.7599999999999998E-2</v>
      </c>
      <c r="AE16" s="49">
        <v>5.6899999999999999E-2</v>
      </c>
      <c r="AF16" s="49">
        <v>5.5800000000000002E-2</v>
      </c>
      <c r="AG16" s="49">
        <v>5.4399999999999997E-2</v>
      </c>
      <c r="AH16" s="49">
        <v>5.3199999999999997E-2</v>
      </c>
      <c r="AI16" s="49">
        <v>5.2699999999999997E-2</v>
      </c>
      <c r="AJ16" s="49">
        <v>5.1799999999999999E-2</v>
      </c>
      <c r="AK16" s="49">
        <v>5.0599999999999999E-2</v>
      </c>
      <c r="AL16" s="49">
        <v>4.99E-2</v>
      </c>
      <c r="AM16" s="64">
        <v>4.9740855948936701E-2</v>
      </c>
      <c r="AN16" s="64">
        <v>5.0003073390642597E-2</v>
      </c>
      <c r="AO16" s="64">
        <v>4.9620956786435098E-2</v>
      </c>
      <c r="AP16" s="64">
        <v>4.9456512977122197E-2</v>
      </c>
      <c r="AQ16" s="64">
        <v>4.9857715798586201E-2</v>
      </c>
      <c r="AR16" s="64">
        <v>4.9739256931529606E-2</v>
      </c>
      <c r="AS16" s="64">
        <v>4.9494262428191202E-2</v>
      </c>
      <c r="AT16" s="64">
        <v>4.9057631362849595E-2</v>
      </c>
      <c r="AU16" s="64">
        <v>4.8742038160992998E-2</v>
      </c>
      <c r="AV16" s="64">
        <v>4.8407959114424602E-2</v>
      </c>
      <c r="AW16" s="64">
        <v>4.7809540110941601E-2</v>
      </c>
      <c r="AX16" s="64">
        <v>4.8095998006369406E-2</v>
      </c>
      <c r="AY16" s="64">
        <v>4.8670904165567901E-2</v>
      </c>
      <c r="AZ16" s="64">
        <v>4.9403364128280398E-2</v>
      </c>
      <c r="BA16" s="64">
        <v>5.01583372722181E-2</v>
      </c>
      <c r="BB16" s="64">
        <v>5.10565408313862E-2</v>
      </c>
      <c r="BC16" s="64">
        <v>5.2012133378734102E-2</v>
      </c>
      <c r="BD16" s="64">
        <v>5.2419257327378198E-2</v>
      </c>
      <c r="BE16" s="64">
        <v>5.1876065260363403E-2</v>
      </c>
      <c r="BF16" s="64">
        <v>5.1494385425489606E-2</v>
      </c>
      <c r="BG16" s="64">
        <v>5.1922195004100002E-2</v>
      </c>
      <c r="BH16" s="64">
        <v>5.2635607038118398E-2</v>
      </c>
      <c r="BI16" s="64">
        <v>5.3676585355685293E-2</v>
      </c>
      <c r="BJ16" s="64">
        <v>5.4535760466922996E-2</v>
      </c>
      <c r="BK16" s="64">
        <v>5.55251087630187E-2</v>
      </c>
      <c r="BM16" s="75">
        <f t="shared" si="1"/>
        <v>5.5246099105480083E-2</v>
      </c>
      <c r="BN16" s="75">
        <f t="shared" si="2"/>
        <v>4.7809540110941601E-2</v>
      </c>
      <c r="BO16" s="75">
        <f t="shared" si="3"/>
        <v>6.3799999999999996E-2</v>
      </c>
      <c r="BP16" s="75">
        <f t="shared" si="4"/>
        <v>5.2226278354307959E-2</v>
      </c>
      <c r="BW16" s="64">
        <v>5.5246099105480083E-2</v>
      </c>
      <c r="BX16" s="64">
        <v>4.7809540110941601E-2</v>
      </c>
      <c r="BY16" s="64">
        <v>6.3799999999999996E-2</v>
      </c>
      <c r="BZ16" s="64">
        <v>5.2226278354307959E-2</v>
      </c>
    </row>
    <row r="17" spans="1:78" s="60" customFormat="1" x14ac:dyDescent="0.25">
      <c r="A17" s="58" t="s">
        <v>56</v>
      </c>
      <c r="B17" s="58">
        <v>1955</v>
      </c>
      <c r="C17" s="59">
        <f>AVERAGE(C18:C27)</f>
        <v>5.7230000000000003E-2</v>
      </c>
      <c r="D17" s="59">
        <f t="shared" ref="D17:BF17" si="5">AVERAGE(D18:D27)</f>
        <v>5.808E-2</v>
      </c>
      <c r="E17" s="59">
        <f t="shared" si="5"/>
        <v>5.8889999999999998E-2</v>
      </c>
      <c r="F17" s="59">
        <f t="shared" si="5"/>
        <v>5.9219999999999995E-2</v>
      </c>
      <c r="G17" s="59">
        <f t="shared" si="5"/>
        <v>5.935E-2</v>
      </c>
      <c r="H17" s="59">
        <f t="shared" si="5"/>
        <v>5.9880000000000003E-2</v>
      </c>
      <c r="I17" s="59">
        <f t="shared" si="5"/>
        <v>6.0619999999999993E-2</v>
      </c>
      <c r="J17" s="59">
        <f t="shared" si="5"/>
        <v>6.1709999999999987E-2</v>
      </c>
      <c r="K17" s="59">
        <f t="shared" si="5"/>
        <v>6.2640000000000001E-2</v>
      </c>
      <c r="L17" s="59">
        <f t="shared" si="5"/>
        <v>6.3650000000000012E-2</v>
      </c>
      <c r="M17" s="59">
        <f t="shared" si="5"/>
        <v>6.4559999999999992E-2</v>
      </c>
      <c r="N17" s="59">
        <f t="shared" si="5"/>
        <v>6.4849999999999991E-2</v>
      </c>
      <c r="O17" s="59">
        <f t="shared" si="5"/>
        <v>6.5529999999999991E-2</v>
      </c>
      <c r="P17" s="59">
        <f t="shared" si="5"/>
        <v>6.6379999999999995E-2</v>
      </c>
      <c r="Q17" s="59">
        <f t="shared" si="5"/>
        <v>6.7330000000000001E-2</v>
      </c>
      <c r="R17" s="59">
        <f t="shared" si="5"/>
        <v>6.8049999999999999E-2</v>
      </c>
      <c r="S17" s="59">
        <f t="shared" si="5"/>
        <v>6.8459999999999993E-2</v>
      </c>
      <c r="T17" s="59">
        <f t="shared" si="5"/>
        <v>6.8629999999999997E-2</v>
      </c>
      <c r="U17" s="59">
        <f t="shared" si="5"/>
        <v>6.8389999999999992E-2</v>
      </c>
      <c r="V17" s="59">
        <f t="shared" si="5"/>
        <v>6.7369999999999999E-2</v>
      </c>
      <c r="W17" s="59">
        <f t="shared" si="5"/>
        <v>6.5869999999999998E-2</v>
      </c>
      <c r="X17" s="59">
        <f t="shared" si="5"/>
        <v>6.4989999999999992E-2</v>
      </c>
      <c r="Y17" s="59">
        <f t="shared" si="5"/>
        <v>6.4659999999999995E-2</v>
      </c>
      <c r="Z17" s="59">
        <f t="shared" si="5"/>
        <v>6.4869999999999997E-2</v>
      </c>
      <c r="AA17" s="59">
        <f t="shared" si="5"/>
        <v>6.5030000000000004E-2</v>
      </c>
      <c r="AB17" s="59">
        <f t="shared" si="5"/>
        <v>6.5120000000000011E-2</v>
      </c>
      <c r="AC17" s="59">
        <f t="shared" si="5"/>
        <v>6.5019999999999994E-2</v>
      </c>
      <c r="AD17" s="59">
        <f t="shared" si="5"/>
        <v>6.4500000000000002E-2</v>
      </c>
      <c r="AE17" s="59">
        <f t="shared" si="5"/>
        <v>6.3770000000000007E-2</v>
      </c>
      <c r="AF17" s="59">
        <f t="shared" si="5"/>
        <v>6.2019999999999999E-2</v>
      </c>
      <c r="AG17" s="59">
        <f t="shared" si="5"/>
        <v>5.9749999999999991E-2</v>
      </c>
      <c r="AH17" s="59">
        <f t="shared" si="5"/>
        <v>5.7660000000000003E-2</v>
      </c>
      <c r="AI17" s="59">
        <f t="shared" si="5"/>
        <v>5.6569999999999995E-2</v>
      </c>
      <c r="AJ17" s="59">
        <f t="shared" si="5"/>
        <v>5.5019999999999999E-2</v>
      </c>
      <c r="AK17" s="59">
        <f t="shared" si="5"/>
        <v>5.3189999999999994E-2</v>
      </c>
      <c r="AL17" s="59">
        <f t="shared" si="5"/>
        <v>5.2139999999999999E-2</v>
      </c>
      <c r="AM17" s="59">
        <f t="shared" si="5"/>
        <v>5.1942543823828381E-2</v>
      </c>
      <c r="AN17" s="59">
        <f t="shared" si="5"/>
        <v>5.226624913326864E-2</v>
      </c>
      <c r="AO17" s="59">
        <f t="shared" si="5"/>
        <v>5.181140784155034E-2</v>
      </c>
      <c r="AP17" s="59">
        <f t="shared" si="5"/>
        <v>5.186868625875303E-2</v>
      </c>
      <c r="AQ17" s="59">
        <f t="shared" si="5"/>
        <v>5.2589274982835367E-2</v>
      </c>
      <c r="AR17" s="59">
        <f t="shared" si="5"/>
        <v>5.2645236225910642E-2</v>
      </c>
      <c r="AS17" s="59">
        <f t="shared" si="5"/>
        <v>5.2368231777465593E-2</v>
      </c>
      <c r="AT17" s="59">
        <f t="shared" si="5"/>
        <v>5.1873439493385042E-2</v>
      </c>
      <c r="AU17" s="59">
        <f t="shared" si="5"/>
        <v>5.137601016613421E-2</v>
      </c>
      <c r="AV17" s="59">
        <f t="shared" si="5"/>
        <v>5.0818143574809037E-2</v>
      </c>
      <c r="AW17" s="59">
        <f t="shared" si="5"/>
        <v>4.9944714425916928E-2</v>
      </c>
      <c r="AX17" s="59">
        <f t="shared" si="5"/>
        <v>5.0231936240720407E-2</v>
      </c>
      <c r="AY17" s="59">
        <f t="shared" si="5"/>
        <v>5.0893022630469333E-2</v>
      </c>
      <c r="AZ17" s="59">
        <f t="shared" si="5"/>
        <v>5.1657842653928386E-2</v>
      </c>
      <c r="BA17" s="59">
        <f t="shared" si="5"/>
        <v>5.2470589813742849E-2</v>
      </c>
      <c r="BB17" s="59">
        <f t="shared" si="5"/>
        <v>5.3432439537921636E-2</v>
      </c>
      <c r="BC17" s="59">
        <f t="shared" si="5"/>
        <v>5.4418145471637439E-2</v>
      </c>
      <c r="BD17" s="59">
        <f t="shared" si="5"/>
        <v>5.454722601715245E-2</v>
      </c>
      <c r="BE17" s="59">
        <f t="shared" si="5"/>
        <v>5.3563704421515354E-2</v>
      </c>
      <c r="BF17" s="59">
        <f t="shared" si="5"/>
        <v>5.2750634702694012E-2</v>
      </c>
      <c r="BG17" s="59"/>
      <c r="BH17" s="59"/>
      <c r="BI17" s="59"/>
      <c r="BJ17" s="59"/>
      <c r="BK17" s="59"/>
      <c r="BL17" s="60">
        <f>B17</f>
        <v>1955</v>
      </c>
      <c r="BM17" s="61">
        <f t="shared" si="1"/>
        <v>5.8829812128457823E-2</v>
      </c>
      <c r="BN17" s="61">
        <f t="shared" si="2"/>
        <v>4.9944714425916928E-2</v>
      </c>
      <c r="BO17" s="61">
        <f t="shared" si="3"/>
        <v>6.8629999999999997E-2</v>
      </c>
      <c r="BP17" s="61">
        <f t="shared" si="4"/>
        <v>5.3262940374084591E-2</v>
      </c>
      <c r="BV17" s="60">
        <v>1955</v>
      </c>
      <c r="BW17" s="61">
        <v>5.8829812128457823E-2</v>
      </c>
      <c r="BX17" s="61">
        <v>4.9944714425916928E-2</v>
      </c>
      <c r="BY17" s="61">
        <v>6.8629999999999997E-2</v>
      </c>
      <c r="BZ17" s="61">
        <v>5.3262940374084591E-2</v>
      </c>
    </row>
    <row r="18" spans="1:78" x14ac:dyDescent="0.25">
      <c r="A18" s="62" t="s">
        <v>46</v>
      </c>
      <c r="B18" s="63"/>
      <c r="C18" s="49">
        <v>5.7000000000000002E-2</v>
      </c>
      <c r="D18" s="49">
        <v>5.8099999999999999E-2</v>
      </c>
      <c r="E18" s="49">
        <v>5.91E-2</v>
      </c>
      <c r="F18" s="49">
        <v>5.9400000000000001E-2</v>
      </c>
      <c r="G18" s="49">
        <v>5.9299999999999999E-2</v>
      </c>
      <c r="H18" s="49">
        <v>5.9700000000000003E-2</v>
      </c>
      <c r="I18" s="49">
        <v>6.0199999999999997E-2</v>
      </c>
      <c r="J18" s="49">
        <v>6.1199999999999997E-2</v>
      </c>
      <c r="K18" s="49">
        <v>6.2E-2</v>
      </c>
      <c r="L18" s="49">
        <v>6.2899999999999998E-2</v>
      </c>
      <c r="M18" s="49">
        <v>6.3799999999999996E-2</v>
      </c>
      <c r="N18" s="49">
        <v>6.4100000000000004E-2</v>
      </c>
      <c r="O18" s="49">
        <v>6.4799999999999996E-2</v>
      </c>
      <c r="P18" s="49">
        <v>6.5600000000000006E-2</v>
      </c>
      <c r="Q18" s="49">
        <v>6.6400000000000001E-2</v>
      </c>
      <c r="R18" s="49">
        <v>6.7199999999999996E-2</v>
      </c>
      <c r="S18" s="49">
        <v>6.7799999999999999E-2</v>
      </c>
      <c r="T18" s="49">
        <v>6.8099999999999994E-2</v>
      </c>
      <c r="U18" s="49">
        <v>6.7900000000000002E-2</v>
      </c>
      <c r="V18" s="49">
        <v>6.7000000000000004E-2</v>
      </c>
      <c r="W18" s="49">
        <v>6.5699999999999995E-2</v>
      </c>
      <c r="X18" s="49">
        <v>6.5000000000000002E-2</v>
      </c>
      <c r="Y18" s="49">
        <v>6.4600000000000005E-2</v>
      </c>
      <c r="Z18" s="64">
        <v>6.4899999999999999E-2</v>
      </c>
      <c r="AA18" s="64">
        <v>6.5100000000000005E-2</v>
      </c>
      <c r="AB18" s="64">
        <v>6.5299999999999997E-2</v>
      </c>
      <c r="AC18" s="64">
        <v>6.5299999999999997E-2</v>
      </c>
      <c r="AD18" s="64">
        <v>6.4899999999999999E-2</v>
      </c>
      <c r="AE18" s="49">
        <v>6.4299999999999996E-2</v>
      </c>
      <c r="AF18" s="49">
        <v>6.2700000000000006E-2</v>
      </c>
      <c r="AG18" s="49">
        <v>6.0400000000000002E-2</v>
      </c>
      <c r="AH18" s="49">
        <v>5.8299999999999998E-2</v>
      </c>
      <c r="AI18" s="49">
        <v>5.7200000000000001E-2</v>
      </c>
      <c r="AJ18" s="49">
        <v>5.57E-2</v>
      </c>
      <c r="AK18" s="49">
        <v>5.3699999999999998E-2</v>
      </c>
      <c r="AL18" s="49">
        <v>5.2600000000000001E-2</v>
      </c>
      <c r="AM18" s="64">
        <v>5.2225347153788196E-2</v>
      </c>
      <c r="AN18" s="64">
        <v>5.2303018583621699E-2</v>
      </c>
      <c r="AO18" s="64">
        <v>5.1621038623683502E-2</v>
      </c>
      <c r="AP18" s="64">
        <v>5.1547415998030102E-2</v>
      </c>
      <c r="AQ18" s="64">
        <v>5.2295489177003197E-2</v>
      </c>
      <c r="AR18" s="64">
        <v>5.2507542577720799E-2</v>
      </c>
      <c r="AS18" s="64">
        <v>5.2611543719316603E-2</v>
      </c>
      <c r="AT18" s="64">
        <v>5.2533592796535196E-2</v>
      </c>
      <c r="AU18" s="64">
        <v>5.2519413827354998E-2</v>
      </c>
      <c r="AV18" s="64">
        <v>5.2408934728560001E-2</v>
      </c>
      <c r="AW18" s="64">
        <v>5.1986084258866604E-2</v>
      </c>
      <c r="AX18" s="64">
        <v>5.2631041274674002E-2</v>
      </c>
      <c r="AY18" s="64">
        <v>5.3460315673784307E-2</v>
      </c>
      <c r="AZ18" s="64">
        <v>5.43574301760687E-2</v>
      </c>
      <c r="BA18" s="64">
        <v>5.53238994601866E-2</v>
      </c>
      <c r="BB18" s="64">
        <v>5.6436472553207197E-2</v>
      </c>
      <c r="BC18" s="64">
        <v>5.7565606456991797E-2</v>
      </c>
      <c r="BD18" s="64">
        <v>5.7743623178399102E-2</v>
      </c>
      <c r="BE18" s="64">
        <v>5.68707905757809E-2</v>
      </c>
      <c r="BF18" s="64">
        <v>5.61874860136444E-2</v>
      </c>
      <c r="BG18" s="65" t="s">
        <v>57</v>
      </c>
      <c r="BH18" s="65" t="s">
        <v>57</v>
      </c>
      <c r="BI18" s="65" t="s">
        <v>57</v>
      </c>
      <c r="BJ18" s="65" t="s">
        <v>57</v>
      </c>
      <c r="BK18" s="65" t="s">
        <v>57</v>
      </c>
      <c r="BM18" s="75">
        <f t="shared" si="1"/>
        <v>5.932921583584317E-2</v>
      </c>
      <c r="BN18" s="75">
        <f t="shared" si="2"/>
        <v>5.1547415998030102E-2</v>
      </c>
      <c r="BO18" s="75">
        <f t="shared" si="3"/>
        <v>6.8099999999999994E-2</v>
      </c>
      <c r="BP18" s="75">
        <f t="shared" si="4"/>
        <v>5.635504405918268E-2</v>
      </c>
      <c r="BW18" s="64">
        <v>5.932921583584317E-2</v>
      </c>
      <c r="BX18" s="64">
        <v>5.1547415998030102E-2</v>
      </c>
      <c r="BY18" s="64">
        <v>6.8099999999999994E-2</v>
      </c>
      <c r="BZ18" s="64">
        <v>5.635504405918268E-2</v>
      </c>
    </row>
    <row r="19" spans="1:78" x14ac:dyDescent="0.25">
      <c r="A19" s="62" t="s">
        <v>47</v>
      </c>
      <c r="B19" s="63"/>
      <c r="C19" s="49">
        <v>5.5599999999999997E-2</v>
      </c>
      <c r="D19" s="49">
        <v>5.67E-2</v>
      </c>
      <c r="E19" s="49">
        <v>5.7799999999999997E-2</v>
      </c>
      <c r="F19" s="49">
        <v>5.8400000000000001E-2</v>
      </c>
      <c r="G19" s="49">
        <v>5.8500000000000003E-2</v>
      </c>
      <c r="H19" s="49">
        <v>5.9400000000000001E-2</v>
      </c>
      <c r="I19" s="49">
        <v>6.0499999999999998E-2</v>
      </c>
      <c r="J19" s="49">
        <v>6.2E-2</v>
      </c>
      <c r="K19" s="49">
        <v>6.3100000000000003E-2</v>
      </c>
      <c r="L19" s="49">
        <v>6.4299999999999996E-2</v>
      </c>
      <c r="M19" s="49">
        <v>6.54E-2</v>
      </c>
      <c r="N19" s="49">
        <v>6.5600000000000006E-2</v>
      </c>
      <c r="O19" s="49">
        <v>6.6199999999999995E-2</v>
      </c>
      <c r="P19" s="49">
        <v>6.7100000000000007E-2</v>
      </c>
      <c r="Q19" s="49">
        <v>6.8099999999999994E-2</v>
      </c>
      <c r="R19" s="49">
        <v>6.8500000000000005E-2</v>
      </c>
      <c r="S19" s="49">
        <v>6.8199999999999997E-2</v>
      </c>
      <c r="T19" s="49">
        <v>6.7799999999999999E-2</v>
      </c>
      <c r="U19" s="49">
        <v>6.7000000000000004E-2</v>
      </c>
      <c r="V19" s="49">
        <v>6.5199999999999994E-2</v>
      </c>
      <c r="W19" s="49">
        <v>6.2799999999999995E-2</v>
      </c>
      <c r="X19" s="49">
        <v>6.1499999999999999E-2</v>
      </c>
      <c r="Y19" s="49">
        <v>6.1199999999999997E-2</v>
      </c>
      <c r="Z19" s="64">
        <v>6.1699999999999998E-2</v>
      </c>
      <c r="AA19" s="64">
        <v>6.2E-2</v>
      </c>
      <c r="AB19" s="64">
        <v>6.2E-2</v>
      </c>
      <c r="AC19" s="64">
        <v>6.1699999999999998E-2</v>
      </c>
      <c r="AD19" s="64">
        <v>6.0900000000000003E-2</v>
      </c>
      <c r="AE19" s="49">
        <v>5.9900000000000002E-2</v>
      </c>
      <c r="AF19" s="49">
        <v>5.7599999999999998E-2</v>
      </c>
      <c r="AG19" s="49">
        <v>5.4899999999999997E-2</v>
      </c>
      <c r="AH19" s="49">
        <v>5.2499999999999998E-2</v>
      </c>
      <c r="AI19" s="49">
        <v>5.1400000000000001E-2</v>
      </c>
      <c r="AJ19" s="49">
        <v>4.9799999999999997E-2</v>
      </c>
      <c r="AK19" s="49">
        <v>4.7699999999999999E-2</v>
      </c>
      <c r="AL19" s="49">
        <v>4.6300000000000001E-2</v>
      </c>
      <c r="AM19" s="64">
        <v>4.61471089153054E-2</v>
      </c>
      <c r="AN19" s="64">
        <v>4.66045397427651E-2</v>
      </c>
      <c r="AO19" s="64">
        <v>4.6055033029639002E-2</v>
      </c>
      <c r="AP19" s="64">
        <v>4.6125676128221403E-2</v>
      </c>
      <c r="AQ19" s="64">
        <v>4.6951358180813703E-2</v>
      </c>
      <c r="AR19" s="64">
        <v>4.7017377724414403E-2</v>
      </c>
      <c r="AS19" s="64">
        <v>4.6381924942952298E-2</v>
      </c>
      <c r="AT19" s="64">
        <v>4.5430414084055196E-2</v>
      </c>
      <c r="AU19" s="64">
        <v>4.4533496098241795E-2</v>
      </c>
      <c r="AV19" s="64">
        <v>4.35799058320838E-2</v>
      </c>
      <c r="AW19" s="64">
        <v>4.2339887051705299E-2</v>
      </c>
      <c r="AX19" s="64">
        <v>4.2581884167577799E-2</v>
      </c>
      <c r="AY19" s="64">
        <v>4.3356056972644497E-2</v>
      </c>
      <c r="AZ19" s="64">
        <v>4.4271078500660102E-2</v>
      </c>
      <c r="BA19" s="64">
        <v>4.5127350866298405E-2</v>
      </c>
      <c r="BB19" s="64">
        <v>4.6263486591851602E-2</v>
      </c>
      <c r="BC19" s="64">
        <v>4.7428306455000797E-2</v>
      </c>
      <c r="BD19" s="64">
        <v>4.7608370093504E-2</v>
      </c>
      <c r="BE19" s="64">
        <v>4.6209947974697602E-2</v>
      </c>
      <c r="BF19" s="64">
        <v>4.4927610315974607E-2</v>
      </c>
      <c r="BG19" s="65" t="s">
        <v>57</v>
      </c>
      <c r="BH19" s="65" t="s">
        <v>57</v>
      </c>
      <c r="BI19" s="65" t="s">
        <v>57</v>
      </c>
      <c r="BJ19" s="65" t="s">
        <v>57</v>
      </c>
      <c r="BK19" s="65" t="s">
        <v>57</v>
      </c>
      <c r="BM19" s="75">
        <f t="shared" si="1"/>
        <v>5.5147157386935833E-2</v>
      </c>
      <c r="BN19" s="75">
        <f t="shared" si="2"/>
        <v>4.2339887051705299E-2</v>
      </c>
      <c r="BO19" s="75">
        <f t="shared" si="3"/>
        <v>6.8500000000000005E-2</v>
      </c>
      <c r="BP19" s="75">
        <f t="shared" si="4"/>
        <v>4.5976592971141018E-2</v>
      </c>
      <c r="BW19" s="64">
        <v>5.5147157386935833E-2</v>
      </c>
      <c r="BX19" s="64">
        <v>4.2339887051705299E-2</v>
      </c>
      <c r="BY19" s="64">
        <v>6.8500000000000005E-2</v>
      </c>
      <c r="BZ19" s="64">
        <v>4.5976592971141018E-2</v>
      </c>
    </row>
    <row r="20" spans="1:78" x14ac:dyDescent="0.25">
      <c r="A20" s="62" t="s">
        <v>48</v>
      </c>
      <c r="B20" s="63"/>
      <c r="C20" s="49">
        <v>5.5100000000000003E-2</v>
      </c>
      <c r="D20" s="49">
        <v>5.6000000000000001E-2</v>
      </c>
      <c r="E20" s="49">
        <v>5.67E-2</v>
      </c>
      <c r="F20" s="49">
        <v>5.6899999999999999E-2</v>
      </c>
      <c r="G20" s="49">
        <v>5.6899999999999999E-2</v>
      </c>
      <c r="H20" s="49">
        <v>5.7200000000000001E-2</v>
      </c>
      <c r="I20" s="49">
        <v>5.7799999999999997E-2</v>
      </c>
      <c r="J20" s="49">
        <v>5.8799999999999998E-2</v>
      </c>
      <c r="K20" s="49">
        <v>5.96E-2</v>
      </c>
      <c r="L20" s="49">
        <v>6.0600000000000001E-2</v>
      </c>
      <c r="M20" s="49">
        <v>6.1800000000000001E-2</v>
      </c>
      <c r="N20" s="49">
        <v>6.2300000000000001E-2</v>
      </c>
      <c r="O20" s="49">
        <v>6.3200000000000006E-2</v>
      </c>
      <c r="P20" s="49">
        <v>6.4199999999999993E-2</v>
      </c>
      <c r="Q20" s="49">
        <v>6.5199999999999994E-2</v>
      </c>
      <c r="R20" s="49">
        <v>6.6000000000000003E-2</v>
      </c>
      <c r="S20" s="49">
        <v>6.6400000000000001E-2</v>
      </c>
      <c r="T20" s="49">
        <v>6.6500000000000004E-2</v>
      </c>
      <c r="U20" s="49">
        <v>6.6199999999999995E-2</v>
      </c>
      <c r="V20" s="49">
        <v>6.5199999999999994E-2</v>
      </c>
      <c r="W20" s="49">
        <v>6.3700000000000007E-2</v>
      </c>
      <c r="X20" s="49">
        <v>6.2700000000000006E-2</v>
      </c>
      <c r="Y20" s="49">
        <v>6.2199999999999998E-2</v>
      </c>
      <c r="Z20" s="64">
        <v>6.2199999999999998E-2</v>
      </c>
      <c r="AA20" s="64">
        <v>6.2100000000000002E-2</v>
      </c>
      <c r="AB20" s="64">
        <v>6.2100000000000002E-2</v>
      </c>
      <c r="AC20" s="64">
        <v>6.2100000000000002E-2</v>
      </c>
      <c r="AD20" s="64">
        <v>6.1499999999999999E-2</v>
      </c>
      <c r="AE20" s="49">
        <v>6.0699999999999997E-2</v>
      </c>
      <c r="AF20" s="49">
        <v>5.8900000000000001E-2</v>
      </c>
      <c r="AG20" s="49">
        <v>5.6500000000000002E-2</v>
      </c>
      <c r="AH20" s="49">
        <v>5.45E-2</v>
      </c>
      <c r="AI20" s="49">
        <v>5.33E-2</v>
      </c>
      <c r="AJ20" s="49">
        <v>5.1700000000000003E-2</v>
      </c>
      <c r="AK20" s="49">
        <v>4.99E-2</v>
      </c>
      <c r="AL20" s="49">
        <v>4.9000000000000002E-2</v>
      </c>
      <c r="AM20" s="64">
        <v>4.8984917409634302E-2</v>
      </c>
      <c r="AN20" s="64">
        <v>4.9440856115075101E-2</v>
      </c>
      <c r="AO20" s="64">
        <v>4.9119759170572604E-2</v>
      </c>
      <c r="AP20" s="64">
        <v>4.9377701097057101E-2</v>
      </c>
      <c r="AQ20" s="64">
        <v>5.0321997332538705E-2</v>
      </c>
      <c r="AR20" s="64">
        <v>5.0487582869483197E-2</v>
      </c>
      <c r="AS20" s="64">
        <v>5.0248589539123804E-2</v>
      </c>
      <c r="AT20" s="64">
        <v>4.9687707070656E-2</v>
      </c>
      <c r="AU20" s="64">
        <v>4.9133743697766602E-2</v>
      </c>
      <c r="AV20" s="64">
        <v>4.8512951755055295E-2</v>
      </c>
      <c r="AW20" s="64">
        <v>4.7566173938266593E-2</v>
      </c>
      <c r="AX20" s="64">
        <v>4.7775217619787702E-2</v>
      </c>
      <c r="AY20" s="64">
        <v>4.8422372959521801E-2</v>
      </c>
      <c r="AZ20" s="64">
        <v>4.9182405205418701E-2</v>
      </c>
      <c r="BA20" s="64">
        <v>5.0016016765762901E-2</v>
      </c>
      <c r="BB20" s="64">
        <v>5.1039037901647502E-2</v>
      </c>
      <c r="BC20" s="64">
        <v>5.2052414242677196E-2</v>
      </c>
      <c r="BD20" s="64">
        <v>5.2146097453783E-2</v>
      </c>
      <c r="BE20" s="64">
        <v>5.1150957890861104E-2</v>
      </c>
      <c r="BF20" s="64">
        <v>5.03225732271936E-2</v>
      </c>
      <c r="BG20" s="65" t="s">
        <v>57</v>
      </c>
      <c r="BH20" s="65" t="s">
        <v>57</v>
      </c>
      <c r="BI20" s="65" t="s">
        <v>57</v>
      </c>
      <c r="BJ20" s="65" t="s">
        <v>57</v>
      </c>
      <c r="BK20" s="65" t="s">
        <v>57</v>
      </c>
      <c r="BM20" s="75">
        <f t="shared" si="1"/>
        <v>5.6262304879676484E-2</v>
      </c>
      <c r="BN20" s="75">
        <f t="shared" si="2"/>
        <v>4.7566173938266593E-2</v>
      </c>
      <c r="BO20" s="75">
        <f t="shared" si="3"/>
        <v>6.6500000000000004E-2</v>
      </c>
      <c r="BP20" s="75">
        <f t="shared" si="4"/>
        <v>5.0844214669620573E-2</v>
      </c>
      <c r="BW20" s="64">
        <v>5.6262304879676484E-2</v>
      </c>
      <c r="BX20" s="64">
        <v>4.7566173938266593E-2</v>
      </c>
      <c r="BY20" s="64">
        <v>6.6500000000000004E-2</v>
      </c>
      <c r="BZ20" s="64">
        <v>5.0844214669620573E-2</v>
      </c>
    </row>
    <row r="21" spans="1:78" x14ac:dyDescent="0.25">
      <c r="A21" s="62" t="s">
        <v>49</v>
      </c>
      <c r="B21" s="63"/>
      <c r="C21" s="49">
        <v>5.7700000000000001E-2</v>
      </c>
      <c r="D21" s="49">
        <v>5.8200000000000002E-2</v>
      </c>
      <c r="E21" s="49">
        <v>5.8599999999999999E-2</v>
      </c>
      <c r="F21" s="49">
        <v>5.9499999999999997E-2</v>
      </c>
      <c r="G21" s="49">
        <v>6.08E-2</v>
      </c>
      <c r="H21" s="49">
        <v>6.2199999999999998E-2</v>
      </c>
      <c r="I21" s="49">
        <v>6.3700000000000007E-2</v>
      </c>
      <c r="J21" s="49">
        <v>6.54E-2</v>
      </c>
      <c r="K21" s="49">
        <v>6.6900000000000001E-2</v>
      </c>
      <c r="L21" s="49">
        <v>6.7599999999999993E-2</v>
      </c>
      <c r="M21" s="49">
        <v>6.7699999999999996E-2</v>
      </c>
      <c r="N21" s="49">
        <v>6.7400000000000002E-2</v>
      </c>
      <c r="O21" s="49">
        <v>6.7299999999999999E-2</v>
      </c>
      <c r="P21" s="49">
        <v>6.7500000000000004E-2</v>
      </c>
      <c r="Q21" s="49">
        <v>6.7699999999999996E-2</v>
      </c>
      <c r="R21" s="49">
        <v>6.7900000000000002E-2</v>
      </c>
      <c r="S21" s="49">
        <v>6.8000000000000005E-2</v>
      </c>
      <c r="T21" s="49">
        <v>6.8199999999999997E-2</v>
      </c>
      <c r="U21" s="49">
        <v>6.83E-2</v>
      </c>
      <c r="V21" s="49">
        <v>6.8000000000000005E-2</v>
      </c>
      <c r="W21" s="49">
        <v>6.7400000000000002E-2</v>
      </c>
      <c r="X21" s="49">
        <v>6.7100000000000007E-2</v>
      </c>
      <c r="Y21" s="49">
        <v>6.7299999999999999E-2</v>
      </c>
      <c r="Z21" s="64">
        <v>6.7599999999999993E-2</v>
      </c>
      <c r="AA21" s="64">
        <v>6.7900000000000002E-2</v>
      </c>
      <c r="AB21" s="64">
        <v>6.8000000000000005E-2</v>
      </c>
      <c r="AC21" s="64">
        <v>6.7799999999999999E-2</v>
      </c>
      <c r="AD21" s="64">
        <v>6.7699999999999996E-2</v>
      </c>
      <c r="AE21" s="49">
        <v>6.7199999999999996E-2</v>
      </c>
      <c r="AF21" s="49">
        <v>6.6299999999999998E-2</v>
      </c>
      <c r="AG21" s="49">
        <v>6.5199999999999994E-2</v>
      </c>
      <c r="AH21" s="49">
        <v>6.4500000000000002E-2</v>
      </c>
      <c r="AI21" s="49">
        <v>6.4199999999999993E-2</v>
      </c>
      <c r="AJ21" s="49">
        <v>6.3399999999999998E-2</v>
      </c>
      <c r="AK21" s="49">
        <v>6.25E-2</v>
      </c>
      <c r="AL21" s="49">
        <v>6.2E-2</v>
      </c>
      <c r="AM21" s="64">
        <v>6.1952425568660895E-2</v>
      </c>
      <c r="AN21" s="64">
        <v>6.2045683739742598E-2</v>
      </c>
      <c r="AO21" s="64">
        <v>6.1804075839879596E-2</v>
      </c>
      <c r="AP21" s="64">
        <v>6.1651666703125302E-2</v>
      </c>
      <c r="AQ21" s="64">
        <v>6.1774013182491101E-2</v>
      </c>
      <c r="AR21" s="64">
        <v>6.1471843977401602E-2</v>
      </c>
      <c r="AS21" s="64">
        <v>6.0603116943491998E-2</v>
      </c>
      <c r="AT21" s="64">
        <v>5.9629521620410395E-2</v>
      </c>
      <c r="AU21" s="64">
        <v>5.8653076305331703E-2</v>
      </c>
      <c r="AV21" s="64">
        <v>5.7975227638749197E-2</v>
      </c>
      <c r="AW21" s="64">
        <v>5.7310576500978698E-2</v>
      </c>
      <c r="AX21" s="64">
        <v>5.7442975429143506E-2</v>
      </c>
      <c r="AY21" s="64">
        <v>5.8186823100765596E-2</v>
      </c>
      <c r="AZ21" s="64">
        <v>5.9066891987415604E-2</v>
      </c>
      <c r="BA21" s="64">
        <v>5.9904864371440096E-2</v>
      </c>
      <c r="BB21" s="64">
        <v>6.0557055801404004E-2</v>
      </c>
      <c r="BC21" s="64">
        <v>6.1088243898482102E-2</v>
      </c>
      <c r="BD21" s="64">
        <v>6.1121554570241897E-2</v>
      </c>
      <c r="BE21" s="64">
        <v>6.0419505180706295E-2</v>
      </c>
      <c r="BF21" s="64">
        <v>5.9946239933741999E-2</v>
      </c>
      <c r="BG21" s="65" t="s">
        <v>57</v>
      </c>
      <c r="BH21" s="65" t="s">
        <v>57</v>
      </c>
      <c r="BI21" s="65" t="s">
        <v>57</v>
      </c>
      <c r="BJ21" s="65" t="s">
        <v>57</v>
      </c>
      <c r="BK21" s="65" t="s">
        <v>57</v>
      </c>
      <c r="BM21" s="75">
        <f t="shared" si="1"/>
        <v>6.3523310398100094E-2</v>
      </c>
      <c r="BN21" s="75">
        <f t="shared" si="2"/>
        <v>5.7310576500978698E-2</v>
      </c>
      <c r="BO21" s="75">
        <f t="shared" si="3"/>
        <v>6.83E-2</v>
      </c>
      <c r="BP21" s="75">
        <f t="shared" si="4"/>
        <v>6.0300622249061721E-2</v>
      </c>
      <c r="BW21" s="64">
        <v>6.3523310398100094E-2</v>
      </c>
      <c r="BX21" s="64">
        <v>5.7310576500978698E-2</v>
      </c>
      <c r="BY21" s="64">
        <v>6.83E-2</v>
      </c>
      <c r="BZ21" s="64">
        <v>6.0300622249061721E-2</v>
      </c>
    </row>
    <row r="22" spans="1:78" x14ac:dyDescent="0.25">
      <c r="A22" s="62" t="s">
        <v>50</v>
      </c>
      <c r="B22" s="63"/>
      <c r="C22" s="49">
        <v>5.4600000000000003E-2</v>
      </c>
      <c r="D22" s="49">
        <v>5.5100000000000003E-2</v>
      </c>
      <c r="E22" s="49">
        <v>5.5599999999999997E-2</v>
      </c>
      <c r="F22" s="49">
        <v>5.57E-2</v>
      </c>
      <c r="G22" s="49">
        <v>5.57E-2</v>
      </c>
      <c r="H22" s="49">
        <v>5.6099999999999997E-2</v>
      </c>
      <c r="I22" s="49">
        <v>5.67E-2</v>
      </c>
      <c r="J22" s="49">
        <v>5.7500000000000002E-2</v>
      </c>
      <c r="K22" s="49">
        <v>5.8299999999999998E-2</v>
      </c>
      <c r="L22" s="49">
        <v>5.8999999999999997E-2</v>
      </c>
      <c r="M22" s="49">
        <v>5.9499999999999997E-2</v>
      </c>
      <c r="N22" s="49">
        <v>5.96E-2</v>
      </c>
      <c r="O22" s="49">
        <v>6.0199999999999997E-2</v>
      </c>
      <c r="P22" s="49">
        <v>6.0999999999999999E-2</v>
      </c>
      <c r="Q22" s="49">
        <v>6.2100000000000002E-2</v>
      </c>
      <c r="R22" s="49">
        <v>6.3100000000000003E-2</v>
      </c>
      <c r="S22" s="49">
        <v>6.3899999999999998E-2</v>
      </c>
      <c r="T22" s="49">
        <v>6.4299999999999996E-2</v>
      </c>
      <c r="U22" s="49">
        <v>6.4199999999999993E-2</v>
      </c>
      <c r="V22" s="49">
        <v>6.3299999999999995E-2</v>
      </c>
      <c r="W22" s="49">
        <v>6.1899999999999997E-2</v>
      </c>
      <c r="X22" s="49">
        <v>6.0999999999999999E-2</v>
      </c>
      <c r="Y22" s="49">
        <v>6.0600000000000001E-2</v>
      </c>
      <c r="Z22" s="64">
        <v>6.0499999999999998E-2</v>
      </c>
      <c r="AA22" s="64">
        <v>6.0400000000000002E-2</v>
      </c>
      <c r="AB22" s="64">
        <v>6.0100000000000001E-2</v>
      </c>
      <c r="AC22" s="64">
        <v>5.9799999999999999E-2</v>
      </c>
      <c r="AD22" s="64">
        <v>5.91E-2</v>
      </c>
      <c r="AE22" s="49">
        <v>5.8200000000000002E-2</v>
      </c>
      <c r="AF22" s="49">
        <v>5.6599999999999998E-2</v>
      </c>
      <c r="AG22" s="49">
        <v>5.45E-2</v>
      </c>
      <c r="AH22" s="49">
        <v>5.2499999999999998E-2</v>
      </c>
      <c r="AI22" s="49">
        <v>5.1499999999999997E-2</v>
      </c>
      <c r="AJ22" s="49">
        <v>5.0099999999999999E-2</v>
      </c>
      <c r="AK22" s="49">
        <v>4.8500000000000001E-2</v>
      </c>
      <c r="AL22" s="49">
        <v>4.7600000000000003E-2</v>
      </c>
      <c r="AM22" s="64">
        <v>4.7517586115308499E-2</v>
      </c>
      <c r="AN22" s="64">
        <v>4.7945562178978197E-2</v>
      </c>
      <c r="AO22" s="64">
        <v>4.7653021137803897E-2</v>
      </c>
      <c r="AP22" s="64">
        <v>4.7728614996313395E-2</v>
      </c>
      <c r="AQ22" s="64">
        <v>4.8350959988103993E-2</v>
      </c>
      <c r="AR22" s="64">
        <v>4.8340854944306406E-2</v>
      </c>
      <c r="AS22" s="64">
        <v>4.8213591816161895E-2</v>
      </c>
      <c r="AT22" s="64">
        <v>4.7903544710023199E-2</v>
      </c>
      <c r="AU22" s="64">
        <v>4.7589159463376697E-2</v>
      </c>
      <c r="AV22" s="64">
        <v>4.7178079775713797E-2</v>
      </c>
      <c r="AW22" s="64">
        <v>4.6419451477456804E-2</v>
      </c>
      <c r="AX22" s="64">
        <v>4.6796559640108294E-2</v>
      </c>
      <c r="AY22" s="64">
        <v>4.7447314079439001E-2</v>
      </c>
      <c r="AZ22" s="64">
        <v>4.8277025191556203E-2</v>
      </c>
      <c r="BA22" s="64">
        <v>4.9218370430281801E-2</v>
      </c>
      <c r="BB22" s="64">
        <v>5.0327231106546702E-2</v>
      </c>
      <c r="BC22" s="64">
        <v>5.1505046962402407E-2</v>
      </c>
      <c r="BD22" s="64">
        <v>5.1751936634003196E-2</v>
      </c>
      <c r="BE22" s="64">
        <v>5.09833192522023E-2</v>
      </c>
      <c r="BF22" s="64">
        <v>5.0327240675246E-2</v>
      </c>
      <c r="BG22" s="65" t="s">
        <v>57</v>
      </c>
      <c r="BH22" s="65" t="s">
        <v>57</v>
      </c>
      <c r="BI22" s="65" t="s">
        <v>57</v>
      </c>
      <c r="BJ22" s="65" t="s">
        <v>57</v>
      </c>
      <c r="BK22" s="65" t="s">
        <v>57</v>
      </c>
      <c r="BM22" s="75">
        <f t="shared" si="1"/>
        <v>5.4640615545988085E-2</v>
      </c>
      <c r="BN22" s="75">
        <f t="shared" si="2"/>
        <v>4.6419451477456804E-2</v>
      </c>
      <c r="BO22" s="75">
        <f t="shared" si="3"/>
        <v>6.4299999999999996E-2</v>
      </c>
      <c r="BP22" s="75">
        <f t="shared" si="4"/>
        <v>5.0341452893176944E-2</v>
      </c>
      <c r="BW22" s="64">
        <v>5.4640615545988085E-2</v>
      </c>
      <c r="BX22" s="64">
        <v>4.6419451477456804E-2</v>
      </c>
      <c r="BY22" s="64">
        <v>6.4299999999999996E-2</v>
      </c>
      <c r="BZ22" s="64">
        <v>5.0341452893176944E-2</v>
      </c>
    </row>
    <row r="23" spans="1:78" x14ac:dyDescent="0.25">
      <c r="A23" s="62" t="s">
        <v>51</v>
      </c>
      <c r="B23" s="63"/>
      <c r="C23" s="49">
        <v>6.3E-2</v>
      </c>
      <c r="D23" s="49">
        <v>6.3899999999999998E-2</v>
      </c>
      <c r="E23" s="49">
        <v>6.4799999999999996E-2</v>
      </c>
      <c r="F23" s="49">
        <v>6.54E-2</v>
      </c>
      <c r="G23" s="49">
        <v>6.59E-2</v>
      </c>
      <c r="H23" s="49">
        <v>6.6299999999999998E-2</v>
      </c>
      <c r="I23" s="49">
        <v>6.6699999999999995E-2</v>
      </c>
      <c r="J23" s="49">
        <v>6.7299999999999999E-2</v>
      </c>
      <c r="K23" s="49">
        <v>6.7799999999999999E-2</v>
      </c>
      <c r="L23" s="49">
        <v>6.8000000000000005E-2</v>
      </c>
      <c r="M23" s="49">
        <v>6.8199999999999997E-2</v>
      </c>
      <c r="N23" s="49">
        <v>6.8000000000000005E-2</v>
      </c>
      <c r="O23" s="49">
        <v>6.8199999999999997E-2</v>
      </c>
      <c r="P23" s="49">
        <v>6.8699999999999997E-2</v>
      </c>
      <c r="Q23" s="49">
        <v>6.9400000000000003E-2</v>
      </c>
      <c r="R23" s="49">
        <v>7.0099999999999996E-2</v>
      </c>
      <c r="S23" s="49">
        <v>7.0599999999999996E-2</v>
      </c>
      <c r="T23" s="49">
        <v>7.0999999999999994E-2</v>
      </c>
      <c r="U23" s="49">
        <v>7.1099999999999997E-2</v>
      </c>
      <c r="V23" s="49">
        <v>7.0499999999999993E-2</v>
      </c>
      <c r="W23" s="49">
        <v>6.9400000000000003E-2</v>
      </c>
      <c r="X23" s="49">
        <v>6.8699999999999997E-2</v>
      </c>
      <c r="Y23" s="49">
        <v>6.8599999999999994E-2</v>
      </c>
      <c r="Z23" s="64">
        <v>6.8900000000000003E-2</v>
      </c>
      <c r="AA23" s="64">
        <v>6.9400000000000003E-2</v>
      </c>
      <c r="AB23" s="64">
        <v>7.0000000000000007E-2</v>
      </c>
      <c r="AC23" s="64">
        <v>7.0300000000000001E-2</v>
      </c>
      <c r="AD23" s="64">
        <v>7.0400000000000004E-2</v>
      </c>
      <c r="AE23" s="49">
        <v>7.0099999999999996E-2</v>
      </c>
      <c r="AF23" s="49">
        <v>6.8699999999999997E-2</v>
      </c>
      <c r="AG23" s="49">
        <v>6.6699999999999995E-2</v>
      </c>
      <c r="AH23" s="49">
        <v>6.4699999999999994E-2</v>
      </c>
      <c r="AI23" s="49">
        <v>6.3500000000000001E-2</v>
      </c>
      <c r="AJ23" s="49">
        <v>6.1800000000000001E-2</v>
      </c>
      <c r="AK23" s="49">
        <v>6.0100000000000001E-2</v>
      </c>
      <c r="AL23" s="49">
        <v>5.91E-2</v>
      </c>
      <c r="AM23" s="64">
        <v>5.8616150272442102E-2</v>
      </c>
      <c r="AN23" s="64">
        <v>5.8595225238579005E-2</v>
      </c>
      <c r="AO23" s="64">
        <v>5.8011454284880394E-2</v>
      </c>
      <c r="AP23" s="64">
        <v>5.7662571717765003E-2</v>
      </c>
      <c r="AQ23" s="64">
        <v>5.7767167774437002E-2</v>
      </c>
      <c r="AR23" s="64">
        <v>5.7367197139489602E-2</v>
      </c>
      <c r="AS23" s="64">
        <v>5.7051018556545999E-2</v>
      </c>
      <c r="AT23" s="64">
        <v>5.6652185219345598E-2</v>
      </c>
      <c r="AU23" s="64">
        <v>5.6376327467910797E-2</v>
      </c>
      <c r="AV23" s="64">
        <v>5.6197174759684596E-2</v>
      </c>
      <c r="AW23" s="64">
        <v>5.5923191407317399E-2</v>
      </c>
      <c r="AX23" s="64">
        <v>5.6540493717206104E-2</v>
      </c>
      <c r="AY23" s="64">
        <v>5.7421706597461701E-2</v>
      </c>
      <c r="AZ23" s="64">
        <v>5.8366986197693704E-2</v>
      </c>
      <c r="BA23" s="64">
        <v>5.9239257471769197E-2</v>
      </c>
      <c r="BB23" s="64">
        <v>6.0018774090845099E-2</v>
      </c>
      <c r="BC23" s="64">
        <v>6.0768049630178796E-2</v>
      </c>
      <c r="BD23" s="64">
        <v>6.0692371516337905E-2</v>
      </c>
      <c r="BE23" s="64">
        <v>5.9793089428240395E-2</v>
      </c>
      <c r="BF23" s="64">
        <v>5.90255730924285E-2</v>
      </c>
      <c r="BG23" s="65" t="s">
        <v>57</v>
      </c>
      <c r="BH23" s="65" t="s">
        <v>57</v>
      </c>
      <c r="BI23" s="65" t="s">
        <v>57</v>
      </c>
      <c r="BJ23" s="65" t="s">
        <v>57</v>
      </c>
      <c r="BK23" s="65" t="s">
        <v>57</v>
      </c>
      <c r="BM23" s="75">
        <f t="shared" si="1"/>
        <v>6.4060463671081411E-2</v>
      </c>
      <c r="BN23" s="75">
        <f t="shared" si="2"/>
        <v>5.5923191407317399E-2</v>
      </c>
      <c r="BO23" s="75">
        <f t="shared" si="3"/>
        <v>7.1099999999999997E-2</v>
      </c>
      <c r="BP23" s="75">
        <f t="shared" si="4"/>
        <v>5.9700585918213374E-2</v>
      </c>
      <c r="BW23" s="64">
        <v>6.4060463671081411E-2</v>
      </c>
      <c r="BX23" s="64">
        <v>5.5923191407317399E-2</v>
      </c>
      <c r="BY23" s="64">
        <v>7.1099999999999997E-2</v>
      </c>
      <c r="BZ23" s="64">
        <v>5.9700585918213374E-2</v>
      </c>
    </row>
    <row r="24" spans="1:78" x14ac:dyDescent="0.25">
      <c r="A24" s="62" t="s">
        <v>52</v>
      </c>
      <c r="B24" s="63"/>
      <c r="C24" s="49">
        <v>5.3100000000000001E-2</v>
      </c>
      <c r="D24" s="49">
        <v>5.4100000000000002E-2</v>
      </c>
      <c r="E24" s="49">
        <v>5.5100000000000003E-2</v>
      </c>
      <c r="F24" s="49">
        <v>5.5399999999999998E-2</v>
      </c>
      <c r="G24" s="49">
        <v>5.5599999999999997E-2</v>
      </c>
      <c r="H24" s="49">
        <v>5.6099999999999997E-2</v>
      </c>
      <c r="I24" s="49">
        <v>5.67E-2</v>
      </c>
      <c r="J24" s="49">
        <v>5.7700000000000001E-2</v>
      </c>
      <c r="K24" s="49">
        <v>5.8599999999999999E-2</v>
      </c>
      <c r="L24" s="49">
        <v>5.9700000000000003E-2</v>
      </c>
      <c r="M24" s="49">
        <v>6.0699999999999997E-2</v>
      </c>
      <c r="N24" s="49">
        <v>6.1100000000000002E-2</v>
      </c>
      <c r="O24" s="49">
        <v>6.2E-2</v>
      </c>
      <c r="P24" s="49">
        <v>6.2799999999999995E-2</v>
      </c>
      <c r="Q24" s="49">
        <v>6.3799999999999996E-2</v>
      </c>
      <c r="R24" s="49">
        <v>6.4600000000000005E-2</v>
      </c>
      <c r="S24" s="49">
        <v>6.5100000000000005E-2</v>
      </c>
      <c r="T24" s="49">
        <v>6.5299999999999997E-2</v>
      </c>
      <c r="U24" s="49">
        <v>6.5100000000000005E-2</v>
      </c>
      <c r="V24" s="49">
        <v>6.4299999999999996E-2</v>
      </c>
      <c r="W24" s="49">
        <v>6.2899999999999998E-2</v>
      </c>
      <c r="X24" s="49">
        <v>6.2100000000000002E-2</v>
      </c>
      <c r="Y24" s="49">
        <v>6.1800000000000001E-2</v>
      </c>
      <c r="Z24" s="64">
        <v>6.2100000000000002E-2</v>
      </c>
      <c r="AA24" s="64">
        <v>6.2399999999999997E-2</v>
      </c>
      <c r="AB24" s="64">
        <v>6.2700000000000006E-2</v>
      </c>
      <c r="AC24" s="64">
        <v>6.2899999999999998E-2</v>
      </c>
      <c r="AD24" s="64">
        <v>6.2700000000000006E-2</v>
      </c>
      <c r="AE24" s="49">
        <v>6.2300000000000001E-2</v>
      </c>
      <c r="AF24" s="49">
        <v>6.08E-2</v>
      </c>
      <c r="AG24" s="49">
        <v>5.8799999999999998E-2</v>
      </c>
      <c r="AH24" s="49">
        <v>5.6800000000000003E-2</v>
      </c>
      <c r="AI24" s="49">
        <v>5.5800000000000002E-2</v>
      </c>
      <c r="AJ24" s="49">
        <v>5.4300000000000001E-2</v>
      </c>
      <c r="AK24" s="49">
        <v>5.2499999999999998E-2</v>
      </c>
      <c r="AL24" s="49">
        <v>5.1499999999999997E-2</v>
      </c>
      <c r="AM24" s="64">
        <v>5.1443604117386695E-2</v>
      </c>
      <c r="AN24" s="64">
        <v>5.1918913978407699E-2</v>
      </c>
      <c r="AO24" s="64">
        <v>5.1552366797295301E-2</v>
      </c>
      <c r="AP24" s="64">
        <v>5.1773298200303096E-2</v>
      </c>
      <c r="AQ24" s="64">
        <v>5.2668254402166895E-2</v>
      </c>
      <c r="AR24" s="64">
        <v>5.2855601156597605E-2</v>
      </c>
      <c r="AS24" s="64">
        <v>5.2874673757005504E-2</v>
      </c>
      <c r="AT24" s="64">
        <v>5.27007195568776E-2</v>
      </c>
      <c r="AU24" s="64">
        <v>5.2408876934135602E-2</v>
      </c>
      <c r="AV24" s="64">
        <v>5.1920229157242301E-2</v>
      </c>
      <c r="AW24" s="64">
        <v>5.0999798050414304E-2</v>
      </c>
      <c r="AX24" s="64">
        <v>5.1279939891133504E-2</v>
      </c>
      <c r="AY24" s="64">
        <v>5.1773366148218702E-2</v>
      </c>
      <c r="AZ24" s="64">
        <v>5.2349420365251503E-2</v>
      </c>
      <c r="BA24" s="64">
        <v>5.3089909907284995E-2</v>
      </c>
      <c r="BB24" s="64">
        <v>5.4066132185136201E-2</v>
      </c>
      <c r="BC24" s="64">
        <v>5.5229806138923497E-2</v>
      </c>
      <c r="BD24" s="64">
        <v>5.5562668479537898E-2</v>
      </c>
      <c r="BE24" s="64">
        <v>5.47285438432722E-2</v>
      </c>
      <c r="BF24" s="64">
        <v>5.4029315480108704E-2</v>
      </c>
      <c r="BG24" s="65" t="s">
        <v>57</v>
      </c>
      <c r="BH24" s="65" t="s">
        <v>57</v>
      </c>
      <c r="BI24" s="65" t="s">
        <v>57</v>
      </c>
      <c r="BJ24" s="65" t="s">
        <v>57</v>
      </c>
      <c r="BK24" s="65" t="s">
        <v>57</v>
      </c>
      <c r="BM24" s="75">
        <f t="shared" si="1"/>
        <v>5.7223668545476773E-2</v>
      </c>
      <c r="BN24" s="75">
        <f t="shared" si="2"/>
        <v>5.0999798050414304E-2</v>
      </c>
      <c r="BO24" s="75">
        <f t="shared" si="3"/>
        <v>6.5299999999999997E-2</v>
      </c>
      <c r="BP24" s="75">
        <f t="shared" si="4"/>
        <v>5.4150828057073566E-2</v>
      </c>
      <c r="BW24" s="64">
        <v>5.7223668545476773E-2</v>
      </c>
      <c r="BX24" s="64">
        <v>5.0999798050414304E-2</v>
      </c>
      <c r="BY24" s="64">
        <v>6.5299999999999997E-2</v>
      </c>
      <c r="BZ24" s="64">
        <v>5.4150828057073566E-2</v>
      </c>
    </row>
    <row r="25" spans="1:78" x14ac:dyDescent="0.25">
      <c r="A25" s="62" t="s">
        <v>53</v>
      </c>
      <c r="B25" s="63"/>
      <c r="C25" s="49">
        <v>6.08E-2</v>
      </c>
      <c r="D25" s="49">
        <v>6.1400000000000003E-2</v>
      </c>
      <c r="E25" s="49">
        <v>6.2199999999999998E-2</v>
      </c>
      <c r="F25" s="49">
        <v>6.2100000000000002E-2</v>
      </c>
      <c r="G25" s="49">
        <v>6.1699999999999998E-2</v>
      </c>
      <c r="H25" s="49">
        <v>6.1899999999999997E-2</v>
      </c>
      <c r="I25" s="49">
        <v>6.2600000000000003E-2</v>
      </c>
      <c r="J25" s="49">
        <v>6.3700000000000007E-2</v>
      </c>
      <c r="K25" s="49">
        <v>6.4600000000000005E-2</v>
      </c>
      <c r="L25" s="49">
        <v>6.6000000000000003E-2</v>
      </c>
      <c r="M25" s="49">
        <v>6.7400000000000002E-2</v>
      </c>
      <c r="N25" s="49">
        <v>6.8099999999999994E-2</v>
      </c>
      <c r="O25" s="49">
        <v>6.9000000000000006E-2</v>
      </c>
      <c r="P25" s="49">
        <v>7.0099999999999996E-2</v>
      </c>
      <c r="Q25" s="49">
        <v>7.1300000000000002E-2</v>
      </c>
      <c r="R25" s="49">
        <v>7.2099999999999997E-2</v>
      </c>
      <c r="S25" s="49">
        <v>7.2499999999999995E-2</v>
      </c>
      <c r="T25" s="49">
        <v>7.2599999999999998E-2</v>
      </c>
      <c r="U25" s="49">
        <v>7.2300000000000003E-2</v>
      </c>
      <c r="V25" s="49">
        <v>7.0999999999999994E-2</v>
      </c>
      <c r="W25" s="49">
        <v>6.9199999999999998E-2</v>
      </c>
      <c r="X25" s="49">
        <v>6.8099999999999994E-2</v>
      </c>
      <c r="Y25" s="49">
        <v>6.7699999999999996E-2</v>
      </c>
      <c r="Z25" s="64">
        <v>6.7900000000000002E-2</v>
      </c>
      <c r="AA25" s="64">
        <v>6.7799999999999999E-2</v>
      </c>
      <c r="AB25" s="64">
        <v>6.7599999999999993E-2</v>
      </c>
      <c r="AC25" s="64">
        <v>6.7199999999999996E-2</v>
      </c>
      <c r="AD25" s="64">
        <v>6.6299999999999998E-2</v>
      </c>
      <c r="AE25" s="49">
        <v>6.5199999999999994E-2</v>
      </c>
      <c r="AF25" s="49">
        <v>6.3E-2</v>
      </c>
      <c r="AG25" s="49">
        <v>6.0400000000000002E-2</v>
      </c>
      <c r="AH25" s="49">
        <v>5.7799999999999997E-2</v>
      </c>
      <c r="AI25" s="49">
        <v>5.6500000000000002E-2</v>
      </c>
      <c r="AJ25" s="49">
        <v>5.4699999999999999E-2</v>
      </c>
      <c r="AK25" s="49">
        <v>5.2499999999999998E-2</v>
      </c>
      <c r="AL25" s="49">
        <v>5.1200000000000002E-2</v>
      </c>
      <c r="AM25" s="64">
        <v>5.0889796192607799E-2</v>
      </c>
      <c r="AN25" s="64">
        <v>5.1294579382752704E-2</v>
      </c>
      <c r="AO25" s="64">
        <v>5.0737312978485098E-2</v>
      </c>
      <c r="AP25" s="64">
        <v>5.08355565320412E-2</v>
      </c>
      <c r="AQ25" s="64">
        <v>5.1736986636666905E-2</v>
      </c>
      <c r="AR25" s="64">
        <v>5.1890063296342402E-2</v>
      </c>
      <c r="AS25" s="64">
        <v>5.1483176922032498E-2</v>
      </c>
      <c r="AT25" s="64">
        <v>5.0852629460159199E-2</v>
      </c>
      <c r="AU25" s="64">
        <v>5.0162912088598403E-2</v>
      </c>
      <c r="AV25" s="64">
        <v>4.9274069865132997E-2</v>
      </c>
      <c r="AW25" s="64">
        <v>4.7930670759245404E-2</v>
      </c>
      <c r="AX25" s="64">
        <v>4.7909404827341205E-2</v>
      </c>
      <c r="AY25" s="64">
        <v>4.8448414799447601E-2</v>
      </c>
      <c r="AZ25" s="64">
        <v>4.9109420878919501E-2</v>
      </c>
      <c r="BA25" s="64">
        <v>4.9794968200478698E-2</v>
      </c>
      <c r="BB25" s="64">
        <v>5.0758854286266898E-2</v>
      </c>
      <c r="BC25" s="64">
        <v>5.1694556644207301E-2</v>
      </c>
      <c r="BD25" s="64">
        <v>5.17797623058983E-2</v>
      </c>
      <c r="BE25" s="64">
        <v>5.0491466926191199E-2</v>
      </c>
      <c r="BF25" s="64">
        <v>4.9338931573018198E-2</v>
      </c>
      <c r="BG25" s="65" t="s">
        <v>57</v>
      </c>
      <c r="BH25" s="65" t="s">
        <v>57</v>
      </c>
      <c r="BI25" s="65" t="s">
        <v>57</v>
      </c>
      <c r="BJ25" s="65" t="s">
        <v>57</v>
      </c>
      <c r="BK25" s="65" t="s">
        <v>57</v>
      </c>
      <c r="BM25" s="75">
        <f t="shared" si="1"/>
        <v>5.9694884545639884E-2</v>
      </c>
      <c r="BN25" s="75">
        <f t="shared" si="2"/>
        <v>4.7909404827341205E-2</v>
      </c>
      <c r="BO25" s="75">
        <f t="shared" si="3"/>
        <v>7.2599999999999998E-2</v>
      </c>
      <c r="BP25" s="75">
        <f t="shared" si="4"/>
        <v>5.0423994402140015E-2</v>
      </c>
      <c r="BW25" s="64">
        <v>5.9694884545639884E-2</v>
      </c>
      <c r="BX25" s="64">
        <v>4.7909404827341205E-2</v>
      </c>
      <c r="BY25" s="64">
        <v>7.2599999999999998E-2</v>
      </c>
      <c r="BZ25" s="64">
        <v>5.0423994402140015E-2</v>
      </c>
    </row>
    <row r="26" spans="1:78" x14ac:dyDescent="0.25">
      <c r="A26" s="62" t="s">
        <v>54</v>
      </c>
      <c r="B26" s="63"/>
      <c r="C26" s="49">
        <v>0.06</v>
      </c>
      <c r="D26" s="49">
        <v>6.0900000000000003E-2</v>
      </c>
      <c r="E26" s="49">
        <v>6.1699999999999998E-2</v>
      </c>
      <c r="F26" s="49">
        <v>6.1600000000000002E-2</v>
      </c>
      <c r="G26" s="49">
        <v>6.0999999999999999E-2</v>
      </c>
      <c r="H26" s="49">
        <v>6.1199999999999997E-2</v>
      </c>
      <c r="I26" s="49">
        <v>6.1800000000000001E-2</v>
      </c>
      <c r="J26" s="49">
        <v>6.2700000000000006E-2</v>
      </c>
      <c r="K26" s="49">
        <v>6.3600000000000004E-2</v>
      </c>
      <c r="L26" s="49">
        <v>6.5199999999999994E-2</v>
      </c>
      <c r="M26" s="49">
        <v>6.6900000000000001E-2</v>
      </c>
      <c r="N26" s="49">
        <v>6.7699999999999996E-2</v>
      </c>
      <c r="O26" s="49">
        <v>6.9099999999999995E-2</v>
      </c>
      <c r="P26" s="49">
        <v>7.0800000000000002E-2</v>
      </c>
      <c r="Q26" s="49">
        <v>7.2499999999999995E-2</v>
      </c>
      <c r="R26" s="49">
        <v>7.3800000000000004E-2</v>
      </c>
      <c r="S26" s="49">
        <v>7.4700000000000003E-2</v>
      </c>
      <c r="T26" s="49">
        <v>7.51E-2</v>
      </c>
      <c r="U26" s="49">
        <v>7.46E-2</v>
      </c>
      <c r="V26" s="49">
        <v>7.3099999999999998E-2</v>
      </c>
      <c r="W26" s="49">
        <v>7.0999999999999994E-2</v>
      </c>
      <c r="X26" s="49">
        <v>6.9699999999999998E-2</v>
      </c>
      <c r="Y26" s="49">
        <v>6.88E-2</v>
      </c>
      <c r="Z26" s="64">
        <v>6.8599999999999994E-2</v>
      </c>
      <c r="AA26" s="64">
        <v>6.8400000000000002E-2</v>
      </c>
      <c r="AB26" s="64">
        <v>6.8199999999999997E-2</v>
      </c>
      <c r="AC26" s="64">
        <v>6.7900000000000002E-2</v>
      </c>
      <c r="AD26" s="64">
        <v>6.6699999999999995E-2</v>
      </c>
      <c r="AE26" s="49">
        <v>6.5600000000000006E-2</v>
      </c>
      <c r="AF26" s="49">
        <v>6.3299999999999995E-2</v>
      </c>
      <c r="AG26" s="49">
        <v>6.0299999999999999E-2</v>
      </c>
      <c r="AH26" s="49">
        <v>5.7500000000000002E-2</v>
      </c>
      <c r="AI26" s="49">
        <v>5.6000000000000001E-2</v>
      </c>
      <c r="AJ26" s="49">
        <v>5.4100000000000002E-2</v>
      </c>
      <c r="AK26" s="49">
        <v>5.1900000000000002E-2</v>
      </c>
      <c r="AL26" s="49">
        <v>5.0799999999999998E-2</v>
      </c>
      <c r="AM26" s="64">
        <v>5.0756678943059297E-2</v>
      </c>
      <c r="AN26" s="64">
        <v>5.1472890587661198E-2</v>
      </c>
      <c r="AO26" s="64">
        <v>5.1071429710307002E-2</v>
      </c>
      <c r="AP26" s="64">
        <v>5.1526226568403104E-2</v>
      </c>
      <c r="AQ26" s="64">
        <v>5.2896183183190296E-2</v>
      </c>
      <c r="AR26" s="64">
        <v>5.33523814280112E-2</v>
      </c>
      <c r="AS26" s="64">
        <v>5.3282946634798399E-2</v>
      </c>
      <c r="AT26" s="64">
        <v>5.2905033928395205E-2</v>
      </c>
      <c r="AU26" s="64">
        <v>5.2470043944152694E-2</v>
      </c>
      <c r="AV26" s="64">
        <v>5.1819092844582998E-2</v>
      </c>
      <c r="AW26" s="64">
        <v>5.0545799542346899E-2</v>
      </c>
      <c r="AX26" s="64">
        <v>5.0611758315960299E-2</v>
      </c>
      <c r="AY26" s="64">
        <v>5.1014926863519501E-2</v>
      </c>
      <c r="AZ26" s="64">
        <v>5.1395175196413199E-2</v>
      </c>
      <c r="BA26" s="64">
        <v>5.1934551987726695E-2</v>
      </c>
      <c r="BB26" s="64">
        <v>5.27969573878459E-2</v>
      </c>
      <c r="BC26" s="64">
        <v>5.3748010275277203E-2</v>
      </c>
      <c r="BD26" s="64">
        <v>5.3767364393361994E-2</v>
      </c>
      <c r="BE26" s="64">
        <v>5.26153681223595E-2</v>
      </c>
      <c r="BF26" s="64">
        <v>5.1806638233194403E-2</v>
      </c>
      <c r="BG26" s="65" t="s">
        <v>57</v>
      </c>
      <c r="BH26" s="65" t="s">
        <v>57</v>
      </c>
      <c r="BI26" s="65" t="s">
        <v>57</v>
      </c>
      <c r="BJ26" s="65" t="s">
        <v>57</v>
      </c>
      <c r="BK26" s="65" t="s">
        <v>57</v>
      </c>
      <c r="BM26" s="75">
        <f t="shared" si="1"/>
        <v>6.051052603733157E-2</v>
      </c>
      <c r="BN26" s="75">
        <f t="shared" si="2"/>
        <v>5.0545799542346899E-2</v>
      </c>
      <c r="BO26" s="75">
        <f t="shared" si="3"/>
        <v>7.51E-2</v>
      </c>
      <c r="BP26" s="75">
        <f t="shared" si="4"/>
        <v>5.2580580799454137E-2</v>
      </c>
      <c r="BW26" s="64">
        <v>6.051052603733157E-2</v>
      </c>
      <c r="BX26" s="64">
        <v>5.0545799542346899E-2</v>
      </c>
      <c r="BY26" s="64">
        <v>7.51E-2</v>
      </c>
      <c r="BZ26" s="64">
        <v>5.2580580799454137E-2</v>
      </c>
    </row>
    <row r="27" spans="1:78" x14ac:dyDescent="0.25">
      <c r="A27" s="62" t="s">
        <v>55</v>
      </c>
      <c r="B27" s="63"/>
      <c r="C27" s="49">
        <v>5.5399999999999998E-2</v>
      </c>
      <c r="D27" s="49">
        <v>5.6399999999999999E-2</v>
      </c>
      <c r="E27" s="49">
        <v>5.7299999999999997E-2</v>
      </c>
      <c r="F27" s="49">
        <v>5.7799999999999997E-2</v>
      </c>
      <c r="G27" s="49">
        <v>5.8099999999999999E-2</v>
      </c>
      <c r="H27" s="49">
        <v>5.8700000000000002E-2</v>
      </c>
      <c r="I27" s="49">
        <v>5.9499999999999997E-2</v>
      </c>
      <c r="J27" s="49">
        <v>6.08E-2</v>
      </c>
      <c r="K27" s="49">
        <v>6.1899999999999997E-2</v>
      </c>
      <c r="L27" s="49">
        <v>6.3200000000000006E-2</v>
      </c>
      <c r="M27" s="49">
        <v>6.4199999999999993E-2</v>
      </c>
      <c r="N27" s="49">
        <v>6.4600000000000005E-2</v>
      </c>
      <c r="O27" s="49">
        <v>6.5299999999999997E-2</v>
      </c>
      <c r="P27" s="49">
        <v>6.6000000000000003E-2</v>
      </c>
      <c r="Q27" s="49">
        <v>6.6799999999999998E-2</v>
      </c>
      <c r="R27" s="49">
        <v>6.7199999999999996E-2</v>
      </c>
      <c r="S27" s="49">
        <v>6.7400000000000002E-2</v>
      </c>
      <c r="T27" s="49">
        <v>6.7400000000000002E-2</v>
      </c>
      <c r="U27" s="49">
        <v>6.7199999999999996E-2</v>
      </c>
      <c r="V27" s="49">
        <v>6.6100000000000006E-2</v>
      </c>
      <c r="W27" s="49">
        <v>6.4699999999999994E-2</v>
      </c>
      <c r="X27" s="49">
        <v>6.4000000000000001E-2</v>
      </c>
      <c r="Y27" s="49">
        <v>6.3799999999999996E-2</v>
      </c>
      <c r="Z27" s="64">
        <v>6.4299999999999996E-2</v>
      </c>
      <c r="AA27" s="64">
        <v>6.4799999999999996E-2</v>
      </c>
      <c r="AB27" s="64">
        <v>6.5199999999999994E-2</v>
      </c>
      <c r="AC27" s="64">
        <v>6.5199999999999994E-2</v>
      </c>
      <c r="AD27" s="64">
        <v>6.4799999999999996E-2</v>
      </c>
      <c r="AE27" s="49">
        <v>6.4199999999999993E-2</v>
      </c>
      <c r="AF27" s="49">
        <v>6.2300000000000001E-2</v>
      </c>
      <c r="AG27" s="49">
        <v>5.9799999999999999E-2</v>
      </c>
      <c r="AH27" s="49">
        <v>5.7500000000000002E-2</v>
      </c>
      <c r="AI27" s="49">
        <v>5.6300000000000003E-2</v>
      </c>
      <c r="AJ27" s="49">
        <v>5.4600000000000003E-2</v>
      </c>
      <c r="AK27" s="49">
        <v>5.2600000000000001E-2</v>
      </c>
      <c r="AL27" s="49">
        <v>5.1299999999999998E-2</v>
      </c>
      <c r="AM27" s="64">
        <v>5.0891823550090594E-2</v>
      </c>
      <c r="AN27" s="64">
        <v>5.1041221785103098E-2</v>
      </c>
      <c r="AO27" s="64">
        <v>5.0488586842957005E-2</v>
      </c>
      <c r="AP27" s="64">
        <v>5.0458134646270601E-2</v>
      </c>
      <c r="AQ27" s="64">
        <v>5.11303399709419E-2</v>
      </c>
      <c r="AR27" s="64">
        <v>5.11619171453392E-2</v>
      </c>
      <c r="AS27" s="64">
        <v>5.0931734943226899E-2</v>
      </c>
      <c r="AT27" s="64">
        <v>5.0439046487392794E-2</v>
      </c>
      <c r="AU27" s="64">
        <v>4.9913051834472803E-2</v>
      </c>
      <c r="AV27" s="64">
        <v>4.9315769391285305E-2</v>
      </c>
      <c r="AW27" s="64">
        <v>4.8425511272571199E-2</v>
      </c>
      <c r="AX27" s="64">
        <v>4.87500875242717E-2</v>
      </c>
      <c r="AY27" s="64">
        <v>4.9398929109890598E-2</v>
      </c>
      <c r="AZ27" s="64">
        <v>5.0202592839886699E-2</v>
      </c>
      <c r="BA27" s="64">
        <v>5.10567086761992E-2</v>
      </c>
      <c r="BB27" s="64">
        <v>5.2060393474465297E-2</v>
      </c>
      <c r="BC27" s="64">
        <v>5.3101414012233297E-2</v>
      </c>
      <c r="BD27" s="64">
        <v>5.3298511546457199E-2</v>
      </c>
      <c r="BE27" s="64">
        <v>5.2374055020841997E-2</v>
      </c>
      <c r="BF27" s="64">
        <v>5.1594738482389602E-2</v>
      </c>
      <c r="BG27" s="65" t="s">
        <v>57</v>
      </c>
      <c r="BH27" s="65" t="s">
        <v>57</v>
      </c>
      <c r="BI27" s="65" t="s">
        <v>57</v>
      </c>
      <c r="BJ27" s="65" t="s">
        <v>57</v>
      </c>
      <c r="BK27" s="65" t="s">
        <v>57</v>
      </c>
      <c r="BM27" s="75">
        <f t="shared" si="1"/>
        <v>5.7905974438505134E-2</v>
      </c>
      <c r="BN27" s="75">
        <f t="shared" si="2"/>
        <v>4.8425511272571199E-2</v>
      </c>
      <c r="BO27" s="75">
        <f t="shared" si="3"/>
        <v>6.7400000000000002E-2</v>
      </c>
      <c r="BP27" s="75">
        <f t="shared" si="4"/>
        <v>5.19554877217819E-2</v>
      </c>
      <c r="BW27" s="64">
        <v>5.7905974438505134E-2</v>
      </c>
      <c r="BX27" s="64">
        <v>4.8425511272571199E-2</v>
      </c>
      <c r="BY27" s="64">
        <v>6.7400000000000002E-2</v>
      </c>
      <c r="BZ27" s="64">
        <v>5.19554877217819E-2</v>
      </c>
    </row>
    <row r="28" spans="1:78" s="60" customFormat="1" x14ac:dyDescent="0.25">
      <c r="A28" s="58" t="s">
        <v>58</v>
      </c>
      <c r="B28" s="58">
        <v>1960</v>
      </c>
      <c r="C28" s="59">
        <f>AVERAGE(C29:C38)</f>
        <v>5.9539999999999996E-2</v>
      </c>
      <c r="D28" s="59">
        <f t="shared" ref="D28:BK28" si="6">AVERAGE(D29:D38)</f>
        <v>6.0580000000000009E-2</v>
      </c>
      <c r="E28" s="59">
        <f t="shared" si="6"/>
        <v>6.1629999999999997E-2</v>
      </c>
      <c r="F28" s="59">
        <f t="shared" si="6"/>
        <v>6.1710000000000001E-2</v>
      </c>
      <c r="G28" s="59">
        <f t="shared" si="6"/>
        <v>6.149000000000001E-2</v>
      </c>
      <c r="H28" s="59">
        <f t="shared" si="6"/>
        <v>6.1650000000000003E-2</v>
      </c>
      <c r="I28" s="59">
        <f t="shared" si="6"/>
        <v>6.1979999999999993E-2</v>
      </c>
      <c r="J28" s="59">
        <f t="shared" si="6"/>
        <v>6.2549999999999994E-2</v>
      </c>
      <c r="K28" s="59">
        <f t="shared" si="6"/>
        <v>6.318E-2</v>
      </c>
      <c r="L28" s="59">
        <f t="shared" si="6"/>
        <v>6.4340000000000008E-2</v>
      </c>
      <c r="M28" s="59">
        <f t="shared" si="6"/>
        <v>6.5349999999999991E-2</v>
      </c>
      <c r="N28" s="59">
        <f t="shared" si="6"/>
        <v>6.5739999999999993E-2</v>
      </c>
      <c r="O28" s="59">
        <f t="shared" si="6"/>
        <v>6.6619999999999985E-2</v>
      </c>
      <c r="P28" s="59">
        <f t="shared" si="6"/>
        <v>6.7729999999999985E-2</v>
      </c>
      <c r="Q28" s="59">
        <f t="shared" si="6"/>
        <v>6.9070000000000006E-2</v>
      </c>
      <c r="R28" s="59">
        <f t="shared" si="6"/>
        <v>7.0250000000000007E-2</v>
      </c>
      <c r="S28" s="59">
        <f t="shared" si="6"/>
        <v>7.1179999999999993E-2</v>
      </c>
      <c r="T28" s="59">
        <f t="shared" si="6"/>
        <v>7.1820000000000009E-2</v>
      </c>
      <c r="U28" s="59">
        <f t="shared" si="6"/>
        <v>7.2029999999999997E-2</v>
      </c>
      <c r="V28" s="59">
        <f t="shared" si="6"/>
        <v>7.1290000000000006E-2</v>
      </c>
      <c r="W28" s="59">
        <f t="shared" si="6"/>
        <v>7.0049999999999987E-2</v>
      </c>
      <c r="X28" s="59">
        <f t="shared" si="6"/>
        <v>6.93E-2</v>
      </c>
      <c r="Y28" s="59">
        <f t="shared" si="6"/>
        <v>6.9169999999999995E-2</v>
      </c>
      <c r="Z28" s="59">
        <f t="shared" si="6"/>
        <v>6.9889999999999994E-2</v>
      </c>
      <c r="AA28" s="59">
        <f t="shared" si="6"/>
        <v>7.0599999999999996E-2</v>
      </c>
      <c r="AB28" s="59">
        <f t="shared" si="6"/>
        <v>7.1179999999999993E-2</v>
      </c>
      <c r="AC28" s="59">
        <f t="shared" si="6"/>
        <v>7.1319999999999995E-2</v>
      </c>
      <c r="AD28" s="59">
        <f t="shared" si="6"/>
        <v>7.0900000000000005E-2</v>
      </c>
      <c r="AE28" s="59">
        <f t="shared" si="6"/>
        <v>7.017000000000001E-2</v>
      </c>
      <c r="AF28" s="59">
        <f t="shared" si="6"/>
        <v>6.7860000000000004E-2</v>
      </c>
      <c r="AG28" s="59">
        <f t="shared" si="6"/>
        <v>6.4810000000000006E-2</v>
      </c>
      <c r="AH28" s="59">
        <f t="shared" si="6"/>
        <v>6.1960000000000001E-2</v>
      </c>
      <c r="AI28" s="59">
        <f t="shared" si="6"/>
        <v>6.0249999999999991E-2</v>
      </c>
      <c r="AJ28" s="59">
        <f t="shared" si="6"/>
        <v>5.7979999999999997E-2</v>
      </c>
      <c r="AK28" s="59">
        <f t="shared" si="6"/>
        <v>5.5400000000000005E-2</v>
      </c>
      <c r="AL28" s="59">
        <f t="shared" si="6"/>
        <v>5.391E-2</v>
      </c>
      <c r="AM28" s="59">
        <f t="shared" si="6"/>
        <v>5.3247919314584335E-2</v>
      </c>
      <c r="AN28" s="59">
        <f t="shared" si="6"/>
        <v>5.3169219952722682E-2</v>
      </c>
      <c r="AO28" s="59">
        <f t="shared" si="6"/>
        <v>5.2393241587300896E-2</v>
      </c>
      <c r="AP28" s="59">
        <f t="shared" si="6"/>
        <v>5.2409808864338214E-2</v>
      </c>
      <c r="AQ28" s="59">
        <f t="shared" si="6"/>
        <v>5.3309488818144221E-2</v>
      </c>
      <c r="AR28" s="59">
        <f t="shared" si="6"/>
        <v>5.333875407824544E-2</v>
      </c>
      <c r="AS28" s="59">
        <f t="shared" si="6"/>
        <v>5.3079538921887895E-2</v>
      </c>
      <c r="AT28" s="59">
        <f t="shared" si="6"/>
        <v>5.2679086850796163E-2</v>
      </c>
      <c r="AU28" s="59">
        <f t="shared" si="6"/>
        <v>5.2070836416223766E-2</v>
      </c>
      <c r="AV28" s="59">
        <f t="shared" si="6"/>
        <v>5.1354615721331633E-2</v>
      </c>
      <c r="AW28" s="59">
        <f t="shared" si="6"/>
        <v>5.0256127858614795E-2</v>
      </c>
      <c r="AX28" s="59">
        <f t="shared" si="6"/>
        <v>5.0402973466966969E-2</v>
      </c>
      <c r="AY28" s="59">
        <f t="shared" si="6"/>
        <v>5.097891011464846E-2</v>
      </c>
      <c r="AZ28" s="59">
        <f t="shared" si="6"/>
        <v>5.1610886061403384E-2</v>
      </c>
      <c r="BA28" s="59">
        <f t="shared" si="6"/>
        <v>5.2432616779266271E-2</v>
      </c>
      <c r="BB28" s="59">
        <f t="shared" si="6"/>
        <v>5.34307782719326E-2</v>
      </c>
      <c r="BC28" s="59">
        <f t="shared" si="6"/>
        <v>5.4397859435281339E-2</v>
      </c>
      <c r="BD28" s="59">
        <f t="shared" si="6"/>
        <v>5.4499505118033663E-2</v>
      </c>
      <c r="BE28" s="59">
        <f t="shared" si="6"/>
        <v>5.3419647107011858E-2</v>
      </c>
      <c r="BF28" s="59">
        <f t="shared" si="6"/>
        <v>5.2472530452015241E-2</v>
      </c>
      <c r="BG28" s="59">
        <f t="shared" si="6"/>
        <v>5.2404841784898161E-2</v>
      </c>
      <c r="BH28" s="59">
        <f t="shared" si="6"/>
        <v>5.2782971916331953E-2</v>
      </c>
      <c r="BI28" s="59">
        <f t="shared" si="6"/>
        <v>5.3675942028021548E-2</v>
      </c>
      <c r="BJ28" s="59">
        <f t="shared" si="6"/>
        <v>5.4337159873101414E-2</v>
      </c>
      <c r="BK28" s="59">
        <f t="shared" si="6"/>
        <v>5.5201579380346769E-2</v>
      </c>
      <c r="BL28" s="60">
        <f>B28</f>
        <v>1960</v>
      </c>
      <c r="BM28" s="61">
        <f t="shared" si="1"/>
        <v>6.0390767871695901E-2</v>
      </c>
      <c r="BN28" s="61">
        <f t="shared" si="2"/>
        <v>5.0256127858614795E-2</v>
      </c>
      <c r="BO28" s="61">
        <f t="shared" si="3"/>
        <v>7.2029999999999997E-2</v>
      </c>
      <c r="BP28" s="61">
        <f t="shared" si="4"/>
        <v>5.3388859850637016E-2</v>
      </c>
      <c r="BV28" s="60">
        <v>1960</v>
      </c>
      <c r="BW28" s="61">
        <v>6.0390767871695901E-2</v>
      </c>
      <c r="BX28" s="61">
        <v>5.0256127858614795E-2</v>
      </c>
      <c r="BY28" s="61">
        <v>7.2029999999999997E-2</v>
      </c>
      <c r="BZ28" s="61">
        <v>5.3388859850637016E-2</v>
      </c>
    </row>
    <row r="29" spans="1:78" x14ac:dyDescent="0.25">
      <c r="A29" s="62" t="s">
        <v>46</v>
      </c>
      <c r="B29" s="63"/>
      <c r="C29" s="49">
        <v>5.9799999999999999E-2</v>
      </c>
      <c r="D29" s="49">
        <v>6.0900000000000003E-2</v>
      </c>
      <c r="E29" s="49">
        <v>6.2100000000000002E-2</v>
      </c>
      <c r="F29" s="49">
        <v>6.2100000000000002E-2</v>
      </c>
      <c r="G29" s="49">
        <v>6.1600000000000002E-2</v>
      </c>
      <c r="H29" s="49">
        <v>6.1499999999999999E-2</v>
      </c>
      <c r="I29" s="66">
        <v>6.1699999999999998E-2</v>
      </c>
      <c r="J29" s="66">
        <v>6.2100000000000002E-2</v>
      </c>
      <c r="K29" s="66">
        <v>6.25E-2</v>
      </c>
      <c r="L29" s="66">
        <v>6.3500000000000001E-2</v>
      </c>
      <c r="M29" s="66">
        <v>6.4399999999999999E-2</v>
      </c>
      <c r="N29" s="66">
        <v>6.4899999999999999E-2</v>
      </c>
      <c r="O29" s="66">
        <v>6.59E-2</v>
      </c>
      <c r="P29" s="66">
        <v>6.7100000000000007E-2</v>
      </c>
      <c r="Q29" s="66">
        <v>6.8400000000000002E-2</v>
      </c>
      <c r="R29" s="66">
        <v>6.9800000000000001E-2</v>
      </c>
      <c r="S29" s="66">
        <v>7.0999999999999994E-2</v>
      </c>
      <c r="T29" s="66">
        <v>7.17E-2</v>
      </c>
      <c r="U29" s="66">
        <v>7.1800000000000003E-2</v>
      </c>
      <c r="V29" s="66">
        <v>7.0999999999999994E-2</v>
      </c>
      <c r="W29" s="66">
        <v>6.9800000000000001E-2</v>
      </c>
      <c r="X29" s="66">
        <v>6.8900000000000003E-2</v>
      </c>
      <c r="Y29" s="66">
        <v>6.8699999999999997E-2</v>
      </c>
      <c r="Z29" s="67">
        <v>6.93E-2</v>
      </c>
      <c r="AA29" s="67">
        <v>6.9900000000000004E-2</v>
      </c>
      <c r="AB29" s="67">
        <v>7.0199999999999999E-2</v>
      </c>
      <c r="AC29" s="67">
        <v>7.0199999999999999E-2</v>
      </c>
      <c r="AD29" s="67">
        <v>6.9599999999999995E-2</v>
      </c>
      <c r="AE29" s="66">
        <v>6.8599999999999994E-2</v>
      </c>
      <c r="AF29" s="66">
        <v>6.59E-2</v>
      </c>
      <c r="AG29" s="66">
        <v>6.2399999999999997E-2</v>
      </c>
      <c r="AH29" s="66">
        <v>5.9400000000000001E-2</v>
      </c>
      <c r="AI29" s="66">
        <v>5.7500000000000002E-2</v>
      </c>
      <c r="AJ29" s="66">
        <v>5.4899999999999997E-2</v>
      </c>
      <c r="AK29" s="66">
        <v>5.21E-2</v>
      </c>
      <c r="AL29" s="66">
        <v>5.04E-2</v>
      </c>
      <c r="AM29" s="64">
        <v>4.9609817161332802E-2</v>
      </c>
      <c r="AN29" s="64">
        <v>4.9324292613796797E-2</v>
      </c>
      <c r="AO29" s="64">
        <v>4.8352568178555398E-2</v>
      </c>
      <c r="AP29" s="64">
        <v>4.8401024360136498E-2</v>
      </c>
      <c r="AQ29" s="64">
        <v>4.9623232829399996E-2</v>
      </c>
      <c r="AR29" s="64">
        <v>5.0077726854083203E-2</v>
      </c>
      <c r="AS29" s="64">
        <v>5.0117519135641199E-2</v>
      </c>
      <c r="AT29" s="64">
        <v>5.0033424877631995E-2</v>
      </c>
      <c r="AU29" s="64">
        <v>4.9721819473558894E-2</v>
      </c>
      <c r="AV29" s="64">
        <v>4.9281696630900707E-2</v>
      </c>
      <c r="AW29" s="64">
        <v>4.8343569969966603E-2</v>
      </c>
      <c r="AX29" s="64">
        <v>4.8617523739107604E-2</v>
      </c>
      <c r="AY29" s="64">
        <v>4.9377377318358499E-2</v>
      </c>
      <c r="AZ29" s="64">
        <v>5.0152917758677293E-2</v>
      </c>
      <c r="BA29" s="64">
        <v>5.1194045623974803E-2</v>
      </c>
      <c r="BB29" s="64">
        <v>5.2444058670992701E-2</v>
      </c>
      <c r="BC29" s="64">
        <v>5.3660499191111294E-2</v>
      </c>
      <c r="BD29" s="64">
        <v>5.3841346487934601E-2</v>
      </c>
      <c r="BE29" s="64">
        <v>5.2786516421633296E-2</v>
      </c>
      <c r="BF29" s="64">
        <v>5.1953090396375294E-2</v>
      </c>
      <c r="BG29" s="64">
        <v>5.1744365439167897E-2</v>
      </c>
      <c r="BH29" s="64">
        <v>5.1830386412913799E-2</v>
      </c>
      <c r="BI29" s="64">
        <v>5.2311361049686103E-2</v>
      </c>
      <c r="BJ29" s="64">
        <v>5.2696046257574604E-2</v>
      </c>
      <c r="BK29" s="64">
        <v>5.3411176021723399E-2</v>
      </c>
      <c r="BM29" s="75">
        <f t="shared" si="1"/>
        <v>5.9024711522528465E-2</v>
      </c>
      <c r="BN29" s="75">
        <f t="shared" si="2"/>
        <v>4.8343569969966603E-2</v>
      </c>
      <c r="BO29" s="75">
        <f t="shared" si="3"/>
        <v>7.1800000000000003E-2</v>
      </c>
      <c r="BP29" s="75">
        <f t="shared" si="4"/>
        <v>5.2335484144313764E-2</v>
      </c>
      <c r="BW29" s="64">
        <v>5.9024711522528465E-2</v>
      </c>
      <c r="BX29" s="64">
        <v>4.8343569969966603E-2</v>
      </c>
      <c r="BY29" s="64">
        <v>7.1800000000000003E-2</v>
      </c>
      <c r="BZ29" s="64">
        <v>5.2335484144313764E-2</v>
      </c>
    </row>
    <row r="30" spans="1:78" x14ac:dyDescent="0.25">
      <c r="A30" s="62" t="s">
        <v>47</v>
      </c>
      <c r="B30" s="63"/>
      <c r="C30" s="49">
        <v>5.9700000000000003E-2</v>
      </c>
      <c r="D30" s="49">
        <v>6.0900000000000003E-2</v>
      </c>
      <c r="E30" s="49">
        <v>6.2199999999999998E-2</v>
      </c>
      <c r="F30" s="49">
        <v>6.2300000000000001E-2</v>
      </c>
      <c r="G30" s="49">
        <v>6.1699999999999998E-2</v>
      </c>
      <c r="H30" s="49">
        <v>6.1600000000000002E-2</v>
      </c>
      <c r="I30" s="66">
        <v>6.1800000000000001E-2</v>
      </c>
      <c r="J30" s="66">
        <v>6.2100000000000002E-2</v>
      </c>
      <c r="K30" s="66">
        <v>6.25E-2</v>
      </c>
      <c r="L30" s="66">
        <v>6.3500000000000001E-2</v>
      </c>
      <c r="M30" s="66">
        <v>6.4699999999999994E-2</v>
      </c>
      <c r="N30" s="66">
        <v>6.5000000000000002E-2</v>
      </c>
      <c r="O30" s="66">
        <v>6.5799999999999997E-2</v>
      </c>
      <c r="P30" s="66">
        <v>6.7000000000000004E-2</v>
      </c>
      <c r="Q30" s="66">
        <v>6.8400000000000002E-2</v>
      </c>
      <c r="R30" s="66">
        <v>6.9000000000000006E-2</v>
      </c>
      <c r="S30" s="66">
        <v>6.9199999999999998E-2</v>
      </c>
      <c r="T30" s="66">
        <v>6.9099999999999995E-2</v>
      </c>
      <c r="U30" s="66">
        <v>6.8400000000000002E-2</v>
      </c>
      <c r="V30" s="66">
        <v>6.6799999999999998E-2</v>
      </c>
      <c r="W30" s="66">
        <v>6.4600000000000005E-2</v>
      </c>
      <c r="X30" s="66">
        <v>6.3399999999999998E-2</v>
      </c>
      <c r="Y30" s="66">
        <v>6.3200000000000006E-2</v>
      </c>
      <c r="Z30" s="67">
        <v>6.4000000000000001E-2</v>
      </c>
      <c r="AA30" s="67">
        <v>6.4799999999999996E-2</v>
      </c>
      <c r="AB30" s="67">
        <v>6.5199999999999994E-2</v>
      </c>
      <c r="AC30" s="67">
        <v>6.5000000000000002E-2</v>
      </c>
      <c r="AD30" s="67">
        <v>6.4199999999999993E-2</v>
      </c>
      <c r="AE30" s="66">
        <v>6.3100000000000003E-2</v>
      </c>
      <c r="AF30" s="66">
        <v>6.0199999999999997E-2</v>
      </c>
      <c r="AG30" s="66">
        <v>5.6599999999999998E-2</v>
      </c>
      <c r="AH30" s="66">
        <v>5.3100000000000001E-2</v>
      </c>
      <c r="AI30" s="66">
        <v>5.1299999999999998E-2</v>
      </c>
      <c r="AJ30" s="66">
        <v>4.8800000000000003E-2</v>
      </c>
      <c r="AK30" s="66">
        <v>4.5699999999999998E-2</v>
      </c>
      <c r="AL30" s="66">
        <v>4.3900000000000002E-2</v>
      </c>
      <c r="AM30" s="64">
        <v>4.3062042731099995E-2</v>
      </c>
      <c r="AN30" s="64">
        <v>4.3037149220759602E-2</v>
      </c>
      <c r="AO30" s="64">
        <v>4.2089137625552303E-2</v>
      </c>
      <c r="AP30" s="64">
        <v>4.1996951143384899E-2</v>
      </c>
      <c r="AQ30" s="64">
        <v>4.30156677309056E-2</v>
      </c>
      <c r="AR30" s="64">
        <v>4.31360210897608E-2</v>
      </c>
      <c r="AS30" s="64">
        <v>4.28270915778865E-2</v>
      </c>
      <c r="AT30" s="64">
        <v>4.2377016287441602E-2</v>
      </c>
      <c r="AU30" s="64">
        <v>4.1749925056818606E-2</v>
      </c>
      <c r="AV30" s="64">
        <v>4.1058880082578401E-2</v>
      </c>
      <c r="AW30" s="64">
        <v>3.9929916716515898E-2</v>
      </c>
      <c r="AX30" s="64">
        <v>4.0252352500812202E-2</v>
      </c>
      <c r="AY30" s="64">
        <v>4.1024591917500006E-2</v>
      </c>
      <c r="AZ30" s="64">
        <v>4.1894490303580403E-2</v>
      </c>
      <c r="BA30" s="64">
        <v>4.2952425894066094E-2</v>
      </c>
      <c r="BB30" s="64">
        <v>4.4345895519004003E-2</v>
      </c>
      <c r="BC30" s="64">
        <v>4.5837464326970695E-2</v>
      </c>
      <c r="BD30" s="64">
        <v>4.6412536497797502E-2</v>
      </c>
      <c r="BE30" s="64">
        <v>4.5668280831430097E-2</v>
      </c>
      <c r="BF30" s="64">
        <v>4.5104797079550701E-2</v>
      </c>
      <c r="BG30" s="64">
        <v>4.5365701023669498E-2</v>
      </c>
      <c r="BH30" s="64">
        <v>4.5838273284570699E-2</v>
      </c>
      <c r="BI30" s="64">
        <v>4.6886961794525304E-2</v>
      </c>
      <c r="BJ30" s="64">
        <v>4.7599693406916097E-2</v>
      </c>
      <c r="BK30" s="64">
        <v>4.8463569731992902E-2</v>
      </c>
      <c r="BM30" s="75">
        <f t="shared" si="1"/>
        <v>5.4438144809427713E-2</v>
      </c>
      <c r="BN30" s="75">
        <f t="shared" si="2"/>
        <v>3.9929916716515898E-2</v>
      </c>
      <c r="BO30" s="75">
        <f t="shared" si="3"/>
        <v>6.9199999999999998E-2</v>
      </c>
      <c r="BP30" s="75">
        <f t="shared" si="4"/>
        <v>4.55308408078395E-2</v>
      </c>
      <c r="BW30" s="64">
        <v>5.4438144809427713E-2</v>
      </c>
      <c r="BX30" s="64">
        <v>3.9929916716515898E-2</v>
      </c>
      <c r="BY30" s="64">
        <v>6.9199999999999998E-2</v>
      </c>
      <c r="BZ30" s="64">
        <v>4.55308408078395E-2</v>
      </c>
    </row>
    <row r="31" spans="1:78" x14ac:dyDescent="0.25">
      <c r="A31" s="62" t="s">
        <v>48</v>
      </c>
      <c r="B31" s="63"/>
      <c r="C31" s="49">
        <v>6.1899999999999997E-2</v>
      </c>
      <c r="D31" s="49">
        <v>6.3E-2</v>
      </c>
      <c r="E31" s="49">
        <v>6.4000000000000001E-2</v>
      </c>
      <c r="F31" s="49">
        <v>6.4000000000000001E-2</v>
      </c>
      <c r="G31" s="49">
        <v>6.3600000000000004E-2</v>
      </c>
      <c r="H31" s="49">
        <v>6.3700000000000007E-2</v>
      </c>
      <c r="I31" s="66">
        <v>6.4100000000000004E-2</v>
      </c>
      <c r="J31" s="66">
        <v>6.5100000000000005E-2</v>
      </c>
      <c r="K31" s="66">
        <v>6.6000000000000003E-2</v>
      </c>
      <c r="L31" s="66">
        <v>6.7400000000000002E-2</v>
      </c>
      <c r="M31" s="66">
        <v>6.88E-2</v>
      </c>
      <c r="N31" s="66">
        <v>6.9500000000000006E-2</v>
      </c>
      <c r="O31" s="66">
        <v>7.0599999999999996E-2</v>
      </c>
      <c r="P31" s="66">
        <v>7.17E-2</v>
      </c>
      <c r="Q31" s="66">
        <v>7.2900000000000006E-2</v>
      </c>
      <c r="R31" s="66">
        <v>7.4099999999999999E-2</v>
      </c>
      <c r="S31" s="66">
        <v>7.4899999999999994E-2</v>
      </c>
      <c r="T31" s="66">
        <v>7.5200000000000003E-2</v>
      </c>
      <c r="U31" s="66">
        <v>7.5200000000000003E-2</v>
      </c>
      <c r="V31" s="66">
        <v>7.3999999999999996E-2</v>
      </c>
      <c r="W31" s="66">
        <v>7.22E-2</v>
      </c>
      <c r="X31" s="66">
        <v>7.0800000000000002E-2</v>
      </c>
      <c r="Y31" s="66">
        <v>7.0099999999999996E-2</v>
      </c>
      <c r="Z31" s="67">
        <v>7.0199999999999999E-2</v>
      </c>
      <c r="AA31" s="67">
        <v>6.9900000000000004E-2</v>
      </c>
      <c r="AB31" s="67">
        <v>6.9800000000000001E-2</v>
      </c>
      <c r="AC31" s="67">
        <v>6.9699999999999998E-2</v>
      </c>
      <c r="AD31" s="67">
        <v>6.88E-2</v>
      </c>
      <c r="AE31" s="66">
        <v>6.7500000000000004E-2</v>
      </c>
      <c r="AF31" s="66">
        <v>6.4799999999999996E-2</v>
      </c>
      <c r="AG31" s="66">
        <v>6.1600000000000002E-2</v>
      </c>
      <c r="AH31" s="66">
        <v>5.8799999999999998E-2</v>
      </c>
      <c r="AI31" s="66">
        <v>5.67E-2</v>
      </c>
      <c r="AJ31" s="66">
        <v>5.4300000000000001E-2</v>
      </c>
      <c r="AK31" s="66">
        <v>5.1799999999999999E-2</v>
      </c>
      <c r="AL31" s="66">
        <v>5.04E-2</v>
      </c>
      <c r="AM31" s="64">
        <v>4.9720490812456199E-2</v>
      </c>
      <c r="AN31" s="64">
        <v>4.9559740139603098E-2</v>
      </c>
      <c r="AO31" s="64">
        <v>4.90192807039515E-2</v>
      </c>
      <c r="AP31" s="64">
        <v>4.9299657429017402E-2</v>
      </c>
      <c r="AQ31" s="64">
        <v>5.0366229546723297E-2</v>
      </c>
      <c r="AR31" s="64">
        <v>5.0392732145144795E-2</v>
      </c>
      <c r="AS31" s="64">
        <v>4.9984476736031701E-2</v>
      </c>
      <c r="AT31" s="64">
        <v>4.9269352817007998E-2</v>
      </c>
      <c r="AU31" s="64">
        <v>4.8375020986630199E-2</v>
      </c>
      <c r="AV31" s="64">
        <v>4.7469089279647596E-2</v>
      </c>
      <c r="AW31" s="64">
        <v>4.6231339370543099E-2</v>
      </c>
      <c r="AX31" s="64">
        <v>4.6248034516054901E-2</v>
      </c>
      <c r="AY31" s="64">
        <v>4.6849840242510099E-2</v>
      </c>
      <c r="AZ31" s="64">
        <v>4.7581384264063199E-2</v>
      </c>
      <c r="BA31" s="64">
        <v>4.8482552779677099E-2</v>
      </c>
      <c r="BB31" s="64">
        <v>4.9478741427382199E-2</v>
      </c>
      <c r="BC31" s="64">
        <v>5.0455043139721101E-2</v>
      </c>
      <c r="BD31" s="64">
        <v>5.0592555677851599E-2</v>
      </c>
      <c r="BE31" s="64">
        <v>4.94878474313468E-2</v>
      </c>
      <c r="BF31" s="64">
        <v>4.85253207321555E-2</v>
      </c>
      <c r="BG31" s="64">
        <v>4.8468898904885906E-2</v>
      </c>
      <c r="BH31" s="64">
        <v>4.8688593050690704E-2</v>
      </c>
      <c r="BI31" s="64">
        <v>4.9302791760046094E-2</v>
      </c>
      <c r="BJ31" s="64">
        <v>4.9917078696156095E-2</v>
      </c>
      <c r="BK31" s="64">
        <v>5.0793121524842902E-2</v>
      </c>
      <c r="BM31" s="75">
        <f t="shared" si="1"/>
        <v>5.9371462526461333E-2</v>
      </c>
      <c r="BN31" s="75">
        <f t="shared" si="2"/>
        <v>4.6231339370543099E-2</v>
      </c>
      <c r="BO31" s="75">
        <f t="shared" si="3"/>
        <v>7.5200000000000003E-2</v>
      </c>
      <c r="BP31" s="75">
        <f t="shared" si="4"/>
        <v>4.9314494115734936E-2</v>
      </c>
      <c r="BW31" s="64">
        <v>5.9371462526461333E-2</v>
      </c>
      <c r="BX31" s="64">
        <v>4.6231339370543099E-2</v>
      </c>
      <c r="BY31" s="64">
        <v>7.5200000000000003E-2</v>
      </c>
      <c r="BZ31" s="64">
        <v>4.9314494115734936E-2</v>
      </c>
    </row>
    <row r="32" spans="1:78" x14ac:dyDescent="0.25">
      <c r="A32" s="62" t="s">
        <v>49</v>
      </c>
      <c r="B32" s="63"/>
      <c r="C32" s="49">
        <v>5.6800000000000003E-2</v>
      </c>
      <c r="D32" s="49">
        <v>5.7099999999999998E-2</v>
      </c>
      <c r="E32" s="49">
        <v>5.7599999999999998E-2</v>
      </c>
      <c r="F32" s="49">
        <v>5.8400000000000001E-2</v>
      </c>
      <c r="G32" s="49">
        <v>5.9400000000000001E-2</v>
      </c>
      <c r="H32" s="49">
        <v>6.0400000000000002E-2</v>
      </c>
      <c r="I32" s="66">
        <v>6.1400000000000003E-2</v>
      </c>
      <c r="J32" s="66">
        <v>6.25E-2</v>
      </c>
      <c r="K32" s="66">
        <v>6.3500000000000001E-2</v>
      </c>
      <c r="L32" s="66">
        <v>6.3899999999999998E-2</v>
      </c>
      <c r="M32" s="66">
        <v>6.3799999999999996E-2</v>
      </c>
      <c r="N32" s="66">
        <v>6.3500000000000001E-2</v>
      </c>
      <c r="O32" s="66">
        <v>6.3500000000000001E-2</v>
      </c>
      <c r="P32" s="66">
        <v>6.3700000000000007E-2</v>
      </c>
      <c r="Q32" s="66">
        <v>6.3899999999999998E-2</v>
      </c>
      <c r="R32" s="66">
        <v>6.4299999999999996E-2</v>
      </c>
      <c r="S32" s="66">
        <v>6.4600000000000005E-2</v>
      </c>
      <c r="T32" s="66">
        <v>6.5100000000000005E-2</v>
      </c>
      <c r="U32" s="66">
        <v>6.5500000000000003E-2</v>
      </c>
      <c r="V32" s="66">
        <v>6.54E-2</v>
      </c>
      <c r="W32" s="66">
        <v>6.5299999999999997E-2</v>
      </c>
      <c r="X32" s="66">
        <v>6.5199999999999994E-2</v>
      </c>
      <c r="Y32" s="66">
        <v>6.5500000000000003E-2</v>
      </c>
      <c r="Z32" s="67">
        <v>6.5799999999999997E-2</v>
      </c>
      <c r="AA32" s="67">
        <v>6.6100000000000006E-2</v>
      </c>
      <c r="AB32" s="67">
        <v>6.6299999999999998E-2</v>
      </c>
      <c r="AC32" s="67">
        <v>6.6199999999999995E-2</v>
      </c>
      <c r="AD32" s="67">
        <v>6.6199999999999995E-2</v>
      </c>
      <c r="AE32" s="66">
        <v>6.59E-2</v>
      </c>
      <c r="AF32" s="66">
        <v>6.5100000000000005E-2</v>
      </c>
      <c r="AG32" s="66">
        <v>6.4100000000000004E-2</v>
      </c>
      <c r="AH32" s="66">
        <v>6.3399999999999998E-2</v>
      </c>
      <c r="AI32" s="66">
        <v>6.3E-2</v>
      </c>
      <c r="AJ32" s="66">
        <v>6.1899999999999997E-2</v>
      </c>
      <c r="AK32" s="66">
        <v>6.08E-2</v>
      </c>
      <c r="AL32" s="66">
        <v>6.0199999999999997E-2</v>
      </c>
      <c r="AM32" s="64">
        <v>5.9952729556858507E-2</v>
      </c>
      <c r="AN32" s="64">
        <v>5.9837926018415505E-2</v>
      </c>
      <c r="AO32" s="64">
        <v>5.9402636956908499E-2</v>
      </c>
      <c r="AP32" s="64">
        <v>5.9223907471646804E-2</v>
      </c>
      <c r="AQ32" s="64">
        <v>5.93769671457604E-2</v>
      </c>
      <c r="AR32" s="64">
        <v>5.8969701372015203E-2</v>
      </c>
      <c r="AS32" s="64">
        <v>5.80728689789849E-2</v>
      </c>
      <c r="AT32" s="64">
        <v>5.7007913137399197E-2</v>
      </c>
      <c r="AU32" s="64">
        <v>5.5856373667624803E-2</v>
      </c>
      <c r="AV32" s="64">
        <v>5.4940831678136098E-2</v>
      </c>
      <c r="AW32" s="64">
        <v>5.3998176586568095E-2</v>
      </c>
      <c r="AX32" s="64">
        <v>5.3761177786757999E-2</v>
      </c>
      <c r="AY32" s="64">
        <v>5.4257043739556199E-2</v>
      </c>
      <c r="AZ32" s="64">
        <v>5.4947587822654603E-2</v>
      </c>
      <c r="BA32" s="64">
        <v>5.5715496341847998E-2</v>
      </c>
      <c r="BB32" s="64">
        <v>5.6300593839640298E-2</v>
      </c>
      <c r="BC32" s="64">
        <v>5.6676235498551206E-2</v>
      </c>
      <c r="BD32" s="64">
        <v>5.6735769363441907E-2</v>
      </c>
      <c r="BE32" s="64">
        <v>5.5953395849613397E-2</v>
      </c>
      <c r="BF32" s="64">
        <v>5.5413542174287303E-2</v>
      </c>
      <c r="BG32" s="64">
        <v>5.5781871168180404E-2</v>
      </c>
      <c r="BH32" s="64">
        <v>5.6695966171879997E-2</v>
      </c>
      <c r="BI32" s="64">
        <v>5.7981807074021494E-2</v>
      </c>
      <c r="BJ32" s="64">
        <v>5.8849432276329203E-2</v>
      </c>
      <c r="BK32" s="64">
        <v>5.9612317723214001E-2</v>
      </c>
      <c r="BM32" s="75">
        <f t="shared" si="1"/>
        <v>6.0665938842627776E-2</v>
      </c>
      <c r="BN32" s="75">
        <f t="shared" si="2"/>
        <v>5.3761177786757999E-2</v>
      </c>
      <c r="BO32" s="75">
        <f t="shared" si="3"/>
        <v>6.6299999999999998E-2</v>
      </c>
      <c r="BP32" s="75">
        <f t="shared" si="4"/>
        <v>5.6722001275305141E-2</v>
      </c>
      <c r="BW32" s="64">
        <v>6.0665938842627776E-2</v>
      </c>
      <c r="BX32" s="64">
        <v>5.3761177786757999E-2</v>
      </c>
      <c r="BY32" s="64">
        <v>6.6299999999999998E-2</v>
      </c>
      <c r="BZ32" s="64">
        <v>5.6722001275305141E-2</v>
      </c>
    </row>
    <row r="33" spans="1:78" x14ac:dyDescent="0.25">
      <c r="A33" s="62" t="s">
        <v>50</v>
      </c>
      <c r="B33" s="63"/>
      <c r="C33" s="49">
        <v>4.6899999999999997E-2</v>
      </c>
      <c r="D33" s="49">
        <v>4.7800000000000002E-2</v>
      </c>
      <c r="E33" s="49">
        <v>4.8599999999999997E-2</v>
      </c>
      <c r="F33" s="49">
        <v>4.9099999999999998E-2</v>
      </c>
      <c r="G33" s="49">
        <v>4.9500000000000002E-2</v>
      </c>
      <c r="H33" s="49">
        <v>5.0099999999999999E-2</v>
      </c>
      <c r="I33" s="66">
        <v>5.0599999999999999E-2</v>
      </c>
      <c r="J33" s="66">
        <v>5.1499999999999997E-2</v>
      </c>
      <c r="K33" s="66">
        <v>5.2600000000000001E-2</v>
      </c>
      <c r="L33" s="66">
        <v>5.3800000000000001E-2</v>
      </c>
      <c r="M33" s="66">
        <v>5.4600000000000003E-2</v>
      </c>
      <c r="N33" s="66">
        <v>5.4899999999999997E-2</v>
      </c>
      <c r="O33" s="66">
        <v>5.5800000000000002E-2</v>
      </c>
      <c r="P33" s="66">
        <v>5.7099999999999998E-2</v>
      </c>
      <c r="Q33" s="66">
        <v>5.8599999999999999E-2</v>
      </c>
      <c r="R33" s="66">
        <v>0.06</v>
      </c>
      <c r="S33" s="66">
        <v>6.0999999999999999E-2</v>
      </c>
      <c r="T33" s="66">
        <v>6.1800000000000001E-2</v>
      </c>
      <c r="U33" s="66">
        <v>6.2100000000000002E-2</v>
      </c>
      <c r="V33" s="66">
        <v>6.1400000000000003E-2</v>
      </c>
      <c r="W33" s="66">
        <v>0.06</v>
      </c>
      <c r="X33" s="66">
        <v>5.8999999999999997E-2</v>
      </c>
      <c r="Y33" s="66">
        <v>5.8700000000000002E-2</v>
      </c>
      <c r="Z33" s="67">
        <v>5.9400000000000001E-2</v>
      </c>
      <c r="AA33" s="67">
        <v>6.0100000000000001E-2</v>
      </c>
      <c r="AB33" s="67">
        <v>6.0699999999999997E-2</v>
      </c>
      <c r="AC33" s="67">
        <v>6.0900000000000003E-2</v>
      </c>
      <c r="AD33" s="67">
        <v>6.0699999999999997E-2</v>
      </c>
      <c r="AE33" s="66">
        <v>6.0199999999999997E-2</v>
      </c>
      <c r="AF33" s="66">
        <v>5.8200000000000002E-2</v>
      </c>
      <c r="AG33" s="66">
        <v>5.5399999999999998E-2</v>
      </c>
      <c r="AH33" s="66">
        <v>5.28E-2</v>
      </c>
      <c r="AI33" s="66">
        <v>5.1299999999999998E-2</v>
      </c>
      <c r="AJ33" s="66">
        <v>4.9399999999999999E-2</v>
      </c>
      <c r="AK33" s="66">
        <v>4.7100000000000003E-2</v>
      </c>
      <c r="AL33" s="66">
        <v>4.5900000000000003E-2</v>
      </c>
      <c r="AM33" s="64">
        <v>4.5434190521520999E-2</v>
      </c>
      <c r="AN33" s="64">
        <v>4.5487500511421697E-2</v>
      </c>
      <c r="AO33" s="64">
        <v>4.4862670524253898E-2</v>
      </c>
      <c r="AP33" s="64">
        <v>4.4741604643779305E-2</v>
      </c>
      <c r="AQ33" s="64">
        <v>4.5381259468838697E-2</v>
      </c>
      <c r="AR33" s="64">
        <v>4.5240453140921601E-2</v>
      </c>
      <c r="AS33" s="64">
        <v>4.5127156514198401E-2</v>
      </c>
      <c r="AT33" s="64">
        <v>4.4971678825620802E-2</v>
      </c>
      <c r="AU33" s="64">
        <v>4.4601060465315499E-2</v>
      </c>
      <c r="AV33" s="64">
        <v>4.42676898791107E-2</v>
      </c>
      <c r="AW33" s="64">
        <v>4.3530126058159799E-2</v>
      </c>
      <c r="AX33" s="64">
        <v>4.4222384180158697E-2</v>
      </c>
      <c r="AY33" s="64">
        <v>4.5101625251821799E-2</v>
      </c>
      <c r="AZ33" s="64">
        <v>4.6089628123709293E-2</v>
      </c>
      <c r="BA33" s="64">
        <v>4.7372301393280303E-2</v>
      </c>
      <c r="BB33" s="64">
        <v>4.8797788990947499E-2</v>
      </c>
      <c r="BC33" s="64">
        <v>5.0306296022843894E-2</v>
      </c>
      <c r="BD33" s="64">
        <v>5.0505563933356395E-2</v>
      </c>
      <c r="BE33" s="64">
        <v>4.9579297034084896E-2</v>
      </c>
      <c r="BF33" s="64">
        <v>4.8781471065066598E-2</v>
      </c>
      <c r="BG33" s="64">
        <v>4.8821065736993699E-2</v>
      </c>
      <c r="BH33" s="64">
        <v>4.9339590138752998E-2</v>
      </c>
      <c r="BI33" s="64">
        <v>5.0480775508978407E-2</v>
      </c>
      <c r="BJ33" s="64">
        <v>5.15269873809392E-2</v>
      </c>
      <c r="BK33" s="64">
        <v>5.2776585196525005E-2</v>
      </c>
      <c r="BM33" s="75">
        <f t="shared" si="1"/>
        <v>5.1884372959190163E-2</v>
      </c>
      <c r="BN33" s="75">
        <f t="shared" si="2"/>
        <v>4.3530126058159799E-2</v>
      </c>
      <c r="BO33" s="75">
        <f t="shared" si="3"/>
        <v>6.2100000000000002E-2</v>
      </c>
      <c r="BP33" s="75">
        <f t="shared" si="4"/>
        <v>4.953144587712318E-2</v>
      </c>
      <c r="BW33" s="64">
        <v>5.1884372959190163E-2</v>
      </c>
      <c r="BX33" s="64">
        <v>4.3530126058159799E-2</v>
      </c>
      <c r="BY33" s="64">
        <v>6.2100000000000002E-2</v>
      </c>
      <c r="BZ33" s="64">
        <v>4.953144587712318E-2</v>
      </c>
    </row>
    <row r="34" spans="1:78" x14ac:dyDescent="0.25">
      <c r="A34" s="62" t="s">
        <v>51</v>
      </c>
      <c r="B34" s="63"/>
      <c r="C34" s="49">
        <v>6.0100000000000001E-2</v>
      </c>
      <c r="D34" s="49">
        <v>6.1899999999999997E-2</v>
      </c>
      <c r="E34" s="49">
        <v>6.3600000000000004E-2</v>
      </c>
      <c r="F34" s="49">
        <v>6.4299999999999996E-2</v>
      </c>
      <c r="G34" s="49">
        <v>6.4899999999999999E-2</v>
      </c>
      <c r="H34" s="49">
        <v>6.54E-2</v>
      </c>
      <c r="I34" s="66">
        <v>6.5600000000000006E-2</v>
      </c>
      <c r="J34" s="66">
        <v>6.5799999999999997E-2</v>
      </c>
      <c r="K34" s="66">
        <v>6.6000000000000003E-2</v>
      </c>
      <c r="L34" s="66">
        <v>6.6600000000000006E-2</v>
      </c>
      <c r="M34" s="66">
        <v>6.6900000000000001E-2</v>
      </c>
      <c r="N34" s="66">
        <v>6.6699999999999995E-2</v>
      </c>
      <c r="O34" s="66">
        <v>6.7100000000000007E-2</v>
      </c>
      <c r="P34" s="66">
        <v>6.7500000000000004E-2</v>
      </c>
      <c r="Q34" s="66">
        <v>6.8199999999999997E-2</v>
      </c>
      <c r="R34" s="66">
        <v>6.9199999999999998E-2</v>
      </c>
      <c r="S34" s="66">
        <v>6.9800000000000001E-2</v>
      </c>
      <c r="T34" s="66">
        <v>7.0300000000000001E-2</v>
      </c>
      <c r="U34" s="66">
        <v>7.0499999999999993E-2</v>
      </c>
      <c r="V34" s="66">
        <v>6.9900000000000004E-2</v>
      </c>
      <c r="W34" s="66">
        <v>6.9099999999999995E-2</v>
      </c>
      <c r="X34" s="66">
        <v>6.8599999999999994E-2</v>
      </c>
      <c r="Y34" s="66">
        <v>6.8599999999999994E-2</v>
      </c>
      <c r="Z34" s="67">
        <v>6.9699999999999998E-2</v>
      </c>
      <c r="AA34" s="67">
        <v>7.1199999999999999E-2</v>
      </c>
      <c r="AB34" s="67">
        <v>7.2800000000000004E-2</v>
      </c>
      <c r="AC34" s="67">
        <v>7.3899999999999993E-2</v>
      </c>
      <c r="AD34" s="67">
        <v>7.46E-2</v>
      </c>
      <c r="AE34" s="66">
        <v>7.4800000000000005E-2</v>
      </c>
      <c r="AF34" s="66">
        <v>7.3300000000000004E-2</v>
      </c>
      <c r="AG34" s="66">
        <v>7.0599999999999996E-2</v>
      </c>
      <c r="AH34" s="66">
        <v>6.7699999999999996E-2</v>
      </c>
      <c r="AI34" s="66">
        <v>6.5699999999999995E-2</v>
      </c>
      <c r="AJ34" s="66">
        <v>6.3299999999999995E-2</v>
      </c>
      <c r="AK34" s="66">
        <v>6.0999999999999999E-2</v>
      </c>
      <c r="AL34" s="66">
        <v>5.9499999999999997E-2</v>
      </c>
      <c r="AM34" s="64">
        <v>5.8613255409267102E-2</v>
      </c>
      <c r="AN34" s="64">
        <v>5.8303857145980603E-2</v>
      </c>
      <c r="AO34" s="64">
        <v>5.7495924119829595E-2</v>
      </c>
      <c r="AP34" s="64">
        <v>5.7219472122318198E-2</v>
      </c>
      <c r="AQ34" s="64">
        <v>5.7472978866385402E-2</v>
      </c>
      <c r="AR34" s="64">
        <v>5.7021328044833598E-2</v>
      </c>
      <c r="AS34" s="64">
        <v>5.6625545805764198E-2</v>
      </c>
      <c r="AT34" s="64">
        <v>5.6161363944989599E-2</v>
      </c>
      <c r="AU34" s="64">
        <v>5.56377155520612E-2</v>
      </c>
      <c r="AV34" s="64">
        <v>5.5144442859327604E-2</v>
      </c>
      <c r="AW34" s="64">
        <v>5.4665774173487808E-2</v>
      </c>
      <c r="AX34" s="64">
        <v>5.5125726475353395E-2</v>
      </c>
      <c r="AY34" s="64">
        <v>5.5893883859575701E-2</v>
      </c>
      <c r="AZ34" s="64">
        <v>5.6695256352556199E-2</v>
      </c>
      <c r="BA34" s="64">
        <v>5.7547237029840902E-2</v>
      </c>
      <c r="BB34" s="64">
        <v>5.8312622567729004E-2</v>
      </c>
      <c r="BC34" s="64">
        <v>5.9052970722282098E-2</v>
      </c>
      <c r="BD34" s="64">
        <v>5.8956014192900003E-2</v>
      </c>
      <c r="BE34" s="64">
        <v>5.7966391183384897E-2</v>
      </c>
      <c r="BF34" s="64">
        <v>5.7063434520403904E-2</v>
      </c>
      <c r="BG34" s="64">
        <v>5.6972181107301498E-2</v>
      </c>
      <c r="BH34" s="64">
        <v>5.74546185082246E-2</v>
      </c>
      <c r="BI34" s="64">
        <v>5.8333740535206104E-2</v>
      </c>
      <c r="BJ34" s="64">
        <v>5.9122370385069199E-2</v>
      </c>
      <c r="BK34" s="64">
        <v>6.0041470550261697E-2</v>
      </c>
      <c r="BM34" s="75">
        <f t="shared" si="1"/>
        <v>6.3403271738267764E-2</v>
      </c>
      <c r="BN34" s="75">
        <f t="shared" si="2"/>
        <v>5.4665774173487808E-2</v>
      </c>
      <c r="BO34" s="75">
        <f t="shared" si="3"/>
        <v>7.4800000000000005E-2</v>
      </c>
      <c r="BP34" s="75">
        <f t="shared" si="4"/>
        <v>5.8126525637930006E-2</v>
      </c>
      <c r="BW34" s="64">
        <v>6.3403271738267764E-2</v>
      </c>
      <c r="BX34" s="64">
        <v>5.4665774173487808E-2</v>
      </c>
      <c r="BY34" s="64">
        <v>7.4800000000000005E-2</v>
      </c>
      <c r="BZ34" s="64">
        <v>5.8126525637930006E-2</v>
      </c>
    </row>
    <row r="35" spans="1:78" x14ac:dyDescent="0.25">
      <c r="A35" s="62" t="s">
        <v>52</v>
      </c>
      <c r="B35" s="63"/>
      <c r="C35" s="49">
        <v>5.7000000000000002E-2</v>
      </c>
      <c r="D35" s="49">
        <v>5.8200000000000002E-2</v>
      </c>
      <c r="E35" s="49">
        <v>5.9200000000000003E-2</v>
      </c>
      <c r="F35" s="49">
        <v>5.9400000000000001E-2</v>
      </c>
      <c r="G35" s="49">
        <v>5.9299999999999999E-2</v>
      </c>
      <c r="H35" s="49">
        <v>5.96E-2</v>
      </c>
      <c r="I35" s="66">
        <v>0.06</v>
      </c>
      <c r="J35" s="66">
        <v>6.0699999999999997E-2</v>
      </c>
      <c r="K35" s="66">
        <v>6.1400000000000003E-2</v>
      </c>
      <c r="L35" s="66">
        <v>6.2600000000000003E-2</v>
      </c>
      <c r="M35" s="66">
        <v>6.3700000000000007E-2</v>
      </c>
      <c r="N35" s="66">
        <v>6.4100000000000004E-2</v>
      </c>
      <c r="O35" s="66">
        <v>6.5100000000000005E-2</v>
      </c>
      <c r="P35" s="66">
        <v>6.6299999999999998E-2</v>
      </c>
      <c r="Q35" s="66">
        <v>6.7900000000000002E-2</v>
      </c>
      <c r="R35" s="66">
        <v>6.93E-2</v>
      </c>
      <c r="S35" s="66">
        <v>7.0400000000000004E-2</v>
      </c>
      <c r="T35" s="66">
        <v>7.1199999999999999E-2</v>
      </c>
      <c r="U35" s="66">
        <v>7.1499999999999994E-2</v>
      </c>
      <c r="V35" s="66">
        <v>7.0999999999999994E-2</v>
      </c>
      <c r="W35" s="66">
        <v>6.9800000000000001E-2</v>
      </c>
      <c r="X35" s="66">
        <v>6.9199999999999998E-2</v>
      </c>
      <c r="Y35" s="66">
        <v>6.9199999999999998E-2</v>
      </c>
      <c r="Z35" s="67">
        <v>7.0199999999999999E-2</v>
      </c>
      <c r="AA35" s="67">
        <v>7.1300000000000002E-2</v>
      </c>
      <c r="AB35" s="67">
        <v>7.2300000000000003E-2</v>
      </c>
      <c r="AC35" s="67">
        <v>7.2700000000000001E-2</v>
      </c>
      <c r="AD35" s="67">
        <v>7.2800000000000004E-2</v>
      </c>
      <c r="AE35" s="66">
        <v>7.2499999999999995E-2</v>
      </c>
      <c r="AF35" s="66">
        <v>7.0300000000000001E-2</v>
      </c>
      <c r="AG35" s="66">
        <v>6.7400000000000002E-2</v>
      </c>
      <c r="AH35" s="66">
        <v>6.4600000000000005E-2</v>
      </c>
      <c r="AI35" s="66">
        <v>6.2899999999999998E-2</v>
      </c>
      <c r="AJ35" s="66">
        <v>6.0499999999999998E-2</v>
      </c>
      <c r="AK35" s="66">
        <v>5.7700000000000001E-2</v>
      </c>
      <c r="AL35" s="66">
        <v>5.6099999999999997E-2</v>
      </c>
      <c r="AM35" s="64">
        <v>5.5416648735398401E-2</v>
      </c>
      <c r="AN35" s="64">
        <v>5.5331890399316998E-2</v>
      </c>
      <c r="AO35" s="64">
        <v>5.4507598272069496E-2</v>
      </c>
      <c r="AP35" s="64">
        <v>5.4455675560638801E-2</v>
      </c>
      <c r="AQ35" s="64">
        <v>5.5354385085712901E-2</v>
      </c>
      <c r="AR35" s="64">
        <v>5.5300527262993594E-2</v>
      </c>
      <c r="AS35" s="64">
        <v>5.5195590868327704E-2</v>
      </c>
      <c r="AT35" s="64">
        <v>5.5049889277595201E-2</v>
      </c>
      <c r="AU35" s="64">
        <v>5.4578308572922403E-2</v>
      </c>
      <c r="AV35" s="64">
        <v>5.3883238434749202E-2</v>
      </c>
      <c r="AW35" s="64">
        <v>5.26872435329181E-2</v>
      </c>
      <c r="AX35" s="64">
        <v>5.2705382780606103E-2</v>
      </c>
      <c r="AY35" s="64">
        <v>5.2928955357588202E-2</v>
      </c>
      <c r="AZ35" s="64">
        <v>5.3048844729613999E-2</v>
      </c>
      <c r="BA35" s="64">
        <v>5.3508926928374799E-2</v>
      </c>
      <c r="BB35" s="64">
        <v>5.43495167173862E-2</v>
      </c>
      <c r="BC35" s="64">
        <v>5.5306988539998297E-2</v>
      </c>
      <c r="BD35" s="64">
        <v>5.5532396037307204E-2</v>
      </c>
      <c r="BE35" s="64">
        <v>5.4552600257342793E-2</v>
      </c>
      <c r="BF35" s="64">
        <v>5.3645546881030098E-2</v>
      </c>
      <c r="BG35" s="64">
        <v>5.3594946959963197E-2</v>
      </c>
      <c r="BH35" s="64">
        <v>5.42613564371284E-2</v>
      </c>
      <c r="BI35" s="64">
        <v>5.5411824677484595E-2</v>
      </c>
      <c r="BJ35" s="64">
        <v>5.6297399517930696E-2</v>
      </c>
      <c r="BK35" s="64">
        <v>5.73518323523328E-2</v>
      </c>
      <c r="BM35" s="75">
        <f t="shared" si="1"/>
        <v>6.1010778920930001E-2</v>
      </c>
      <c r="BN35" s="75">
        <f t="shared" si="2"/>
        <v>5.26872435329181E-2</v>
      </c>
      <c r="BO35" s="75">
        <f t="shared" si="3"/>
        <v>7.2800000000000004E-2</v>
      </c>
      <c r="BP35" s="75">
        <f t="shared" si="4"/>
        <v>5.4738515002991088E-2</v>
      </c>
      <c r="BW35" s="64">
        <v>6.1010778920930001E-2</v>
      </c>
      <c r="BX35" s="64">
        <v>5.26872435329181E-2</v>
      </c>
      <c r="BY35" s="64">
        <v>7.2800000000000004E-2</v>
      </c>
      <c r="BZ35" s="64">
        <v>5.4738515002991088E-2</v>
      </c>
    </row>
    <row r="36" spans="1:78" x14ac:dyDescent="0.25">
      <c r="A36" s="62" t="s">
        <v>53</v>
      </c>
      <c r="B36" s="63"/>
      <c r="C36" s="49">
        <v>7.0599999999999996E-2</v>
      </c>
      <c r="D36" s="49">
        <v>7.0900000000000005E-2</v>
      </c>
      <c r="E36" s="49">
        <v>7.1599999999999997E-2</v>
      </c>
      <c r="F36" s="49">
        <v>7.0900000000000005E-2</v>
      </c>
      <c r="G36" s="49">
        <v>7.0000000000000007E-2</v>
      </c>
      <c r="H36" s="49">
        <v>6.9800000000000001E-2</v>
      </c>
      <c r="I36" s="66">
        <v>7.0099999999999996E-2</v>
      </c>
      <c r="J36" s="66">
        <v>7.0599999999999996E-2</v>
      </c>
      <c r="K36" s="66">
        <v>7.1099999999999997E-2</v>
      </c>
      <c r="L36" s="66">
        <v>7.2499999999999995E-2</v>
      </c>
      <c r="M36" s="66">
        <v>7.3599999999999999E-2</v>
      </c>
      <c r="N36" s="66">
        <v>7.3899999999999993E-2</v>
      </c>
      <c r="O36" s="66">
        <v>7.4800000000000005E-2</v>
      </c>
      <c r="P36" s="66">
        <v>7.5999999999999998E-2</v>
      </c>
      <c r="Q36" s="66">
        <v>7.7700000000000005E-2</v>
      </c>
      <c r="R36" s="66">
        <v>7.9100000000000004E-2</v>
      </c>
      <c r="S36" s="66">
        <v>8.0399999999999999E-2</v>
      </c>
      <c r="T36" s="66">
        <v>8.1199999999999994E-2</v>
      </c>
      <c r="U36" s="66">
        <v>8.1699999999999995E-2</v>
      </c>
      <c r="V36" s="66">
        <v>8.1100000000000005E-2</v>
      </c>
      <c r="W36" s="66">
        <v>7.9799999999999996E-2</v>
      </c>
      <c r="X36" s="66">
        <v>7.9200000000000007E-2</v>
      </c>
      <c r="Y36" s="66">
        <v>7.9299999999999995E-2</v>
      </c>
      <c r="Z36" s="67">
        <v>8.0299999999999996E-2</v>
      </c>
      <c r="AA36" s="67">
        <v>8.1100000000000005E-2</v>
      </c>
      <c r="AB36" s="67">
        <v>8.1500000000000003E-2</v>
      </c>
      <c r="AC36" s="67">
        <v>8.1299999999999997E-2</v>
      </c>
      <c r="AD36" s="67">
        <v>8.0399999999999999E-2</v>
      </c>
      <c r="AE36" s="66">
        <v>7.9200000000000007E-2</v>
      </c>
      <c r="AF36" s="66">
        <v>7.6399999999999996E-2</v>
      </c>
      <c r="AG36" s="66">
        <v>7.2800000000000004E-2</v>
      </c>
      <c r="AH36" s="66">
        <v>6.9400000000000003E-2</v>
      </c>
      <c r="AI36" s="66">
        <v>6.7500000000000004E-2</v>
      </c>
      <c r="AJ36" s="66">
        <v>6.5000000000000002E-2</v>
      </c>
      <c r="AK36" s="66">
        <v>6.2E-2</v>
      </c>
      <c r="AL36" s="66">
        <v>6.0199999999999997E-2</v>
      </c>
      <c r="AM36" s="64">
        <v>5.9389866838935899E-2</v>
      </c>
      <c r="AN36" s="64">
        <v>5.9341575572611598E-2</v>
      </c>
      <c r="AO36" s="64">
        <v>5.8411308479207807E-2</v>
      </c>
      <c r="AP36" s="64">
        <v>5.8443969828748402E-2</v>
      </c>
      <c r="AQ36" s="64">
        <v>5.9486669601631403E-2</v>
      </c>
      <c r="AR36" s="64">
        <v>5.9559819251283203E-2</v>
      </c>
      <c r="AS36" s="64">
        <v>5.9266109745057902E-2</v>
      </c>
      <c r="AT36" s="64">
        <v>5.8930191208836795E-2</v>
      </c>
      <c r="AU36" s="64">
        <v>5.8323895062196103E-2</v>
      </c>
      <c r="AV36" s="64">
        <v>5.7441160962508404E-2</v>
      </c>
      <c r="AW36" s="64">
        <v>5.6082569892177997E-2</v>
      </c>
      <c r="AX36" s="64">
        <v>5.6178111449976996E-2</v>
      </c>
      <c r="AY36" s="64">
        <v>5.6834662364434303E-2</v>
      </c>
      <c r="AZ36" s="64">
        <v>5.7505787773939804E-2</v>
      </c>
      <c r="BA36" s="64">
        <v>5.8254546611280301E-2</v>
      </c>
      <c r="BB36" s="64">
        <v>5.9228980703186204E-2</v>
      </c>
      <c r="BC36" s="64">
        <v>6.0063662463747898E-2</v>
      </c>
      <c r="BD36" s="64">
        <v>5.99908828580209E-2</v>
      </c>
      <c r="BE36" s="64">
        <v>5.8447436581492804E-2</v>
      </c>
      <c r="BF36" s="64">
        <v>5.6977861534752296E-2</v>
      </c>
      <c r="BG36" s="64">
        <v>5.66612005958664E-2</v>
      </c>
      <c r="BH36" s="64">
        <v>5.6801806827208395E-2</v>
      </c>
      <c r="BI36" s="64">
        <v>5.7501345906258397E-2</v>
      </c>
      <c r="BJ36" s="64">
        <v>5.7793841293773004E-2</v>
      </c>
      <c r="BK36" s="64">
        <v>5.8278728197879603E-2</v>
      </c>
      <c r="BM36" s="75">
        <f t="shared" si="1"/>
        <v>6.7839278550901841E-2</v>
      </c>
      <c r="BN36" s="75">
        <f t="shared" si="2"/>
        <v>5.6082569892177997E-2</v>
      </c>
      <c r="BO36" s="75">
        <f t="shared" si="3"/>
        <v>8.1699999999999995E-2</v>
      </c>
      <c r="BP36" s="75">
        <f t="shared" si="4"/>
        <v>5.8125506778950502E-2</v>
      </c>
      <c r="BW36" s="64">
        <v>6.7839278550901841E-2</v>
      </c>
      <c r="BX36" s="64">
        <v>5.6082569892177997E-2</v>
      </c>
      <c r="BY36" s="64">
        <v>8.1699999999999995E-2</v>
      </c>
      <c r="BZ36" s="64">
        <v>5.8125506778950502E-2</v>
      </c>
    </row>
    <row r="37" spans="1:78" x14ac:dyDescent="0.25">
      <c r="A37" s="62" t="s">
        <v>54</v>
      </c>
      <c r="B37" s="63"/>
      <c r="C37" s="49">
        <v>6.2700000000000006E-2</v>
      </c>
      <c r="D37" s="49">
        <v>6.3799999999999996E-2</v>
      </c>
      <c r="E37" s="49">
        <v>6.4899999999999999E-2</v>
      </c>
      <c r="F37" s="49">
        <v>6.4000000000000001E-2</v>
      </c>
      <c r="G37" s="49">
        <v>6.2600000000000003E-2</v>
      </c>
      <c r="H37" s="49">
        <v>6.2E-2</v>
      </c>
      <c r="I37" s="66">
        <v>6.1800000000000001E-2</v>
      </c>
      <c r="J37" s="66">
        <v>6.1899999999999997E-2</v>
      </c>
      <c r="K37" s="66">
        <v>6.2300000000000001E-2</v>
      </c>
      <c r="L37" s="66">
        <v>6.4399999999999999E-2</v>
      </c>
      <c r="M37" s="66">
        <v>6.6600000000000006E-2</v>
      </c>
      <c r="N37" s="66">
        <v>6.7900000000000002E-2</v>
      </c>
      <c r="O37" s="66">
        <v>6.9699999999999998E-2</v>
      </c>
      <c r="P37" s="66">
        <v>7.1900000000000006E-2</v>
      </c>
      <c r="Q37" s="66">
        <v>7.4300000000000005E-2</v>
      </c>
      <c r="R37" s="66">
        <v>7.6300000000000007E-2</v>
      </c>
      <c r="S37" s="66">
        <v>7.8100000000000003E-2</v>
      </c>
      <c r="T37" s="66">
        <v>7.9399999999999998E-2</v>
      </c>
      <c r="U37" s="66">
        <v>0.08</v>
      </c>
      <c r="V37" s="66">
        <v>7.9200000000000007E-2</v>
      </c>
      <c r="W37" s="66">
        <v>7.7799999999999994E-2</v>
      </c>
      <c r="X37" s="66">
        <v>7.6999999999999999E-2</v>
      </c>
      <c r="Y37" s="66">
        <v>7.6600000000000001E-2</v>
      </c>
      <c r="Z37" s="67">
        <v>7.7200000000000005E-2</v>
      </c>
      <c r="AA37" s="67">
        <v>7.7799999999999994E-2</v>
      </c>
      <c r="AB37" s="67">
        <v>7.8399999999999997E-2</v>
      </c>
      <c r="AC37" s="67">
        <v>7.85E-2</v>
      </c>
      <c r="AD37" s="67">
        <v>7.7600000000000002E-2</v>
      </c>
      <c r="AE37" s="66">
        <v>7.6600000000000001E-2</v>
      </c>
      <c r="AF37" s="66">
        <v>7.3800000000000004E-2</v>
      </c>
      <c r="AG37" s="66">
        <v>7.0099999999999996E-2</v>
      </c>
      <c r="AH37" s="66">
        <v>6.6600000000000006E-2</v>
      </c>
      <c r="AI37" s="66">
        <v>6.4699999999999994E-2</v>
      </c>
      <c r="AJ37" s="66">
        <v>6.2199999999999998E-2</v>
      </c>
      <c r="AK37" s="66">
        <v>5.9299999999999999E-2</v>
      </c>
      <c r="AL37" s="66">
        <v>5.7799999999999997E-2</v>
      </c>
      <c r="AM37" s="64">
        <v>5.7341153278974204E-2</v>
      </c>
      <c r="AN37" s="64">
        <v>5.7650155066813903E-2</v>
      </c>
      <c r="AO37" s="64">
        <v>5.69101144460539E-2</v>
      </c>
      <c r="AP37" s="64">
        <v>5.7458424866253105E-2</v>
      </c>
      <c r="AQ37" s="64">
        <v>5.9109014732164497E-2</v>
      </c>
      <c r="AR37" s="64">
        <v>5.9614573622769597E-2</v>
      </c>
      <c r="AS37" s="64">
        <v>5.9652433148846003E-2</v>
      </c>
      <c r="AT37" s="64">
        <v>5.9449215156397603E-2</v>
      </c>
      <c r="AU37" s="64">
        <v>5.8932409015114706E-2</v>
      </c>
      <c r="AV37" s="64">
        <v>5.7963827696463001E-2</v>
      </c>
      <c r="AW37" s="64">
        <v>5.6292367746371204E-2</v>
      </c>
      <c r="AX37" s="64">
        <v>5.6110945743089301E-2</v>
      </c>
      <c r="AY37" s="64">
        <v>5.6274500544466394E-2</v>
      </c>
      <c r="AZ37" s="64">
        <v>5.6361217096822597E-2</v>
      </c>
      <c r="BA37" s="64">
        <v>5.6698748356467696E-2</v>
      </c>
      <c r="BB37" s="64">
        <v>5.74239045921483E-2</v>
      </c>
      <c r="BC37" s="64">
        <v>5.8100077115216198E-2</v>
      </c>
      <c r="BD37" s="64">
        <v>5.7844815200612E-2</v>
      </c>
      <c r="BE37" s="64">
        <v>5.6405957154354702E-2</v>
      </c>
      <c r="BF37" s="64">
        <v>5.5170767437455498E-2</v>
      </c>
      <c r="BG37" s="64">
        <v>5.4964837243770298E-2</v>
      </c>
      <c r="BH37" s="64">
        <v>5.5238790291686095E-2</v>
      </c>
      <c r="BI37" s="64">
        <v>5.6251628831821499E-2</v>
      </c>
      <c r="BJ37" s="64">
        <v>5.6984023767189196E-2</v>
      </c>
      <c r="BK37" s="64">
        <v>5.8136647013828896E-2</v>
      </c>
      <c r="BM37" s="75">
        <f t="shared" si="1"/>
        <v>6.4887549986313922E-2</v>
      </c>
      <c r="BN37" s="75">
        <f t="shared" si="2"/>
        <v>5.4964837243770298E-2</v>
      </c>
      <c r="BO37" s="75">
        <f t="shared" si="3"/>
        <v>0.08</v>
      </c>
      <c r="BP37" s="75">
        <f t="shared" si="4"/>
        <v>5.6631784508447768E-2</v>
      </c>
      <c r="BW37" s="64">
        <v>6.4887549986313922E-2</v>
      </c>
      <c r="BX37" s="64">
        <v>5.4964837243770298E-2</v>
      </c>
      <c r="BY37" s="64">
        <v>0.08</v>
      </c>
      <c r="BZ37" s="64">
        <v>5.6631784508447768E-2</v>
      </c>
    </row>
    <row r="38" spans="1:78" x14ac:dyDescent="0.25">
      <c r="A38" s="62" t="s">
        <v>55</v>
      </c>
      <c r="B38" s="63"/>
      <c r="C38" s="49">
        <v>5.9900000000000002E-2</v>
      </c>
      <c r="D38" s="49">
        <v>6.13E-2</v>
      </c>
      <c r="E38" s="49">
        <v>6.25E-2</v>
      </c>
      <c r="F38" s="49">
        <v>6.2600000000000003E-2</v>
      </c>
      <c r="G38" s="49">
        <v>6.2300000000000001E-2</v>
      </c>
      <c r="H38" s="49">
        <v>6.2399999999999997E-2</v>
      </c>
      <c r="I38" s="66">
        <v>6.2700000000000006E-2</v>
      </c>
      <c r="J38" s="66">
        <v>6.3200000000000006E-2</v>
      </c>
      <c r="K38" s="66">
        <v>6.3899999999999998E-2</v>
      </c>
      <c r="L38" s="66">
        <v>6.5199999999999994E-2</v>
      </c>
      <c r="M38" s="66">
        <v>6.6400000000000001E-2</v>
      </c>
      <c r="N38" s="66">
        <v>6.7000000000000004E-2</v>
      </c>
      <c r="O38" s="66">
        <v>6.7900000000000002E-2</v>
      </c>
      <c r="P38" s="66">
        <v>6.9000000000000006E-2</v>
      </c>
      <c r="Q38" s="66">
        <v>7.0400000000000004E-2</v>
      </c>
      <c r="R38" s="66">
        <v>7.1400000000000005E-2</v>
      </c>
      <c r="S38" s="66">
        <v>7.2400000000000006E-2</v>
      </c>
      <c r="T38" s="66">
        <v>7.3200000000000001E-2</v>
      </c>
      <c r="U38" s="66">
        <v>7.3599999999999999E-2</v>
      </c>
      <c r="V38" s="66">
        <v>7.3099999999999998E-2</v>
      </c>
      <c r="W38" s="66">
        <v>7.2099999999999997E-2</v>
      </c>
      <c r="X38" s="66">
        <v>7.17E-2</v>
      </c>
      <c r="Y38" s="66">
        <v>7.1800000000000003E-2</v>
      </c>
      <c r="Z38" s="67">
        <v>7.2800000000000004E-2</v>
      </c>
      <c r="AA38" s="67">
        <v>7.3800000000000004E-2</v>
      </c>
      <c r="AB38" s="67">
        <v>7.46E-2</v>
      </c>
      <c r="AC38" s="67">
        <v>7.4800000000000005E-2</v>
      </c>
      <c r="AD38" s="67">
        <v>7.4099999999999999E-2</v>
      </c>
      <c r="AE38" s="66">
        <v>7.3300000000000004E-2</v>
      </c>
      <c r="AF38" s="66">
        <v>7.0599999999999996E-2</v>
      </c>
      <c r="AG38" s="66">
        <v>6.7100000000000007E-2</v>
      </c>
      <c r="AH38" s="66">
        <v>6.3799999999999996E-2</v>
      </c>
      <c r="AI38" s="66">
        <v>6.1899999999999997E-2</v>
      </c>
      <c r="AJ38" s="66">
        <v>5.9499999999999997E-2</v>
      </c>
      <c r="AK38" s="66">
        <v>5.6500000000000002E-2</v>
      </c>
      <c r="AL38" s="66">
        <v>5.4699999999999999E-2</v>
      </c>
      <c r="AM38" s="64">
        <v>5.3938998099999198E-2</v>
      </c>
      <c r="AN38" s="64">
        <v>5.3818112838506904E-2</v>
      </c>
      <c r="AO38" s="64">
        <v>5.2881176566626505E-2</v>
      </c>
      <c r="AP38" s="64">
        <v>5.2857401217458702E-2</v>
      </c>
      <c r="AQ38" s="64">
        <v>5.3908483173920094E-2</v>
      </c>
      <c r="AR38" s="64">
        <v>5.4074657998648801E-2</v>
      </c>
      <c r="AS38" s="64">
        <v>5.3926596708140401E-2</v>
      </c>
      <c r="AT38" s="64">
        <v>5.35408229750408E-2</v>
      </c>
      <c r="AU38" s="64">
        <v>5.2931836309995296E-2</v>
      </c>
      <c r="AV38" s="64">
        <v>5.2095299709894599E-2</v>
      </c>
      <c r="AW38" s="64">
        <v>5.0800194539439299E-2</v>
      </c>
      <c r="AX38" s="64">
        <v>5.0808095497752601E-2</v>
      </c>
      <c r="AY38" s="64">
        <v>5.1246620550673395E-2</v>
      </c>
      <c r="AZ38" s="64">
        <v>5.1831746388416401E-2</v>
      </c>
      <c r="BA38" s="64">
        <v>5.2599886833852701E-2</v>
      </c>
      <c r="BB38" s="64">
        <v>5.3625679690909596E-2</v>
      </c>
      <c r="BC38" s="64">
        <v>5.4519357332370698E-2</v>
      </c>
      <c r="BD38" s="64">
        <v>5.4583170931114505E-2</v>
      </c>
      <c r="BE38" s="64">
        <v>5.3348748325434903E-2</v>
      </c>
      <c r="BF38" s="64">
        <v>5.2089472699075302E-2</v>
      </c>
      <c r="BG38" s="64">
        <v>5.16733496691828E-2</v>
      </c>
      <c r="BH38" s="64">
        <v>5.1680338040263799E-2</v>
      </c>
      <c r="BI38" s="64">
        <v>5.2297183142187606E-2</v>
      </c>
      <c r="BJ38" s="64">
        <v>5.2584725749136904E-2</v>
      </c>
      <c r="BK38" s="64">
        <v>5.3150345490866398E-2</v>
      </c>
      <c r="BM38" s="75">
        <f t="shared" si="1"/>
        <v>6.1382168860309998E-2</v>
      </c>
      <c r="BN38" s="75">
        <f t="shared" si="2"/>
        <v>5.0800194539439299E-2</v>
      </c>
      <c r="BO38" s="75">
        <f t="shared" si="3"/>
        <v>7.4800000000000005E-2</v>
      </c>
      <c r="BP38" s="75">
        <f t="shared" si="4"/>
        <v>5.2832000357734298E-2</v>
      </c>
      <c r="BW38" s="64">
        <v>6.1382168860309998E-2</v>
      </c>
      <c r="BX38" s="64">
        <v>5.0800194539439299E-2</v>
      </c>
      <c r="BY38" s="64">
        <v>7.4800000000000005E-2</v>
      </c>
      <c r="BZ38" s="64">
        <v>5.2832000357734298E-2</v>
      </c>
    </row>
    <row r="39" spans="1:78" s="60" customFormat="1" x14ac:dyDescent="0.25">
      <c r="A39" s="58" t="s">
        <v>59</v>
      </c>
      <c r="B39" s="58">
        <v>1965</v>
      </c>
      <c r="C39" s="59">
        <f>AVERAGE(C40:C49)</f>
        <v>5.9499999999999997E-2</v>
      </c>
      <c r="D39" s="59">
        <f t="shared" ref="D39:BK39" si="7">AVERAGE(D40:D49)</f>
        <v>6.0450000000000004E-2</v>
      </c>
      <c r="E39" s="59">
        <f t="shared" si="7"/>
        <v>6.1440000000000008E-2</v>
      </c>
      <c r="F39" s="59">
        <f t="shared" si="7"/>
        <v>6.1320000000000006E-2</v>
      </c>
      <c r="G39" s="59">
        <f t="shared" si="7"/>
        <v>6.0860000000000004E-2</v>
      </c>
      <c r="H39" s="59">
        <f t="shared" si="7"/>
        <v>6.0819999999999999E-2</v>
      </c>
      <c r="I39" s="59">
        <f t="shared" si="7"/>
        <v>6.1060000000000003E-2</v>
      </c>
      <c r="J39" s="59">
        <f t="shared" si="7"/>
        <v>6.1560000000000017E-2</v>
      </c>
      <c r="K39" s="59">
        <f t="shared" si="7"/>
        <v>6.2219999999999998E-2</v>
      </c>
      <c r="L39" s="59">
        <f t="shared" si="7"/>
        <v>6.3500000000000001E-2</v>
      </c>
      <c r="M39" s="59">
        <f t="shared" si="7"/>
        <v>6.4689999999999998E-2</v>
      </c>
      <c r="N39" s="59">
        <f t="shared" si="7"/>
        <v>6.5239999999999992E-2</v>
      </c>
      <c r="O39" s="59">
        <f t="shared" si="7"/>
        <v>6.6299999999999998E-2</v>
      </c>
      <c r="P39" s="59">
        <f t="shared" si="7"/>
        <v>6.760999999999999E-2</v>
      </c>
      <c r="Q39" s="59">
        <f t="shared" si="7"/>
        <v>6.9100000000000009E-2</v>
      </c>
      <c r="R39" s="59">
        <f t="shared" si="7"/>
        <v>7.0510000000000003E-2</v>
      </c>
      <c r="S39" s="59">
        <f t="shared" si="7"/>
        <v>7.1679999999999994E-2</v>
      </c>
      <c r="T39" s="59">
        <f t="shared" si="7"/>
        <v>7.2479999999999989E-2</v>
      </c>
      <c r="U39" s="59">
        <f t="shared" si="7"/>
        <v>7.2829999999999992E-2</v>
      </c>
      <c r="V39" s="59">
        <f t="shared" si="7"/>
        <v>7.2209999999999996E-2</v>
      </c>
      <c r="W39" s="59">
        <f t="shared" si="7"/>
        <v>7.1040000000000006E-2</v>
      </c>
      <c r="X39" s="59">
        <f t="shared" si="7"/>
        <v>7.034E-2</v>
      </c>
      <c r="Y39" s="59">
        <f t="shared" si="7"/>
        <v>7.0239999999999997E-2</v>
      </c>
      <c r="Z39" s="59">
        <f t="shared" si="7"/>
        <v>7.0989999999999998E-2</v>
      </c>
      <c r="AA39" s="59">
        <f t="shared" si="7"/>
        <v>7.17E-2</v>
      </c>
      <c r="AB39" s="59">
        <f t="shared" si="7"/>
        <v>7.2300000000000003E-2</v>
      </c>
      <c r="AC39" s="59">
        <f t="shared" si="7"/>
        <v>7.2429999999999994E-2</v>
      </c>
      <c r="AD39" s="59">
        <f t="shared" si="7"/>
        <v>7.1959999999999996E-2</v>
      </c>
      <c r="AE39" s="59">
        <f t="shared" si="7"/>
        <v>7.1140000000000009E-2</v>
      </c>
      <c r="AF39" s="59">
        <f t="shared" si="7"/>
        <v>6.860999999999999E-2</v>
      </c>
      <c r="AG39" s="59">
        <f t="shared" si="7"/>
        <v>6.5309999999999993E-2</v>
      </c>
      <c r="AH39" s="59">
        <f t="shared" si="7"/>
        <v>6.2190000000000009E-2</v>
      </c>
      <c r="AI39" s="59">
        <f t="shared" si="7"/>
        <v>6.0250000000000005E-2</v>
      </c>
      <c r="AJ39" s="59">
        <f t="shared" si="7"/>
        <v>5.7719999999999994E-2</v>
      </c>
      <c r="AK39" s="59">
        <f t="shared" si="7"/>
        <v>5.4870000000000009E-2</v>
      </c>
      <c r="AL39" s="59">
        <f t="shared" si="7"/>
        <v>5.3259999999999995E-2</v>
      </c>
      <c r="AM39" s="59">
        <f t="shared" si="7"/>
        <v>5.2559794448296525E-2</v>
      </c>
      <c r="AN39" s="59">
        <f t="shared" si="7"/>
        <v>5.2527252714689242E-2</v>
      </c>
      <c r="AO39" s="59">
        <f t="shared" si="7"/>
        <v>5.1798659922102308E-2</v>
      </c>
      <c r="AP39" s="59">
        <f t="shared" si="7"/>
        <v>5.1971691049219323E-2</v>
      </c>
      <c r="AQ39" s="59">
        <f t="shared" si="7"/>
        <v>5.3127675707068736E-2</v>
      </c>
      <c r="AR39" s="59">
        <f t="shared" si="7"/>
        <v>5.3334029059748475E-2</v>
      </c>
      <c r="AS39" s="59">
        <f t="shared" si="7"/>
        <v>5.32330773906428E-2</v>
      </c>
      <c r="AT39" s="59">
        <f t="shared" si="7"/>
        <v>5.2966892518592081E-2</v>
      </c>
      <c r="AU39" s="59">
        <f t="shared" si="7"/>
        <v>5.2431080345387779E-2</v>
      </c>
      <c r="AV39" s="59">
        <f t="shared" si="7"/>
        <v>5.1792848922517579E-2</v>
      </c>
      <c r="AW39" s="59">
        <f t="shared" si="7"/>
        <v>5.0677587985189801E-2</v>
      </c>
      <c r="AX39" s="59">
        <f t="shared" si="7"/>
        <v>5.079519293563195E-2</v>
      </c>
      <c r="AY39" s="59">
        <f t="shared" si="7"/>
        <v>5.1335218762335745E-2</v>
      </c>
      <c r="AZ39" s="59">
        <f t="shared" si="7"/>
        <v>5.190568637001651E-2</v>
      </c>
      <c r="BA39" s="59">
        <f t="shared" si="7"/>
        <v>5.2737091043046483E-2</v>
      </c>
      <c r="BB39" s="59">
        <f t="shared" si="7"/>
        <v>5.3771238556929647E-2</v>
      </c>
      <c r="BC39" s="59">
        <f t="shared" si="7"/>
        <v>5.4838220344486308E-2</v>
      </c>
      <c r="BD39" s="59">
        <f t="shared" si="7"/>
        <v>5.5120355567066327E-2</v>
      </c>
      <c r="BE39" s="59">
        <f t="shared" si="7"/>
        <v>5.4289870577616785E-2</v>
      </c>
      <c r="BF39" s="59">
        <f t="shared" si="7"/>
        <v>5.3649127316817327E-2</v>
      </c>
      <c r="BG39" s="59">
        <f t="shared" si="7"/>
        <v>5.3792119195627007E-2</v>
      </c>
      <c r="BH39" s="59">
        <f t="shared" si="7"/>
        <v>5.4397289165397787E-2</v>
      </c>
      <c r="BI39" s="59">
        <f t="shared" si="7"/>
        <v>5.5603975307685648E-2</v>
      </c>
      <c r="BJ39" s="59">
        <f t="shared" si="7"/>
        <v>5.653581901299988E-2</v>
      </c>
      <c r="BK39" s="59">
        <f t="shared" si="7"/>
        <v>5.7665636038494575E-2</v>
      </c>
      <c r="BL39" s="60">
        <f>B39</f>
        <v>1965</v>
      </c>
      <c r="BM39" s="61">
        <f t="shared" si="1"/>
        <v>6.0698154594386995E-2</v>
      </c>
      <c r="BN39" s="61">
        <f t="shared" si="2"/>
        <v>5.0677587985189801E-2</v>
      </c>
      <c r="BO39" s="61">
        <f t="shared" si="3"/>
        <v>7.2829999999999992E-2</v>
      </c>
      <c r="BP39" s="61">
        <f t="shared" si="4"/>
        <v>5.4525535708015355E-2</v>
      </c>
      <c r="BV39" s="60">
        <v>1965</v>
      </c>
      <c r="BW39" s="61">
        <v>6.0698154594386995E-2</v>
      </c>
      <c r="BX39" s="61">
        <v>5.0677587985189801E-2</v>
      </c>
      <c r="BY39" s="61">
        <v>7.2829999999999992E-2</v>
      </c>
      <c r="BZ39" s="61">
        <v>5.4525535708015355E-2</v>
      </c>
    </row>
    <row r="40" spans="1:78" x14ac:dyDescent="0.25">
      <c r="A40" s="62" t="s">
        <v>46</v>
      </c>
      <c r="B40" s="63"/>
      <c r="C40" s="49">
        <v>5.9700000000000003E-2</v>
      </c>
      <c r="D40" s="49">
        <v>6.0699999999999997E-2</v>
      </c>
      <c r="E40" s="49">
        <v>6.1899999999999997E-2</v>
      </c>
      <c r="F40" s="49">
        <v>6.1699999999999998E-2</v>
      </c>
      <c r="G40" s="49">
        <v>6.0900000000000003E-2</v>
      </c>
      <c r="H40" s="49">
        <v>6.0699999999999997E-2</v>
      </c>
      <c r="I40" s="66">
        <v>6.08E-2</v>
      </c>
      <c r="J40" s="66">
        <v>6.1100000000000002E-2</v>
      </c>
      <c r="K40" s="66">
        <v>6.1600000000000002E-2</v>
      </c>
      <c r="L40" s="66">
        <v>6.2600000000000003E-2</v>
      </c>
      <c r="M40" s="66">
        <v>6.3600000000000004E-2</v>
      </c>
      <c r="N40" s="66">
        <v>6.4100000000000004E-2</v>
      </c>
      <c r="O40" s="66">
        <v>6.5100000000000005E-2</v>
      </c>
      <c r="P40" s="66">
        <v>6.6400000000000001E-2</v>
      </c>
      <c r="Q40" s="66">
        <v>6.7799999999999999E-2</v>
      </c>
      <c r="R40" s="66">
        <v>6.9199999999999998E-2</v>
      </c>
      <c r="S40" s="66">
        <v>7.0499999999999993E-2</v>
      </c>
      <c r="T40" s="66">
        <v>7.1199999999999999E-2</v>
      </c>
      <c r="U40" s="66">
        <v>7.1400000000000005E-2</v>
      </c>
      <c r="V40" s="66">
        <v>7.0499999999999993E-2</v>
      </c>
      <c r="W40" s="66">
        <v>6.9199999999999998E-2</v>
      </c>
      <c r="X40" s="66">
        <v>6.8400000000000002E-2</v>
      </c>
      <c r="Y40" s="66">
        <v>6.8199999999999997E-2</v>
      </c>
      <c r="Z40" s="67">
        <v>6.8900000000000003E-2</v>
      </c>
      <c r="AA40" s="67">
        <v>6.9500000000000006E-2</v>
      </c>
      <c r="AB40" s="67">
        <v>6.9900000000000004E-2</v>
      </c>
      <c r="AC40" s="67">
        <v>6.9800000000000001E-2</v>
      </c>
      <c r="AD40" s="67">
        <v>6.9199999999999998E-2</v>
      </c>
      <c r="AE40" s="66">
        <v>6.8099999999999994E-2</v>
      </c>
      <c r="AF40" s="66">
        <v>6.5100000000000005E-2</v>
      </c>
      <c r="AG40" s="66">
        <v>6.1400000000000003E-2</v>
      </c>
      <c r="AH40" s="66">
        <v>5.8099999999999999E-2</v>
      </c>
      <c r="AI40" s="66">
        <v>5.6000000000000001E-2</v>
      </c>
      <c r="AJ40" s="66">
        <v>5.3199999999999997E-2</v>
      </c>
      <c r="AK40" s="66">
        <v>5.0099999999999999E-2</v>
      </c>
      <c r="AL40" s="66">
        <v>4.8300000000000003E-2</v>
      </c>
      <c r="AM40" s="64">
        <v>4.7466092699140601E-2</v>
      </c>
      <c r="AN40" s="64">
        <v>4.7259766401375899E-2</v>
      </c>
      <c r="AO40" s="64">
        <v>4.6333213335133495E-2</v>
      </c>
      <c r="AP40" s="64">
        <v>4.6508902906822996E-2</v>
      </c>
      <c r="AQ40" s="64">
        <v>4.7945423607632202E-2</v>
      </c>
      <c r="AR40" s="64">
        <v>4.8568117916977599E-2</v>
      </c>
      <c r="AS40" s="64">
        <v>4.8704661267249198E-2</v>
      </c>
      <c r="AT40" s="64">
        <v>4.8673029768101603E-2</v>
      </c>
      <c r="AU40" s="64">
        <v>4.8364451175764295E-2</v>
      </c>
      <c r="AV40" s="64">
        <v>4.793697583664E-2</v>
      </c>
      <c r="AW40" s="64">
        <v>4.6981828351865103E-2</v>
      </c>
      <c r="AX40" s="64">
        <v>4.7234777933621297E-2</v>
      </c>
      <c r="AY40" s="64">
        <v>4.7976329652416397E-2</v>
      </c>
      <c r="AZ40" s="64">
        <v>4.8715938282803101E-2</v>
      </c>
      <c r="BA40" s="64">
        <v>4.9770733132490495E-2</v>
      </c>
      <c r="BB40" s="64">
        <v>5.10394885127846E-2</v>
      </c>
      <c r="BC40" s="64">
        <v>5.2244107141032503E-2</v>
      </c>
      <c r="BD40" s="64">
        <v>5.2523455164374101E-2</v>
      </c>
      <c r="BE40" s="64">
        <v>5.1659167468161099E-2</v>
      </c>
      <c r="BF40" s="64">
        <v>5.1035334137713405E-2</v>
      </c>
      <c r="BG40" s="64">
        <v>5.1056365132877299E-2</v>
      </c>
      <c r="BH40" s="64">
        <v>5.1424560456083804E-2</v>
      </c>
      <c r="BI40" s="64">
        <v>5.22724608629992E-2</v>
      </c>
      <c r="BJ40" s="64">
        <v>5.2923070390738403E-2</v>
      </c>
      <c r="BK40" s="64">
        <v>5.3786582412880396E-2</v>
      </c>
      <c r="BM40" s="75">
        <f t="shared" si="1"/>
        <v>5.8086964490945539E-2</v>
      </c>
      <c r="BN40" s="75">
        <f t="shared" si="2"/>
        <v>4.6333213335133495E-2</v>
      </c>
      <c r="BO40" s="75">
        <f t="shared" si="3"/>
        <v>7.1400000000000005E-2</v>
      </c>
      <c r="BP40" s="75">
        <f t="shared" si="4"/>
        <v>5.1537605257911533E-2</v>
      </c>
      <c r="BW40" s="64">
        <v>5.8086964490945539E-2</v>
      </c>
      <c r="BX40" s="64">
        <v>4.6333213335133495E-2</v>
      </c>
      <c r="BY40" s="64">
        <v>7.1400000000000005E-2</v>
      </c>
      <c r="BZ40" s="64">
        <v>5.1537605257911533E-2</v>
      </c>
    </row>
    <row r="41" spans="1:78" x14ac:dyDescent="0.25">
      <c r="A41" s="62" t="s">
        <v>47</v>
      </c>
      <c r="B41" s="63"/>
      <c r="C41" s="49">
        <v>5.9700000000000003E-2</v>
      </c>
      <c r="D41" s="49">
        <v>6.0699999999999997E-2</v>
      </c>
      <c r="E41" s="49">
        <v>6.1899999999999997E-2</v>
      </c>
      <c r="F41" s="49">
        <v>6.1600000000000002E-2</v>
      </c>
      <c r="G41" s="49">
        <v>6.0299999999999999E-2</v>
      </c>
      <c r="H41" s="49">
        <v>5.96E-2</v>
      </c>
      <c r="I41" s="66">
        <v>5.9499999999999997E-2</v>
      </c>
      <c r="J41" s="66">
        <v>5.96E-2</v>
      </c>
      <c r="K41" s="66">
        <v>6.0199999999999997E-2</v>
      </c>
      <c r="L41" s="66">
        <v>6.1800000000000001E-2</v>
      </c>
      <c r="M41" s="66">
        <v>6.3700000000000007E-2</v>
      </c>
      <c r="N41" s="66">
        <v>6.5000000000000002E-2</v>
      </c>
      <c r="O41" s="66">
        <v>6.6600000000000006E-2</v>
      </c>
      <c r="P41" s="66">
        <v>6.8599999999999994E-2</v>
      </c>
      <c r="Q41" s="66">
        <v>7.0599999999999996E-2</v>
      </c>
      <c r="R41" s="66">
        <v>7.2099999999999997E-2</v>
      </c>
      <c r="S41" s="66">
        <v>7.3300000000000004E-2</v>
      </c>
      <c r="T41" s="66">
        <v>7.4099999999999999E-2</v>
      </c>
      <c r="U41" s="66">
        <v>7.4200000000000002E-2</v>
      </c>
      <c r="V41" s="66">
        <v>7.3300000000000004E-2</v>
      </c>
      <c r="W41" s="66">
        <v>7.17E-2</v>
      </c>
      <c r="X41" s="66">
        <v>7.0900000000000005E-2</v>
      </c>
      <c r="Y41" s="66">
        <v>7.0699999999999999E-2</v>
      </c>
      <c r="Z41" s="67">
        <v>7.1599999999999997E-2</v>
      </c>
      <c r="AA41" s="67">
        <v>7.2499999999999995E-2</v>
      </c>
      <c r="AB41" s="67">
        <v>7.2900000000000006E-2</v>
      </c>
      <c r="AC41" s="67">
        <v>7.2700000000000001E-2</v>
      </c>
      <c r="AD41" s="67">
        <v>7.1999999999999995E-2</v>
      </c>
      <c r="AE41" s="66">
        <v>7.0800000000000002E-2</v>
      </c>
      <c r="AF41" s="66">
        <v>6.7400000000000002E-2</v>
      </c>
      <c r="AG41" s="66">
        <v>6.3200000000000006E-2</v>
      </c>
      <c r="AH41" s="66">
        <v>5.91E-2</v>
      </c>
      <c r="AI41" s="66">
        <v>5.6800000000000003E-2</v>
      </c>
      <c r="AJ41" s="66">
        <v>5.3499999999999999E-2</v>
      </c>
      <c r="AK41" s="66">
        <v>4.99E-2</v>
      </c>
      <c r="AL41" s="66">
        <v>4.7800000000000002E-2</v>
      </c>
      <c r="AM41" s="64">
        <v>4.70088699242492E-2</v>
      </c>
      <c r="AN41" s="64">
        <v>4.70092441315565E-2</v>
      </c>
      <c r="AO41" s="64">
        <v>4.5993783244628099E-2</v>
      </c>
      <c r="AP41" s="64">
        <v>4.6086237397886497E-2</v>
      </c>
      <c r="AQ41" s="64">
        <v>4.7516458460689498E-2</v>
      </c>
      <c r="AR41" s="64">
        <v>4.7813983377554402E-2</v>
      </c>
      <c r="AS41" s="64">
        <v>4.7557659398180102E-2</v>
      </c>
      <c r="AT41" s="64">
        <v>4.7119564451925597E-2</v>
      </c>
      <c r="AU41" s="64">
        <v>4.6348102136423999E-2</v>
      </c>
      <c r="AV41" s="64">
        <v>4.5497333197113798E-2</v>
      </c>
      <c r="AW41" s="64">
        <v>4.3929655318221197E-2</v>
      </c>
      <c r="AX41" s="64">
        <v>4.3801267594180099E-2</v>
      </c>
      <c r="AY41" s="64">
        <v>4.4189394925995301E-2</v>
      </c>
      <c r="AZ41" s="64">
        <v>4.4673859929954603E-2</v>
      </c>
      <c r="BA41" s="64">
        <v>4.5557421614603105E-2</v>
      </c>
      <c r="BB41" s="64">
        <v>4.6802655407359603E-2</v>
      </c>
      <c r="BC41" s="64">
        <v>4.8082827816762597E-2</v>
      </c>
      <c r="BD41" s="64">
        <v>4.8485306960216905E-2</v>
      </c>
      <c r="BE41" s="64">
        <v>4.7719528790342795E-2</v>
      </c>
      <c r="BF41" s="64">
        <v>4.7132427574165803E-2</v>
      </c>
      <c r="BG41" s="64">
        <v>4.7364483803976495E-2</v>
      </c>
      <c r="BH41" s="64">
        <v>4.7943745537137594E-2</v>
      </c>
      <c r="BI41" s="64">
        <v>4.9273501650619202E-2</v>
      </c>
      <c r="BJ41" s="64">
        <v>5.0263744029459198E-2</v>
      </c>
      <c r="BK41" s="64">
        <v>5.1433821721972597E-2</v>
      </c>
      <c r="BM41" s="75">
        <f t="shared" si="1"/>
        <v>5.7778768498281535E-2</v>
      </c>
      <c r="BN41" s="75">
        <f t="shared" si="2"/>
        <v>4.3801267594180099E-2</v>
      </c>
      <c r="BO41" s="75">
        <f t="shared" si="3"/>
        <v>7.4200000000000002E-2</v>
      </c>
      <c r="BP41" s="75">
        <f t="shared" si="4"/>
        <v>4.7894443736380882E-2</v>
      </c>
      <c r="BW41" s="64">
        <v>5.7778768498281535E-2</v>
      </c>
      <c r="BX41" s="64">
        <v>4.3801267594180099E-2</v>
      </c>
      <c r="BY41" s="64">
        <v>7.4200000000000002E-2</v>
      </c>
      <c r="BZ41" s="64">
        <v>4.7894443736380882E-2</v>
      </c>
    </row>
    <row r="42" spans="1:78" x14ac:dyDescent="0.25">
      <c r="A42" s="62" t="s">
        <v>48</v>
      </c>
      <c r="B42" s="63"/>
      <c r="C42" s="49">
        <v>6.1899999999999997E-2</v>
      </c>
      <c r="D42" s="49">
        <v>6.2899999999999998E-2</v>
      </c>
      <c r="E42" s="49">
        <v>6.3799999999999996E-2</v>
      </c>
      <c r="F42" s="49">
        <v>6.3700000000000007E-2</v>
      </c>
      <c r="G42" s="49">
        <v>6.3200000000000006E-2</v>
      </c>
      <c r="H42" s="49">
        <v>6.3200000000000006E-2</v>
      </c>
      <c r="I42" s="66">
        <v>6.3600000000000004E-2</v>
      </c>
      <c r="J42" s="66">
        <v>6.4500000000000002E-2</v>
      </c>
      <c r="K42" s="66">
        <v>6.54E-2</v>
      </c>
      <c r="L42" s="66">
        <v>6.6699999999999995E-2</v>
      </c>
      <c r="M42" s="66">
        <v>6.8099999999999994E-2</v>
      </c>
      <c r="N42" s="66">
        <v>6.88E-2</v>
      </c>
      <c r="O42" s="66">
        <v>6.9900000000000004E-2</v>
      </c>
      <c r="P42" s="66">
        <v>7.0999999999999994E-2</v>
      </c>
      <c r="Q42" s="66">
        <v>7.22E-2</v>
      </c>
      <c r="R42" s="66">
        <v>7.3499999999999996E-2</v>
      </c>
      <c r="S42" s="66">
        <v>7.4200000000000002E-2</v>
      </c>
      <c r="T42" s="66">
        <v>7.4499999999999997E-2</v>
      </c>
      <c r="U42" s="66">
        <v>7.4499999999999997E-2</v>
      </c>
      <c r="V42" s="66">
        <v>7.3300000000000004E-2</v>
      </c>
      <c r="W42" s="66">
        <v>7.1499999999999994E-2</v>
      </c>
      <c r="X42" s="66">
        <v>7.0000000000000007E-2</v>
      </c>
      <c r="Y42" s="66">
        <v>6.9199999999999998E-2</v>
      </c>
      <c r="Z42" s="67">
        <v>6.9199999999999998E-2</v>
      </c>
      <c r="AA42" s="67">
        <v>6.88E-2</v>
      </c>
      <c r="AB42" s="67">
        <v>6.8599999999999994E-2</v>
      </c>
      <c r="AC42" s="67">
        <v>6.8500000000000005E-2</v>
      </c>
      <c r="AD42" s="67">
        <v>6.7500000000000004E-2</v>
      </c>
      <c r="AE42" s="66">
        <v>6.6000000000000003E-2</v>
      </c>
      <c r="AF42" s="66">
        <v>6.3E-2</v>
      </c>
      <c r="AG42" s="66">
        <v>5.9700000000000003E-2</v>
      </c>
      <c r="AH42" s="66">
        <v>5.67E-2</v>
      </c>
      <c r="AI42" s="66">
        <v>5.4300000000000001E-2</v>
      </c>
      <c r="AJ42" s="66">
        <v>5.1700000000000003E-2</v>
      </c>
      <c r="AK42" s="66">
        <v>4.8899999999999999E-2</v>
      </c>
      <c r="AL42" s="66">
        <v>4.7300000000000002E-2</v>
      </c>
      <c r="AM42" s="64">
        <v>4.6501148290599995E-2</v>
      </c>
      <c r="AN42" s="64">
        <v>4.6197507872792205E-2</v>
      </c>
      <c r="AO42" s="64">
        <v>4.55834734093164E-2</v>
      </c>
      <c r="AP42" s="64">
        <v>4.5849613171595201E-2</v>
      </c>
      <c r="AQ42" s="64">
        <v>4.7005528739886199E-2</v>
      </c>
      <c r="AR42" s="64">
        <v>4.71064690604776E-2</v>
      </c>
      <c r="AS42" s="64">
        <v>4.6786776260113398E-2</v>
      </c>
      <c r="AT42" s="64">
        <v>4.6145553607072801E-2</v>
      </c>
      <c r="AU42" s="64">
        <v>4.5298747043697601E-2</v>
      </c>
      <c r="AV42" s="64">
        <v>4.4420971584029995E-2</v>
      </c>
      <c r="AW42" s="64">
        <v>4.3133919319029497E-2</v>
      </c>
      <c r="AX42" s="64">
        <v>4.3058744231868701E-2</v>
      </c>
      <c r="AY42" s="64">
        <v>4.3543564228896797E-2</v>
      </c>
      <c r="AZ42" s="64">
        <v>4.4160432510080401E-2</v>
      </c>
      <c r="BA42" s="64">
        <v>4.5000083206591296E-2</v>
      </c>
      <c r="BB42" s="64">
        <v>4.59734337429306E-2</v>
      </c>
      <c r="BC42" s="64">
        <v>4.7054099045710493E-2</v>
      </c>
      <c r="BD42" s="64">
        <v>4.7407356191991899E-2</v>
      </c>
      <c r="BE42" s="64">
        <v>4.6643746841434901E-2</v>
      </c>
      <c r="BF42" s="64">
        <v>4.6076950784008704E-2</v>
      </c>
      <c r="BG42" s="64">
        <v>4.6417690030281199E-2</v>
      </c>
      <c r="BH42" s="64">
        <v>4.728558858022E-2</v>
      </c>
      <c r="BI42" s="64">
        <v>4.8648236060913799E-2</v>
      </c>
      <c r="BJ42" s="64">
        <v>4.9946765514020698E-2</v>
      </c>
      <c r="BK42" s="64">
        <v>5.1480731536889798E-2</v>
      </c>
      <c r="BM42" s="75">
        <f t="shared" si="1"/>
        <v>5.7647985751876227E-2</v>
      </c>
      <c r="BN42" s="75">
        <f t="shared" si="2"/>
        <v>4.3058744231868701E-2</v>
      </c>
      <c r="BO42" s="75">
        <f t="shared" si="3"/>
        <v>7.4499999999999997E-2</v>
      </c>
      <c r="BP42" s="75">
        <f t="shared" si="4"/>
        <v>4.7174592837089475E-2</v>
      </c>
      <c r="BW42" s="64">
        <v>5.7647985751876227E-2</v>
      </c>
      <c r="BX42" s="64">
        <v>4.3058744231868701E-2</v>
      </c>
      <c r="BY42" s="64">
        <v>7.4499999999999997E-2</v>
      </c>
      <c r="BZ42" s="64">
        <v>4.7174592837089475E-2</v>
      </c>
    </row>
    <row r="43" spans="1:78" x14ac:dyDescent="0.25">
      <c r="A43" s="62" t="s">
        <v>49</v>
      </c>
      <c r="B43" s="63"/>
      <c r="C43" s="49">
        <v>5.6800000000000003E-2</v>
      </c>
      <c r="D43" s="49">
        <v>5.7099999999999998E-2</v>
      </c>
      <c r="E43" s="49">
        <v>5.7500000000000002E-2</v>
      </c>
      <c r="F43" s="49">
        <v>5.8099999999999999E-2</v>
      </c>
      <c r="G43" s="49">
        <v>5.8900000000000001E-2</v>
      </c>
      <c r="H43" s="49">
        <v>5.96E-2</v>
      </c>
      <c r="I43" s="66">
        <v>6.0400000000000002E-2</v>
      </c>
      <c r="J43" s="66">
        <v>6.1400000000000003E-2</v>
      </c>
      <c r="K43" s="66">
        <v>6.2199999999999998E-2</v>
      </c>
      <c r="L43" s="66">
        <v>6.2700000000000006E-2</v>
      </c>
      <c r="M43" s="66">
        <v>6.2799999999999995E-2</v>
      </c>
      <c r="N43" s="66">
        <v>6.2700000000000006E-2</v>
      </c>
      <c r="O43" s="66">
        <v>6.2899999999999998E-2</v>
      </c>
      <c r="P43" s="66">
        <v>6.3399999999999998E-2</v>
      </c>
      <c r="Q43" s="66">
        <v>6.3899999999999998E-2</v>
      </c>
      <c r="R43" s="66">
        <v>6.4699999999999994E-2</v>
      </c>
      <c r="S43" s="66">
        <v>6.5199999999999994E-2</v>
      </c>
      <c r="T43" s="66">
        <v>6.5699999999999995E-2</v>
      </c>
      <c r="U43" s="66">
        <v>6.6000000000000003E-2</v>
      </c>
      <c r="V43" s="66">
        <v>6.5799999999999997E-2</v>
      </c>
      <c r="W43" s="66">
        <v>6.5500000000000003E-2</v>
      </c>
      <c r="X43" s="66">
        <v>6.5100000000000005E-2</v>
      </c>
      <c r="Y43" s="66">
        <v>6.5199999999999994E-2</v>
      </c>
      <c r="Z43" s="67">
        <v>6.54E-2</v>
      </c>
      <c r="AA43" s="67">
        <v>6.5500000000000003E-2</v>
      </c>
      <c r="AB43" s="67">
        <v>6.5699999999999995E-2</v>
      </c>
      <c r="AC43" s="67">
        <v>6.5600000000000006E-2</v>
      </c>
      <c r="AD43" s="67">
        <v>6.5500000000000003E-2</v>
      </c>
      <c r="AE43" s="66">
        <v>6.5100000000000005E-2</v>
      </c>
      <c r="AF43" s="66">
        <v>6.4299999999999996E-2</v>
      </c>
      <c r="AG43" s="66">
        <v>6.3299999999999995E-2</v>
      </c>
      <c r="AH43" s="66">
        <v>6.2399999999999997E-2</v>
      </c>
      <c r="AI43" s="66">
        <v>6.1800000000000001E-2</v>
      </c>
      <c r="AJ43" s="66">
        <v>6.08E-2</v>
      </c>
      <c r="AK43" s="66">
        <v>5.96E-2</v>
      </c>
      <c r="AL43" s="66">
        <v>5.8999999999999997E-2</v>
      </c>
      <c r="AM43" s="64">
        <v>5.8808643945321003E-2</v>
      </c>
      <c r="AN43" s="64">
        <v>5.8827388302482103E-2</v>
      </c>
      <c r="AO43" s="64">
        <v>5.85557744426531E-2</v>
      </c>
      <c r="AP43" s="64">
        <v>5.8577948513481699E-2</v>
      </c>
      <c r="AQ43" s="64">
        <v>5.8926417070460396E-2</v>
      </c>
      <c r="AR43" s="64">
        <v>5.8799269174935193E-2</v>
      </c>
      <c r="AS43" s="64">
        <v>5.8322772817645196E-2</v>
      </c>
      <c r="AT43" s="64">
        <v>5.77318879729352E-2</v>
      </c>
      <c r="AU43" s="64">
        <v>5.7091765997641E-2</v>
      </c>
      <c r="AV43" s="64">
        <v>5.6668337885907603E-2</v>
      </c>
      <c r="AW43" s="64">
        <v>5.6187294487639303E-2</v>
      </c>
      <c r="AX43" s="64">
        <v>5.6241365591374805E-2</v>
      </c>
      <c r="AY43" s="64">
        <v>5.6827008630244501E-2</v>
      </c>
      <c r="AZ43" s="64">
        <v>5.7457365219426501E-2</v>
      </c>
      <c r="BA43" s="64">
        <v>5.81013652911858E-2</v>
      </c>
      <c r="BB43" s="64">
        <v>5.8599691844686205E-2</v>
      </c>
      <c r="BC43" s="64">
        <v>5.9039880325579601E-2</v>
      </c>
      <c r="BD43" s="64">
        <v>5.9276786281191096E-2</v>
      </c>
      <c r="BE43" s="64">
        <v>5.8873916960639601E-2</v>
      </c>
      <c r="BF43" s="64">
        <v>5.8744882897567401E-2</v>
      </c>
      <c r="BG43" s="64">
        <v>5.9321382104299998E-2</v>
      </c>
      <c r="BH43" s="64">
        <v>6.0322809635005303E-2</v>
      </c>
      <c r="BI43" s="64">
        <v>6.1655397899908398E-2</v>
      </c>
      <c r="BJ43" s="64">
        <v>6.2649549251505302E-2</v>
      </c>
      <c r="BK43" s="64">
        <v>6.3553092964128893E-2</v>
      </c>
      <c r="BM43" s="75">
        <f t="shared" si="1"/>
        <v>6.1094458942751555E-2</v>
      </c>
      <c r="BN43" s="75">
        <f t="shared" si="2"/>
        <v>5.6187294487639303E-2</v>
      </c>
      <c r="BO43" s="75">
        <f t="shared" si="3"/>
        <v>6.6000000000000003E-2</v>
      </c>
      <c r="BP43" s="75">
        <f t="shared" si="4"/>
        <v>5.9799676722927013E-2</v>
      </c>
      <c r="BW43" s="64">
        <v>6.1094458942751555E-2</v>
      </c>
      <c r="BX43" s="64">
        <v>5.6187294487639303E-2</v>
      </c>
      <c r="BY43" s="64">
        <v>6.6000000000000003E-2</v>
      </c>
      <c r="BZ43" s="64">
        <v>5.9799676722927013E-2</v>
      </c>
    </row>
    <row r="44" spans="1:78" x14ac:dyDescent="0.25">
      <c r="A44" s="62" t="s">
        <v>50</v>
      </c>
      <c r="B44" s="63"/>
      <c r="C44" s="49">
        <v>4.6899999999999997E-2</v>
      </c>
      <c r="D44" s="49">
        <v>4.7800000000000002E-2</v>
      </c>
      <c r="E44" s="49">
        <v>4.8599999999999997E-2</v>
      </c>
      <c r="F44" s="49">
        <v>4.8899999999999999E-2</v>
      </c>
      <c r="G44" s="49">
        <v>4.9099999999999998E-2</v>
      </c>
      <c r="H44" s="49">
        <v>4.9500000000000002E-2</v>
      </c>
      <c r="I44" s="66">
        <v>4.99E-2</v>
      </c>
      <c r="J44" s="66">
        <v>5.0599999999999999E-2</v>
      </c>
      <c r="K44" s="66">
        <v>5.1499999999999997E-2</v>
      </c>
      <c r="L44" s="66">
        <v>5.2699999999999997E-2</v>
      </c>
      <c r="M44" s="66">
        <v>5.3499999999999999E-2</v>
      </c>
      <c r="N44" s="66">
        <v>5.3900000000000003E-2</v>
      </c>
      <c r="O44" s="66">
        <v>5.4899999999999997E-2</v>
      </c>
      <c r="P44" s="66">
        <v>5.62E-2</v>
      </c>
      <c r="Q44" s="66">
        <v>5.7799999999999997E-2</v>
      </c>
      <c r="R44" s="66">
        <v>5.9200000000000003E-2</v>
      </c>
      <c r="S44" s="66">
        <v>6.0400000000000002E-2</v>
      </c>
      <c r="T44" s="66">
        <v>6.1199999999999997E-2</v>
      </c>
      <c r="U44" s="66">
        <v>6.1400000000000003E-2</v>
      </c>
      <c r="V44" s="66">
        <v>6.0699999999999997E-2</v>
      </c>
      <c r="W44" s="66">
        <v>5.9400000000000001E-2</v>
      </c>
      <c r="X44" s="66">
        <v>5.8500000000000003E-2</v>
      </c>
      <c r="Y44" s="66">
        <v>5.8299999999999998E-2</v>
      </c>
      <c r="Z44" s="67">
        <v>5.91E-2</v>
      </c>
      <c r="AA44" s="67">
        <v>0.06</v>
      </c>
      <c r="AB44" s="67">
        <v>6.08E-2</v>
      </c>
      <c r="AC44" s="67">
        <v>6.1100000000000002E-2</v>
      </c>
      <c r="AD44" s="67">
        <v>6.0999999999999999E-2</v>
      </c>
      <c r="AE44" s="66">
        <v>6.0600000000000001E-2</v>
      </c>
      <c r="AF44" s="66">
        <v>5.8400000000000001E-2</v>
      </c>
      <c r="AG44" s="66">
        <v>5.5399999999999998E-2</v>
      </c>
      <c r="AH44" s="66">
        <v>5.2699999999999997E-2</v>
      </c>
      <c r="AI44" s="66">
        <v>5.11E-2</v>
      </c>
      <c r="AJ44" s="66">
        <v>4.8899999999999999E-2</v>
      </c>
      <c r="AK44" s="66">
        <v>4.6399999999999997E-2</v>
      </c>
      <c r="AL44" s="66">
        <v>4.4999999999999998E-2</v>
      </c>
      <c r="AM44" s="64">
        <v>4.4592304795940604E-2</v>
      </c>
      <c r="AN44" s="64">
        <v>4.4757832954338703E-2</v>
      </c>
      <c r="AO44" s="64">
        <v>4.4213551816706997E-2</v>
      </c>
      <c r="AP44" s="64">
        <v>4.4321571197110297E-2</v>
      </c>
      <c r="AQ44" s="64">
        <v>4.5240854939326593E-2</v>
      </c>
      <c r="AR44" s="64">
        <v>4.5262129584484799E-2</v>
      </c>
      <c r="AS44" s="64">
        <v>4.5268685032386499E-2</v>
      </c>
      <c r="AT44" s="64">
        <v>4.5197939475616795E-2</v>
      </c>
      <c r="AU44" s="64">
        <v>4.4899998935567398E-2</v>
      </c>
      <c r="AV44" s="64">
        <v>4.4629516597889995E-2</v>
      </c>
      <c r="AW44" s="64">
        <v>4.3977216932256001E-2</v>
      </c>
      <c r="AX44" s="64">
        <v>4.4729029093010596E-2</v>
      </c>
      <c r="AY44" s="64">
        <v>4.5642257990718707E-2</v>
      </c>
      <c r="AZ44" s="64">
        <v>4.6625684416570307E-2</v>
      </c>
      <c r="BA44" s="64">
        <v>4.7914811363669194E-2</v>
      </c>
      <c r="BB44" s="64">
        <v>4.9404657967824998E-2</v>
      </c>
      <c r="BC44" s="64">
        <v>5.10138742094918E-2</v>
      </c>
      <c r="BD44" s="64">
        <v>5.1493172678655601E-2</v>
      </c>
      <c r="BE44" s="64">
        <v>5.0862658658386496E-2</v>
      </c>
      <c r="BF44" s="64">
        <v>5.0441355212528495E-2</v>
      </c>
      <c r="BG44" s="64">
        <v>5.0738779547037503E-2</v>
      </c>
      <c r="BH44" s="64">
        <v>5.1453829066529205E-2</v>
      </c>
      <c r="BI44" s="64">
        <v>5.2856961951453799E-2</v>
      </c>
      <c r="BJ44" s="64">
        <v>5.4064925428409898E-2</v>
      </c>
      <c r="BK44" s="64">
        <v>5.5496668892700003E-2</v>
      </c>
      <c r="BM44" s="75">
        <f t="shared" si="1"/>
        <v>5.1909840471124742E-2</v>
      </c>
      <c r="BN44" s="75">
        <f t="shared" si="2"/>
        <v>4.3977216932256001E-2</v>
      </c>
      <c r="BO44" s="75">
        <f t="shared" si="3"/>
        <v>6.1400000000000003E-2</v>
      </c>
      <c r="BP44" s="75">
        <f t="shared" si="4"/>
        <v>5.1030614949438113E-2</v>
      </c>
      <c r="BW44" s="64">
        <v>5.1909840471124742E-2</v>
      </c>
      <c r="BX44" s="64">
        <v>4.3977216932256001E-2</v>
      </c>
      <c r="BY44" s="64">
        <v>6.1400000000000003E-2</v>
      </c>
      <c r="BZ44" s="64">
        <v>5.1030614949438113E-2</v>
      </c>
    </row>
    <row r="45" spans="1:78" x14ac:dyDescent="0.25">
      <c r="A45" s="62" t="s">
        <v>51</v>
      </c>
      <c r="B45" s="63"/>
      <c r="C45" s="49">
        <v>0.06</v>
      </c>
      <c r="D45" s="49">
        <v>6.1800000000000001E-2</v>
      </c>
      <c r="E45" s="49">
        <v>6.3399999999999998E-2</v>
      </c>
      <c r="F45" s="49">
        <v>6.4100000000000004E-2</v>
      </c>
      <c r="G45" s="49">
        <v>6.4600000000000005E-2</v>
      </c>
      <c r="H45" s="49">
        <v>6.5100000000000005E-2</v>
      </c>
      <c r="I45" s="66">
        <v>6.5199999999999994E-2</v>
      </c>
      <c r="J45" s="66">
        <v>6.5500000000000003E-2</v>
      </c>
      <c r="K45" s="66">
        <v>6.5799999999999997E-2</v>
      </c>
      <c r="L45" s="66">
        <v>6.6299999999999998E-2</v>
      </c>
      <c r="M45" s="66">
        <v>6.6699999999999995E-2</v>
      </c>
      <c r="N45" s="66">
        <v>6.6500000000000004E-2</v>
      </c>
      <c r="O45" s="66">
        <v>6.7000000000000004E-2</v>
      </c>
      <c r="P45" s="66">
        <v>6.7599999999999993E-2</v>
      </c>
      <c r="Q45" s="66">
        <v>6.8400000000000002E-2</v>
      </c>
      <c r="R45" s="66">
        <v>6.9500000000000006E-2</v>
      </c>
      <c r="S45" s="66">
        <v>7.0300000000000001E-2</v>
      </c>
      <c r="T45" s="66">
        <v>7.0900000000000005E-2</v>
      </c>
      <c r="U45" s="66">
        <v>7.1199999999999999E-2</v>
      </c>
      <c r="V45" s="66">
        <v>7.0699999999999999E-2</v>
      </c>
      <c r="W45" s="66">
        <v>6.9800000000000001E-2</v>
      </c>
      <c r="X45" s="66">
        <v>6.9199999999999998E-2</v>
      </c>
      <c r="Y45" s="66">
        <v>6.93E-2</v>
      </c>
      <c r="Z45" s="67">
        <v>7.0199999999999999E-2</v>
      </c>
      <c r="AA45" s="67">
        <v>7.1499999999999994E-2</v>
      </c>
      <c r="AB45" s="67">
        <v>7.2999999999999995E-2</v>
      </c>
      <c r="AC45" s="67">
        <v>7.3999999999999996E-2</v>
      </c>
      <c r="AD45" s="67">
        <v>7.4499999999999997E-2</v>
      </c>
      <c r="AE45" s="66">
        <v>7.46E-2</v>
      </c>
      <c r="AF45" s="66">
        <v>7.3099999999999998E-2</v>
      </c>
      <c r="AG45" s="66">
        <v>7.0300000000000001E-2</v>
      </c>
      <c r="AH45" s="66">
        <v>6.7400000000000002E-2</v>
      </c>
      <c r="AI45" s="66">
        <v>6.5500000000000003E-2</v>
      </c>
      <c r="AJ45" s="66">
        <v>6.3100000000000003E-2</v>
      </c>
      <c r="AK45" s="66">
        <v>6.0600000000000001E-2</v>
      </c>
      <c r="AL45" s="66">
        <v>5.9200000000000003E-2</v>
      </c>
      <c r="AM45" s="64">
        <v>5.8351821945091399E-2</v>
      </c>
      <c r="AN45" s="64">
        <v>5.8201155651131702E-2</v>
      </c>
      <c r="AO45" s="64">
        <v>5.7535079037888195E-2</v>
      </c>
      <c r="AP45" s="64">
        <v>5.7581957195915801E-2</v>
      </c>
      <c r="AQ45" s="64">
        <v>5.8225441063326597E-2</v>
      </c>
      <c r="AR45" s="64">
        <v>5.8140323582760799E-2</v>
      </c>
      <c r="AS45" s="64">
        <v>5.8082258085840402E-2</v>
      </c>
      <c r="AT45" s="64">
        <v>5.7919257616399197E-2</v>
      </c>
      <c r="AU45" s="64">
        <v>5.7573635315885996E-2</v>
      </c>
      <c r="AV45" s="64">
        <v>5.7134353483532303E-2</v>
      </c>
      <c r="AW45" s="64">
        <v>5.6563280622917399E-2</v>
      </c>
      <c r="AX45" s="64">
        <v>5.6967460280428199E-2</v>
      </c>
      <c r="AY45" s="64">
        <v>5.7709349717167104E-2</v>
      </c>
      <c r="AZ45" s="64">
        <v>5.8485602952832796E-2</v>
      </c>
      <c r="BA45" s="64">
        <v>5.9358678989909403E-2</v>
      </c>
      <c r="BB45" s="64">
        <v>6.0260756737088694E-2</v>
      </c>
      <c r="BC45" s="64">
        <v>6.1150976259051998E-2</v>
      </c>
      <c r="BD45" s="64">
        <v>6.1208472004285398E-2</v>
      </c>
      <c r="BE45" s="64">
        <v>6.0175575382270606E-2</v>
      </c>
      <c r="BF45" s="64">
        <v>5.9243254993475297E-2</v>
      </c>
      <c r="BG45" s="64">
        <v>5.9136593129981201E-2</v>
      </c>
      <c r="BH45" s="64">
        <v>5.9595083099115299E-2</v>
      </c>
      <c r="BI45" s="64">
        <v>6.0476195103699899E-2</v>
      </c>
      <c r="BJ45" s="64">
        <v>6.1240011064340003E-2</v>
      </c>
      <c r="BK45" s="64">
        <v>6.22703793202765E-2</v>
      </c>
      <c r="BM45" s="75">
        <f t="shared" si="1"/>
        <v>6.4073556600567419E-2</v>
      </c>
      <c r="BN45" s="75">
        <f t="shared" si="2"/>
        <v>5.6563280622917399E-2</v>
      </c>
      <c r="BO45" s="75">
        <f t="shared" si="3"/>
        <v>7.46E-2</v>
      </c>
      <c r="BP45" s="75">
        <f t="shared" si="4"/>
        <v>6.0216798253027254E-2</v>
      </c>
      <c r="BW45" s="64">
        <v>6.4073556600567419E-2</v>
      </c>
      <c r="BX45" s="64">
        <v>5.6563280622917399E-2</v>
      </c>
      <c r="BY45" s="64">
        <v>7.46E-2</v>
      </c>
      <c r="BZ45" s="64">
        <v>6.0216798253027254E-2</v>
      </c>
    </row>
    <row r="46" spans="1:78" x14ac:dyDescent="0.25">
      <c r="A46" s="62" t="s">
        <v>52</v>
      </c>
      <c r="B46" s="63"/>
      <c r="C46" s="49">
        <v>5.7000000000000002E-2</v>
      </c>
      <c r="D46" s="49">
        <v>5.8000000000000003E-2</v>
      </c>
      <c r="E46" s="49">
        <v>5.8999999999999997E-2</v>
      </c>
      <c r="F46" s="49">
        <v>5.8900000000000001E-2</v>
      </c>
      <c r="G46" s="49">
        <v>5.8700000000000002E-2</v>
      </c>
      <c r="H46" s="49">
        <v>5.8900000000000001E-2</v>
      </c>
      <c r="I46" s="66">
        <v>5.9499999999999997E-2</v>
      </c>
      <c r="J46" s="66">
        <v>6.0299999999999999E-2</v>
      </c>
      <c r="K46" s="66">
        <v>6.13E-2</v>
      </c>
      <c r="L46" s="66">
        <v>6.2899999999999998E-2</v>
      </c>
      <c r="M46" s="66">
        <v>6.4199999999999993E-2</v>
      </c>
      <c r="N46" s="66">
        <v>6.4799999999999996E-2</v>
      </c>
      <c r="O46" s="66">
        <v>6.6000000000000003E-2</v>
      </c>
      <c r="P46" s="66">
        <v>6.7599999999999993E-2</v>
      </c>
      <c r="Q46" s="66">
        <v>6.9400000000000003E-2</v>
      </c>
      <c r="R46" s="66">
        <v>7.1099999999999997E-2</v>
      </c>
      <c r="S46" s="66">
        <v>7.2599999999999998E-2</v>
      </c>
      <c r="T46" s="66">
        <v>7.3700000000000002E-2</v>
      </c>
      <c r="U46" s="66">
        <v>7.4399999999999994E-2</v>
      </c>
      <c r="V46" s="66">
        <v>7.3999999999999996E-2</v>
      </c>
      <c r="W46" s="66">
        <v>7.2999999999999995E-2</v>
      </c>
      <c r="X46" s="66">
        <v>7.2499999999999995E-2</v>
      </c>
      <c r="Y46" s="66">
        <v>7.2599999999999998E-2</v>
      </c>
      <c r="Z46" s="67">
        <v>7.3700000000000002E-2</v>
      </c>
      <c r="AA46" s="67">
        <v>7.4800000000000005E-2</v>
      </c>
      <c r="AB46" s="67">
        <v>7.5800000000000006E-2</v>
      </c>
      <c r="AC46" s="67">
        <v>7.6100000000000001E-2</v>
      </c>
      <c r="AD46" s="67">
        <v>7.5899999999999995E-2</v>
      </c>
      <c r="AE46" s="66">
        <v>7.5300000000000006E-2</v>
      </c>
      <c r="AF46" s="66">
        <v>7.2700000000000001E-2</v>
      </c>
      <c r="AG46" s="66">
        <v>6.9199999999999998E-2</v>
      </c>
      <c r="AH46" s="66">
        <v>6.59E-2</v>
      </c>
      <c r="AI46" s="66">
        <v>6.3799999999999996E-2</v>
      </c>
      <c r="AJ46" s="66">
        <v>6.1100000000000002E-2</v>
      </c>
      <c r="AK46" s="66">
        <v>5.8000000000000003E-2</v>
      </c>
      <c r="AL46" s="66">
        <v>5.6300000000000003E-2</v>
      </c>
      <c r="AM46" s="64">
        <v>5.5482873908414804E-2</v>
      </c>
      <c r="AN46" s="64">
        <v>5.5386747760560399E-2</v>
      </c>
      <c r="AO46" s="64">
        <v>5.4567795244282805E-2</v>
      </c>
      <c r="AP46" s="64">
        <v>5.4572457561406294E-2</v>
      </c>
      <c r="AQ46" s="64">
        <v>5.5572793045607999E-2</v>
      </c>
      <c r="AR46" s="64">
        <v>5.5568890730891198E-2</v>
      </c>
      <c r="AS46" s="64">
        <v>5.5533509982929302E-2</v>
      </c>
      <c r="AT46" s="64">
        <v>5.5445178708676802E-2</v>
      </c>
      <c r="AU46" s="64">
        <v>5.4975860145554202E-2</v>
      </c>
      <c r="AV46" s="64">
        <v>5.4334163657216897E-2</v>
      </c>
      <c r="AW46" s="64">
        <v>5.3157705004672699E-2</v>
      </c>
      <c r="AX46" s="64">
        <v>5.3269735353347301E-2</v>
      </c>
      <c r="AY46" s="64">
        <v>5.3537965980882805E-2</v>
      </c>
      <c r="AZ46" s="64">
        <v>5.3673404227192106E-2</v>
      </c>
      <c r="BA46" s="64">
        <v>5.4217872371697604E-2</v>
      </c>
      <c r="BB46" s="64">
        <v>5.50928451219048E-2</v>
      </c>
      <c r="BC46" s="64">
        <v>5.6094571954845504E-2</v>
      </c>
      <c r="BD46" s="64">
        <v>5.6361692996828194E-2</v>
      </c>
      <c r="BE46" s="64">
        <v>5.5526987425469798E-2</v>
      </c>
      <c r="BF46" s="64">
        <v>5.4896266169033293E-2</v>
      </c>
      <c r="BG46" s="64">
        <v>5.49362017130757E-2</v>
      </c>
      <c r="BH46" s="64">
        <v>5.5566790185643006E-2</v>
      </c>
      <c r="BI46" s="64">
        <v>5.6795547583740696E-2</v>
      </c>
      <c r="BJ46" s="64">
        <v>5.7704097374390695E-2</v>
      </c>
      <c r="BK46" s="64">
        <v>5.8778923626458507E-2</v>
      </c>
      <c r="BM46" s="75">
        <f t="shared" si="1"/>
        <v>6.2131981603847933E-2</v>
      </c>
      <c r="BN46" s="75">
        <f t="shared" si="2"/>
        <v>5.3157705004672699E-2</v>
      </c>
      <c r="BO46" s="75">
        <f t="shared" si="3"/>
        <v>7.6100000000000001E-2</v>
      </c>
      <c r="BP46" s="75">
        <f t="shared" si="4"/>
        <v>5.5803766729190012E-2</v>
      </c>
      <c r="BW46" s="64">
        <v>6.2131981603847933E-2</v>
      </c>
      <c r="BX46" s="64">
        <v>5.3157705004672699E-2</v>
      </c>
      <c r="BY46" s="64">
        <v>7.6100000000000001E-2</v>
      </c>
      <c r="BZ46" s="64">
        <v>5.5803766729190012E-2</v>
      </c>
    </row>
    <row r="47" spans="1:78" x14ac:dyDescent="0.25">
      <c r="A47" s="62" t="s">
        <v>53</v>
      </c>
      <c r="B47" s="63"/>
      <c r="C47" s="49">
        <v>7.0599999999999996E-2</v>
      </c>
      <c r="D47" s="49">
        <v>7.0800000000000002E-2</v>
      </c>
      <c r="E47" s="49">
        <v>7.1400000000000005E-2</v>
      </c>
      <c r="F47" s="49">
        <v>7.0499999999999993E-2</v>
      </c>
      <c r="G47" s="49">
        <v>6.93E-2</v>
      </c>
      <c r="H47" s="49">
        <v>6.8900000000000003E-2</v>
      </c>
      <c r="I47" s="66">
        <v>6.9000000000000006E-2</v>
      </c>
      <c r="J47" s="66">
        <v>6.93E-2</v>
      </c>
      <c r="K47" s="66">
        <v>6.9800000000000001E-2</v>
      </c>
      <c r="L47" s="66">
        <v>7.1199999999999999E-2</v>
      </c>
      <c r="M47" s="66">
        <v>7.2499999999999995E-2</v>
      </c>
      <c r="N47" s="66">
        <v>7.2900000000000006E-2</v>
      </c>
      <c r="O47" s="66">
        <v>7.3700000000000002E-2</v>
      </c>
      <c r="P47" s="66">
        <v>7.4999999999999997E-2</v>
      </c>
      <c r="Q47" s="66">
        <v>7.6600000000000001E-2</v>
      </c>
      <c r="R47" s="66">
        <v>7.8E-2</v>
      </c>
      <c r="S47" s="66">
        <v>7.9299999999999995E-2</v>
      </c>
      <c r="T47" s="66">
        <v>8.0199999999999994E-2</v>
      </c>
      <c r="U47" s="66">
        <v>8.0600000000000005E-2</v>
      </c>
      <c r="V47" s="66">
        <v>8.0100000000000005E-2</v>
      </c>
      <c r="W47" s="66">
        <v>7.8799999999999995E-2</v>
      </c>
      <c r="X47" s="66">
        <v>7.8299999999999995E-2</v>
      </c>
      <c r="Y47" s="66">
        <v>7.85E-2</v>
      </c>
      <c r="Z47" s="67">
        <v>7.9600000000000004E-2</v>
      </c>
      <c r="AA47" s="67">
        <v>8.0500000000000002E-2</v>
      </c>
      <c r="AB47" s="67">
        <v>8.1000000000000003E-2</v>
      </c>
      <c r="AC47" s="67">
        <v>8.1000000000000003E-2</v>
      </c>
      <c r="AD47" s="67">
        <v>8.0199999999999994E-2</v>
      </c>
      <c r="AE47" s="66">
        <v>7.9100000000000004E-2</v>
      </c>
      <c r="AF47" s="66">
        <v>7.6200000000000004E-2</v>
      </c>
      <c r="AG47" s="66">
        <v>7.2400000000000006E-2</v>
      </c>
      <c r="AH47" s="66">
        <v>6.88E-2</v>
      </c>
      <c r="AI47" s="66">
        <v>6.6699999999999995E-2</v>
      </c>
      <c r="AJ47" s="66">
        <v>6.4000000000000001E-2</v>
      </c>
      <c r="AK47" s="66">
        <v>6.08E-2</v>
      </c>
      <c r="AL47" s="66">
        <v>5.8900000000000001E-2</v>
      </c>
      <c r="AM47" s="64">
        <v>5.7988771644114E-2</v>
      </c>
      <c r="AN47" s="64">
        <v>5.7885879410396107E-2</v>
      </c>
      <c r="AO47" s="64">
        <v>5.6962510292331202E-2</v>
      </c>
      <c r="AP47" s="64">
        <v>5.7063062577792006E-2</v>
      </c>
      <c r="AQ47" s="64">
        <v>5.8308956278719307E-2</v>
      </c>
      <c r="AR47" s="64">
        <v>5.8480204052198399E-2</v>
      </c>
      <c r="AS47" s="64">
        <v>5.83120533170658E-2</v>
      </c>
      <c r="AT47" s="64">
        <v>5.8134277985076005E-2</v>
      </c>
      <c r="AU47" s="64">
        <v>5.7571945460266595E-2</v>
      </c>
      <c r="AV47" s="64">
        <v>5.6806545309266897E-2</v>
      </c>
      <c r="AW47" s="64">
        <v>5.5452802027689298E-2</v>
      </c>
      <c r="AX47" s="64">
        <v>5.55382705901519E-2</v>
      </c>
      <c r="AY47" s="64">
        <v>5.6251512638577299E-2</v>
      </c>
      <c r="AZ47" s="64">
        <v>5.69783053068523E-2</v>
      </c>
      <c r="BA47" s="64">
        <v>5.7915482686925895E-2</v>
      </c>
      <c r="BB47" s="64">
        <v>5.9067862785988696E-2</v>
      </c>
      <c r="BC47" s="64">
        <v>6.02242166343731E-2</v>
      </c>
      <c r="BD47" s="64">
        <v>6.0560998530129001E-2</v>
      </c>
      <c r="BE47" s="64">
        <v>5.9582207105507899E-2</v>
      </c>
      <c r="BF47" s="64">
        <v>5.8754830375348399E-2</v>
      </c>
      <c r="BG47" s="64">
        <v>5.8856676069224997E-2</v>
      </c>
      <c r="BH47" s="64">
        <v>5.9377546745375299E-2</v>
      </c>
      <c r="BI47" s="64">
        <v>6.0570934243886897E-2</v>
      </c>
      <c r="BJ47" s="64">
        <v>6.1344947591412999E-2</v>
      </c>
      <c r="BK47" s="64">
        <v>6.2236641288127295E-2</v>
      </c>
      <c r="BM47" s="75">
        <f t="shared" si="1"/>
        <v>6.7454548212242602E-2</v>
      </c>
      <c r="BN47" s="75">
        <f t="shared" si="2"/>
        <v>5.5452802027689298E-2</v>
      </c>
      <c r="BO47" s="75">
        <f t="shared" si="3"/>
        <v>8.1000000000000003E-2</v>
      </c>
      <c r="BP47" s="75">
        <f t="shared" si="4"/>
        <v>5.9622554113596071E-2</v>
      </c>
      <c r="BW47" s="64">
        <v>6.7454548212242602E-2</v>
      </c>
      <c r="BX47" s="64">
        <v>5.5452802027689298E-2</v>
      </c>
      <c r="BY47" s="64">
        <v>8.1000000000000003E-2</v>
      </c>
      <c r="BZ47" s="64">
        <v>5.9622554113596071E-2</v>
      </c>
    </row>
    <row r="48" spans="1:78" x14ac:dyDescent="0.25">
      <c r="A48" s="62" t="s">
        <v>54</v>
      </c>
      <c r="B48" s="63"/>
      <c r="C48" s="49">
        <v>6.2600000000000003E-2</v>
      </c>
      <c r="D48" s="49">
        <v>6.3600000000000004E-2</v>
      </c>
      <c r="E48" s="49">
        <v>6.4600000000000005E-2</v>
      </c>
      <c r="F48" s="49">
        <v>6.3600000000000004E-2</v>
      </c>
      <c r="G48" s="49">
        <v>6.2100000000000002E-2</v>
      </c>
      <c r="H48" s="49">
        <v>6.13E-2</v>
      </c>
      <c r="I48" s="66">
        <v>6.1100000000000002E-2</v>
      </c>
      <c r="J48" s="66">
        <v>6.1100000000000002E-2</v>
      </c>
      <c r="K48" s="66">
        <v>6.1499999999999999E-2</v>
      </c>
      <c r="L48" s="66">
        <v>6.3500000000000001E-2</v>
      </c>
      <c r="M48" s="66">
        <v>6.5699999999999995E-2</v>
      </c>
      <c r="N48" s="66">
        <v>6.6900000000000001E-2</v>
      </c>
      <c r="O48" s="66">
        <v>6.88E-2</v>
      </c>
      <c r="P48" s="66">
        <v>7.0900000000000005E-2</v>
      </c>
      <c r="Q48" s="66">
        <v>7.3400000000000007E-2</v>
      </c>
      <c r="R48" s="66">
        <v>7.5499999999999998E-2</v>
      </c>
      <c r="S48" s="66">
        <v>7.7399999999999997E-2</v>
      </c>
      <c r="T48" s="66">
        <v>7.8799999999999995E-2</v>
      </c>
      <c r="U48" s="66">
        <v>7.9500000000000001E-2</v>
      </c>
      <c r="V48" s="66">
        <v>7.8899999999999998E-2</v>
      </c>
      <c r="W48" s="66">
        <v>7.7600000000000002E-2</v>
      </c>
      <c r="X48" s="66">
        <v>7.6899999999999996E-2</v>
      </c>
      <c r="Y48" s="66">
        <v>7.6700000000000004E-2</v>
      </c>
      <c r="Z48" s="67">
        <v>7.7399999999999997E-2</v>
      </c>
      <c r="AA48" s="67">
        <v>7.8E-2</v>
      </c>
      <c r="AB48" s="67">
        <v>7.8700000000000006E-2</v>
      </c>
      <c r="AC48" s="67">
        <v>7.8700000000000006E-2</v>
      </c>
      <c r="AD48" s="67">
        <v>7.7799999999999994E-2</v>
      </c>
      <c r="AE48" s="66">
        <v>7.6700000000000004E-2</v>
      </c>
      <c r="AF48" s="66">
        <v>7.3800000000000004E-2</v>
      </c>
      <c r="AG48" s="66">
        <v>6.9900000000000004E-2</v>
      </c>
      <c r="AH48" s="66">
        <v>6.6199999999999995E-2</v>
      </c>
      <c r="AI48" s="66">
        <v>6.4000000000000001E-2</v>
      </c>
      <c r="AJ48" s="66">
        <v>6.1199999999999997E-2</v>
      </c>
      <c r="AK48" s="66">
        <v>5.79E-2</v>
      </c>
      <c r="AL48" s="66">
        <v>5.6099999999999997E-2</v>
      </c>
      <c r="AM48" s="64">
        <v>5.5513345887469499E-2</v>
      </c>
      <c r="AN48" s="64">
        <v>5.5827312557585197E-2</v>
      </c>
      <c r="AO48" s="64">
        <v>5.5084442875166395E-2</v>
      </c>
      <c r="AP48" s="64">
        <v>5.5684165447612601E-2</v>
      </c>
      <c r="AQ48" s="64">
        <v>5.7595939666778999E-2</v>
      </c>
      <c r="AR48" s="64">
        <v>5.8242224683316801E-2</v>
      </c>
      <c r="AS48" s="64">
        <v>5.8317169591259502E-2</v>
      </c>
      <c r="AT48" s="64">
        <v>5.8072430460084805E-2</v>
      </c>
      <c r="AU48" s="64">
        <v>5.7512004039758098E-2</v>
      </c>
      <c r="AV48" s="64">
        <v>5.6617632380762999E-2</v>
      </c>
      <c r="AW48" s="64">
        <v>5.4886426967150702E-2</v>
      </c>
      <c r="AX48" s="64">
        <v>5.46062179705641E-2</v>
      </c>
      <c r="AY48" s="64">
        <v>5.4724478754007801E-2</v>
      </c>
      <c r="AZ48" s="64">
        <v>5.4763725367969494E-2</v>
      </c>
      <c r="BA48" s="64">
        <v>5.5118466049812499E-2</v>
      </c>
      <c r="BB48" s="64">
        <v>5.5865878212028201E-2</v>
      </c>
      <c r="BC48" s="64">
        <v>5.6635195953927603E-2</v>
      </c>
      <c r="BD48" s="64">
        <v>5.6592912252683793E-2</v>
      </c>
      <c r="BE48" s="64">
        <v>5.54135834878682E-2</v>
      </c>
      <c r="BF48" s="64">
        <v>5.4466864510250707E-2</v>
      </c>
      <c r="BG48" s="64">
        <v>5.4516573072240601E-2</v>
      </c>
      <c r="BH48" s="64">
        <v>5.5120723434037601E-2</v>
      </c>
      <c r="BI48" s="64">
        <v>5.6618535684362301E-2</v>
      </c>
      <c r="BJ48" s="64">
        <v>5.7756317917449201E-2</v>
      </c>
      <c r="BK48" s="64">
        <v>5.9274512428457805E-2</v>
      </c>
      <c r="BM48" s="75">
        <f t="shared" si="1"/>
        <v>6.4151263600862388E-2</v>
      </c>
      <c r="BN48" s="75">
        <f t="shared" si="2"/>
        <v>5.4466864510250707E-2</v>
      </c>
      <c r="BO48" s="75">
        <f t="shared" si="3"/>
        <v>7.9500000000000001E-2</v>
      </c>
      <c r="BP48" s="75">
        <f t="shared" si="4"/>
        <v>5.6011940697590669E-2</v>
      </c>
      <c r="BW48" s="64">
        <v>6.4151263600862388E-2</v>
      </c>
      <c r="BX48" s="64">
        <v>5.4466864510250707E-2</v>
      </c>
      <c r="BY48" s="64">
        <v>7.9500000000000001E-2</v>
      </c>
      <c r="BZ48" s="64">
        <v>5.6011940697590669E-2</v>
      </c>
    </row>
    <row r="49" spans="1:78" x14ac:dyDescent="0.25">
      <c r="A49" s="62" t="s">
        <v>55</v>
      </c>
      <c r="B49" s="63"/>
      <c r="C49" s="49">
        <v>5.9799999999999999E-2</v>
      </c>
      <c r="D49" s="49">
        <v>6.1100000000000002E-2</v>
      </c>
      <c r="E49" s="49">
        <v>6.2300000000000001E-2</v>
      </c>
      <c r="F49" s="49">
        <v>6.2100000000000002E-2</v>
      </c>
      <c r="G49" s="49">
        <v>6.1499999999999999E-2</v>
      </c>
      <c r="H49" s="49">
        <v>6.1400000000000003E-2</v>
      </c>
      <c r="I49" s="66">
        <v>6.1600000000000002E-2</v>
      </c>
      <c r="J49" s="66">
        <v>6.2199999999999998E-2</v>
      </c>
      <c r="K49" s="66">
        <v>6.2899999999999998E-2</v>
      </c>
      <c r="L49" s="66">
        <v>6.4600000000000005E-2</v>
      </c>
      <c r="M49" s="66">
        <v>6.6100000000000006E-2</v>
      </c>
      <c r="N49" s="66">
        <v>6.6799999999999998E-2</v>
      </c>
      <c r="O49" s="66">
        <v>6.8099999999999994E-2</v>
      </c>
      <c r="P49" s="66">
        <v>6.9400000000000003E-2</v>
      </c>
      <c r="Q49" s="66">
        <v>7.0900000000000005E-2</v>
      </c>
      <c r="R49" s="66">
        <v>7.2300000000000003E-2</v>
      </c>
      <c r="S49" s="66">
        <v>7.3599999999999999E-2</v>
      </c>
      <c r="T49" s="66">
        <v>7.4499999999999997E-2</v>
      </c>
      <c r="U49" s="66">
        <v>7.51E-2</v>
      </c>
      <c r="V49" s="66">
        <v>7.4800000000000005E-2</v>
      </c>
      <c r="W49" s="66">
        <v>7.3899999999999993E-2</v>
      </c>
      <c r="X49" s="66">
        <v>7.3599999999999999E-2</v>
      </c>
      <c r="Y49" s="66">
        <v>7.3700000000000002E-2</v>
      </c>
      <c r="Z49" s="67">
        <v>7.4800000000000005E-2</v>
      </c>
      <c r="AA49" s="67">
        <v>7.5899999999999995E-2</v>
      </c>
      <c r="AB49" s="67">
        <v>7.6600000000000001E-2</v>
      </c>
      <c r="AC49" s="67">
        <v>7.6799999999999993E-2</v>
      </c>
      <c r="AD49" s="67">
        <v>7.5999999999999998E-2</v>
      </c>
      <c r="AE49" s="66">
        <v>7.51E-2</v>
      </c>
      <c r="AF49" s="66">
        <v>7.2099999999999997E-2</v>
      </c>
      <c r="AG49" s="66">
        <v>6.83E-2</v>
      </c>
      <c r="AH49" s="66">
        <v>6.4600000000000005E-2</v>
      </c>
      <c r="AI49" s="66">
        <v>6.25E-2</v>
      </c>
      <c r="AJ49" s="66">
        <v>5.9700000000000003E-2</v>
      </c>
      <c r="AK49" s="66">
        <v>5.6500000000000002E-2</v>
      </c>
      <c r="AL49" s="66">
        <v>5.4699999999999999E-2</v>
      </c>
      <c r="AM49" s="64">
        <v>5.38840714426242E-2</v>
      </c>
      <c r="AN49" s="64">
        <v>5.3919692104673601E-2</v>
      </c>
      <c r="AO49" s="64">
        <v>5.31569755229164E-2</v>
      </c>
      <c r="AP49" s="64">
        <v>5.3470994522569801E-2</v>
      </c>
      <c r="AQ49" s="64">
        <v>5.49389441982596E-2</v>
      </c>
      <c r="AR49" s="64">
        <v>5.5358678433888003E-2</v>
      </c>
      <c r="AS49" s="64">
        <v>5.5445228153758699E-2</v>
      </c>
      <c r="AT49" s="64">
        <v>5.5229805140031993E-2</v>
      </c>
      <c r="AU49" s="64">
        <v>5.4674293203318597E-2</v>
      </c>
      <c r="AV49" s="64">
        <v>5.3882659292815299E-2</v>
      </c>
      <c r="AW49" s="64">
        <v>5.2505750820456804E-2</v>
      </c>
      <c r="AX49" s="64">
        <v>5.2505060717772493E-2</v>
      </c>
      <c r="AY49" s="64">
        <v>5.2950325104450705E-2</v>
      </c>
      <c r="AZ49" s="64">
        <v>5.3522545486483504E-2</v>
      </c>
      <c r="BA49" s="64">
        <v>5.4415995723579504E-2</v>
      </c>
      <c r="BB49" s="64">
        <v>5.5605115236699997E-2</v>
      </c>
      <c r="BC49" s="64">
        <v>5.6842454104087795E-2</v>
      </c>
      <c r="BD49" s="64">
        <v>5.7293402610307201E-2</v>
      </c>
      <c r="BE49" s="64">
        <v>5.6441333656086501E-2</v>
      </c>
      <c r="BF49" s="64">
        <v>5.5699106514081699E-2</v>
      </c>
      <c r="BG49" s="64">
        <v>5.5576447353275001E-2</v>
      </c>
      <c r="BH49" s="64">
        <v>5.5882214914830704E-2</v>
      </c>
      <c r="BI49" s="64">
        <v>5.68719820352723E-2</v>
      </c>
      <c r="BJ49" s="64">
        <v>5.74647615682723E-2</v>
      </c>
      <c r="BK49" s="64">
        <v>5.8345006193053904E-2</v>
      </c>
      <c r="BM49" s="75">
        <f t="shared" si="1"/>
        <v>6.2652177771369957E-2</v>
      </c>
      <c r="BN49" s="75">
        <f t="shared" si="2"/>
        <v>5.2505060717772493E-2</v>
      </c>
      <c r="BO49" s="75">
        <f t="shared" si="3"/>
        <v>7.6799999999999993E-2</v>
      </c>
      <c r="BP49" s="75">
        <f t="shared" si="4"/>
        <v>5.6163363783002539E-2</v>
      </c>
      <c r="BW49" s="64">
        <v>6.2652177771369957E-2</v>
      </c>
      <c r="BX49" s="64">
        <v>5.2505060717772493E-2</v>
      </c>
      <c r="BY49" s="64">
        <v>7.6799999999999993E-2</v>
      </c>
      <c r="BZ49" s="64">
        <v>5.6163363783002539E-2</v>
      </c>
    </row>
    <row r="50" spans="1:78" s="60" customFormat="1" x14ac:dyDescent="0.25">
      <c r="A50" s="58" t="s">
        <v>60</v>
      </c>
      <c r="B50" s="58">
        <v>1970</v>
      </c>
      <c r="C50" s="59">
        <f>AVERAGE(C51:C60)</f>
        <v>6.0510000000000008E-2</v>
      </c>
      <c r="D50" s="59">
        <f t="shared" ref="D50:BK50" si="8">AVERAGE(D51:D60)</f>
        <v>6.1440000000000008E-2</v>
      </c>
      <c r="E50" s="59">
        <f t="shared" si="8"/>
        <v>6.2399999999999997E-2</v>
      </c>
      <c r="F50" s="59">
        <f t="shared" si="8"/>
        <v>6.2030000000000009E-2</v>
      </c>
      <c r="G50" s="59">
        <f t="shared" si="8"/>
        <v>6.1249999999999992E-2</v>
      </c>
      <c r="H50" s="59">
        <f t="shared" si="8"/>
        <v>6.1020000000000005E-2</v>
      </c>
      <c r="I50" s="59">
        <f t="shared" si="8"/>
        <v>6.1130000000000004E-2</v>
      </c>
      <c r="J50" s="59">
        <f t="shared" si="8"/>
        <v>6.148E-2</v>
      </c>
      <c r="K50" s="59">
        <f t="shared" si="8"/>
        <v>6.2080000000000003E-2</v>
      </c>
      <c r="L50" s="59">
        <f t="shared" si="8"/>
        <v>6.3519999999999993E-2</v>
      </c>
      <c r="M50" s="59">
        <f t="shared" si="8"/>
        <v>6.4909999999999995E-2</v>
      </c>
      <c r="N50" s="59">
        <f t="shared" si="8"/>
        <v>6.563999999999999E-2</v>
      </c>
      <c r="O50" s="59">
        <f t="shared" si="8"/>
        <v>6.6930000000000003E-2</v>
      </c>
      <c r="P50" s="59">
        <f t="shared" si="8"/>
        <v>6.8480000000000013E-2</v>
      </c>
      <c r="Q50" s="59">
        <f t="shared" si="8"/>
        <v>7.0219999999999991E-2</v>
      </c>
      <c r="R50" s="59">
        <f t="shared" si="8"/>
        <v>7.1910000000000002E-2</v>
      </c>
      <c r="S50" s="59">
        <f t="shared" si="8"/>
        <v>7.3380000000000001E-2</v>
      </c>
      <c r="T50" s="59">
        <f t="shared" si="8"/>
        <v>7.443000000000001E-2</v>
      </c>
      <c r="U50" s="59">
        <f t="shared" si="8"/>
        <v>7.4940000000000007E-2</v>
      </c>
      <c r="V50" s="59">
        <f t="shared" si="8"/>
        <v>7.4420000000000014E-2</v>
      </c>
      <c r="W50" s="59">
        <f t="shared" si="8"/>
        <v>7.3360000000000009E-2</v>
      </c>
      <c r="X50" s="59">
        <f t="shared" si="8"/>
        <v>7.2789999999999994E-2</v>
      </c>
      <c r="Y50" s="59">
        <f t="shared" si="8"/>
        <v>7.2770000000000001E-2</v>
      </c>
      <c r="Z50" s="59">
        <f t="shared" si="8"/>
        <v>7.3639999999999997E-2</v>
      </c>
      <c r="AA50" s="59">
        <f t="shared" si="8"/>
        <v>7.4489999999999987E-2</v>
      </c>
      <c r="AB50" s="59">
        <f t="shared" si="8"/>
        <v>7.5160000000000005E-2</v>
      </c>
      <c r="AC50" s="59">
        <f t="shared" si="8"/>
        <v>7.5319999999999998E-2</v>
      </c>
      <c r="AD50" s="59">
        <f t="shared" si="8"/>
        <v>7.4810000000000001E-2</v>
      </c>
      <c r="AE50" s="59">
        <f t="shared" si="8"/>
        <v>7.3899999999999993E-2</v>
      </c>
      <c r="AF50" s="59">
        <f t="shared" si="8"/>
        <v>7.1179999999999993E-2</v>
      </c>
      <c r="AG50" s="59">
        <f t="shared" si="8"/>
        <v>6.7659999999999998E-2</v>
      </c>
      <c r="AH50" s="59">
        <f t="shared" si="8"/>
        <v>6.4239999999999992E-2</v>
      </c>
      <c r="AI50" s="59">
        <f t="shared" si="8"/>
        <v>6.2139999999999994E-2</v>
      </c>
      <c r="AJ50" s="59">
        <f t="shared" si="8"/>
        <v>5.9380000000000002E-2</v>
      </c>
      <c r="AK50" s="59">
        <f t="shared" si="8"/>
        <v>5.6239999999999991E-2</v>
      </c>
      <c r="AL50" s="59">
        <f t="shared" si="8"/>
        <v>5.4550000000000001E-2</v>
      </c>
      <c r="AM50" s="59">
        <f t="shared" si="8"/>
        <v>5.3749840119053871E-2</v>
      </c>
      <c r="AN50" s="59">
        <f t="shared" si="8"/>
        <v>5.3706176980261512E-2</v>
      </c>
      <c r="AO50" s="59">
        <f t="shared" si="8"/>
        <v>5.2930233997929246E-2</v>
      </c>
      <c r="AP50" s="59">
        <f t="shared" si="8"/>
        <v>5.3207395313550419E-2</v>
      </c>
      <c r="AQ50" s="59">
        <f t="shared" si="8"/>
        <v>5.4572967986082369E-2</v>
      </c>
      <c r="AR50" s="59">
        <f t="shared" si="8"/>
        <v>5.4870975657409851E-2</v>
      </c>
      <c r="AS50" s="59">
        <f t="shared" si="8"/>
        <v>5.4853119401627647E-2</v>
      </c>
      <c r="AT50" s="59">
        <f t="shared" si="8"/>
        <v>5.4664015162742718E-2</v>
      </c>
      <c r="AU50" s="59">
        <f t="shared" si="8"/>
        <v>5.4115195309169237E-2</v>
      </c>
      <c r="AV50" s="59">
        <f t="shared" si="8"/>
        <v>5.3384382243215248E-2</v>
      </c>
      <c r="AW50" s="59">
        <f t="shared" si="8"/>
        <v>5.2068738055718433E-2</v>
      </c>
      <c r="AX50" s="59">
        <f t="shared" si="8"/>
        <v>5.2061118382448958E-2</v>
      </c>
      <c r="AY50" s="59">
        <f t="shared" si="8"/>
        <v>5.2503865701942543E-2</v>
      </c>
      <c r="AZ50" s="59">
        <f t="shared" si="8"/>
        <v>5.2935678038586363E-2</v>
      </c>
      <c r="BA50" s="59">
        <f t="shared" si="8"/>
        <v>5.3712905236177187E-2</v>
      </c>
      <c r="BB50" s="59">
        <f t="shared" si="8"/>
        <v>5.4736949042392534E-2</v>
      </c>
      <c r="BC50" s="59">
        <f t="shared" si="8"/>
        <v>5.5817009621896854E-2</v>
      </c>
      <c r="BD50" s="59">
        <f t="shared" si="8"/>
        <v>5.6097202519646491E-2</v>
      </c>
      <c r="BE50" s="59">
        <f t="shared" si="8"/>
        <v>5.5218178876038762E-2</v>
      </c>
      <c r="BF50" s="59">
        <f t="shared" si="8"/>
        <v>5.4543820627946361E-2</v>
      </c>
      <c r="BG50" s="59">
        <f t="shared" si="8"/>
        <v>5.4631686594431648E-2</v>
      </c>
      <c r="BH50" s="59">
        <f t="shared" si="8"/>
        <v>5.5203885629118342E-2</v>
      </c>
      <c r="BI50" s="59">
        <f t="shared" si="8"/>
        <v>5.6427822461863085E-2</v>
      </c>
      <c r="BJ50" s="59">
        <f t="shared" si="8"/>
        <v>5.7355918478213107E-2</v>
      </c>
      <c r="BK50" s="59">
        <f t="shared" si="8"/>
        <v>5.8503056308461122E-2</v>
      </c>
      <c r="BL50" s="60">
        <f>B50</f>
        <v>1970</v>
      </c>
      <c r="BM50" s="61">
        <f t="shared" si="1"/>
        <v>6.2059379307310217E-2</v>
      </c>
      <c r="BN50" s="61">
        <f t="shared" si="2"/>
        <v>5.2061118382448958E-2</v>
      </c>
      <c r="BO50" s="61">
        <f t="shared" si="3"/>
        <v>7.5319999999999998E-2</v>
      </c>
      <c r="BP50" s="61">
        <f t="shared" si="4"/>
        <v>5.5432009452897647E-2</v>
      </c>
      <c r="BV50" s="60">
        <v>1970</v>
      </c>
      <c r="BW50" s="61">
        <v>6.2059379307310217E-2</v>
      </c>
      <c r="BX50" s="61">
        <v>5.2061118382448958E-2</v>
      </c>
      <c r="BY50" s="61">
        <v>7.5319999999999998E-2</v>
      </c>
      <c r="BZ50" s="61">
        <v>5.5432009452897647E-2</v>
      </c>
    </row>
    <row r="51" spans="1:78" x14ac:dyDescent="0.25">
      <c r="A51" s="62" t="s">
        <v>46</v>
      </c>
      <c r="B51" s="63"/>
      <c r="C51" s="49">
        <v>6.0600000000000001E-2</v>
      </c>
      <c r="D51" s="49">
        <v>6.1600000000000002E-2</v>
      </c>
      <c r="E51" s="49">
        <v>6.2600000000000003E-2</v>
      </c>
      <c r="F51" s="49">
        <v>6.2399999999999997E-2</v>
      </c>
      <c r="G51" s="49">
        <v>6.1400000000000003E-2</v>
      </c>
      <c r="H51" s="49">
        <v>6.1100000000000002E-2</v>
      </c>
      <c r="I51" s="66">
        <v>6.1100000000000002E-2</v>
      </c>
      <c r="J51" s="66">
        <v>6.1400000000000003E-2</v>
      </c>
      <c r="K51" s="66">
        <v>6.1699999999999998E-2</v>
      </c>
      <c r="L51" s="66">
        <v>6.2700000000000006E-2</v>
      </c>
      <c r="M51" s="66">
        <v>6.3700000000000007E-2</v>
      </c>
      <c r="N51" s="66">
        <v>6.4199999999999993E-2</v>
      </c>
      <c r="O51" s="66">
        <v>6.5299999999999997E-2</v>
      </c>
      <c r="P51" s="66">
        <v>6.6699999999999995E-2</v>
      </c>
      <c r="Q51" s="66">
        <v>6.8099999999999994E-2</v>
      </c>
      <c r="R51" s="66">
        <v>6.9699999999999998E-2</v>
      </c>
      <c r="S51" s="66">
        <v>7.0999999999999994E-2</v>
      </c>
      <c r="T51" s="66">
        <v>7.1800000000000003E-2</v>
      </c>
      <c r="U51" s="66">
        <v>7.1900000000000006E-2</v>
      </c>
      <c r="V51" s="66">
        <v>7.0999999999999994E-2</v>
      </c>
      <c r="W51" s="66">
        <v>6.9699999999999998E-2</v>
      </c>
      <c r="X51" s="66">
        <v>6.88E-2</v>
      </c>
      <c r="Y51" s="66">
        <v>6.8599999999999994E-2</v>
      </c>
      <c r="Z51" s="67">
        <v>6.9199999999999998E-2</v>
      </c>
      <c r="AA51" s="67">
        <v>6.9900000000000004E-2</v>
      </c>
      <c r="AB51" s="67">
        <v>7.0199999999999999E-2</v>
      </c>
      <c r="AC51" s="67">
        <v>7.0199999999999999E-2</v>
      </c>
      <c r="AD51" s="67">
        <v>6.9500000000000006E-2</v>
      </c>
      <c r="AE51" s="66">
        <v>6.83E-2</v>
      </c>
      <c r="AF51" s="66">
        <v>6.5299999999999997E-2</v>
      </c>
      <c r="AG51" s="66">
        <v>6.1400000000000003E-2</v>
      </c>
      <c r="AH51" s="66">
        <v>5.79E-2</v>
      </c>
      <c r="AI51" s="66">
        <v>5.5599999999999997E-2</v>
      </c>
      <c r="AJ51" s="66">
        <v>5.2600000000000001E-2</v>
      </c>
      <c r="AK51" s="66">
        <v>4.9200000000000001E-2</v>
      </c>
      <c r="AL51" s="66">
        <v>4.7300000000000002E-2</v>
      </c>
      <c r="AM51" s="64">
        <v>4.6243561429370299E-2</v>
      </c>
      <c r="AN51" s="64">
        <v>4.5932831420678201E-2</v>
      </c>
      <c r="AO51" s="64">
        <v>4.4942089112509305E-2</v>
      </c>
      <c r="AP51" s="64">
        <v>4.5137482995314997E-2</v>
      </c>
      <c r="AQ51" s="64">
        <v>4.6655831125830598E-2</v>
      </c>
      <c r="AR51" s="64">
        <v>4.73302161170856E-2</v>
      </c>
      <c r="AS51" s="64">
        <v>4.7527212093510303E-2</v>
      </c>
      <c r="AT51" s="64">
        <v>4.7562256244145597E-2</v>
      </c>
      <c r="AU51" s="64">
        <v>4.7300322146832503E-2</v>
      </c>
      <c r="AV51" s="64">
        <v>4.6909022791670002E-2</v>
      </c>
      <c r="AW51" s="64">
        <v>4.59371654580219E-2</v>
      </c>
      <c r="AX51" s="64">
        <v>4.6190129579660295E-2</v>
      </c>
      <c r="AY51" s="64">
        <v>4.6953677052019499E-2</v>
      </c>
      <c r="AZ51" s="64">
        <v>4.7685201981306997E-2</v>
      </c>
      <c r="BA51" s="64">
        <v>4.87508883205299E-2</v>
      </c>
      <c r="BB51" s="64">
        <v>5.0039654569020903E-2</v>
      </c>
      <c r="BC51" s="64">
        <v>5.1278515244430001E-2</v>
      </c>
      <c r="BD51" s="64">
        <v>5.1597336889834595E-2</v>
      </c>
      <c r="BE51" s="64">
        <v>5.07208525110825E-2</v>
      </c>
      <c r="BF51" s="64">
        <v>5.0075058754727703E-2</v>
      </c>
      <c r="BG51" s="64">
        <v>5.0027307852248404E-2</v>
      </c>
      <c r="BH51" s="64">
        <v>5.0296774945832297E-2</v>
      </c>
      <c r="BI51" s="64">
        <v>5.1063765597451495E-2</v>
      </c>
      <c r="BJ51" s="64">
        <v>5.1621732546512297E-2</v>
      </c>
      <c r="BK51" s="64">
        <v>5.2363592670955396E-2</v>
      </c>
      <c r="BM51" s="75">
        <f t="shared" si="1"/>
        <v>5.776790949918989E-2</v>
      </c>
      <c r="BN51" s="75">
        <f t="shared" si="2"/>
        <v>4.4942089112509305E-2</v>
      </c>
      <c r="BO51" s="75">
        <f t="shared" si="3"/>
        <v>7.1900000000000006E-2</v>
      </c>
      <c r="BP51" s="75">
        <f t="shared" si="4"/>
        <v>5.0460056823661031E-2</v>
      </c>
      <c r="BW51" s="64">
        <v>5.776790949918989E-2</v>
      </c>
      <c r="BX51" s="64">
        <v>4.4942089112509305E-2</v>
      </c>
      <c r="BY51" s="64">
        <v>7.1900000000000006E-2</v>
      </c>
      <c r="BZ51" s="64">
        <v>5.0460056823661031E-2</v>
      </c>
    </row>
    <row r="52" spans="1:78" x14ac:dyDescent="0.25">
      <c r="A52" s="62" t="s">
        <v>47</v>
      </c>
      <c r="B52" s="63"/>
      <c r="C52" s="49">
        <v>6.0299999999999999E-2</v>
      </c>
      <c r="D52" s="49">
        <v>6.13E-2</v>
      </c>
      <c r="E52" s="49">
        <v>6.2399999999999997E-2</v>
      </c>
      <c r="F52" s="49">
        <v>6.1100000000000002E-2</v>
      </c>
      <c r="G52" s="49">
        <v>5.8900000000000001E-2</v>
      </c>
      <c r="H52" s="49">
        <v>5.7599999999999998E-2</v>
      </c>
      <c r="I52" s="66">
        <v>5.7200000000000001E-2</v>
      </c>
      <c r="J52" s="66">
        <v>5.7200000000000001E-2</v>
      </c>
      <c r="K52" s="66">
        <v>5.7799999999999997E-2</v>
      </c>
      <c r="L52" s="66">
        <v>6.0199999999999997E-2</v>
      </c>
      <c r="M52" s="66">
        <v>6.3200000000000006E-2</v>
      </c>
      <c r="N52" s="66">
        <v>6.5199999999999994E-2</v>
      </c>
      <c r="O52" s="66">
        <v>6.7699999999999996E-2</v>
      </c>
      <c r="P52" s="66">
        <v>7.0400000000000004E-2</v>
      </c>
      <c r="Q52" s="66">
        <v>7.2999999999999995E-2</v>
      </c>
      <c r="R52" s="66">
        <v>7.5399999999999995E-2</v>
      </c>
      <c r="S52" s="66">
        <v>7.7700000000000005E-2</v>
      </c>
      <c r="T52" s="66">
        <v>7.9399999999999998E-2</v>
      </c>
      <c r="U52" s="66">
        <v>8.0299999999999996E-2</v>
      </c>
      <c r="V52" s="66">
        <v>8.0100000000000005E-2</v>
      </c>
      <c r="W52" s="66">
        <v>7.9100000000000004E-2</v>
      </c>
      <c r="X52" s="66">
        <v>7.8600000000000003E-2</v>
      </c>
      <c r="Y52" s="66">
        <v>7.8600000000000003E-2</v>
      </c>
      <c r="Z52" s="67">
        <v>7.9799999999999996E-2</v>
      </c>
      <c r="AA52" s="67">
        <v>8.0799999999999997E-2</v>
      </c>
      <c r="AB52" s="67">
        <v>8.14E-2</v>
      </c>
      <c r="AC52" s="67">
        <v>8.1299999999999997E-2</v>
      </c>
      <c r="AD52" s="67">
        <v>8.0399999999999999E-2</v>
      </c>
      <c r="AE52" s="66">
        <v>7.9000000000000001E-2</v>
      </c>
      <c r="AF52" s="66">
        <v>7.5200000000000003E-2</v>
      </c>
      <c r="AG52" s="66">
        <v>7.0400000000000004E-2</v>
      </c>
      <c r="AH52" s="66">
        <v>6.5799999999999997E-2</v>
      </c>
      <c r="AI52" s="66">
        <v>6.3100000000000003E-2</v>
      </c>
      <c r="AJ52" s="66">
        <v>5.9400000000000001E-2</v>
      </c>
      <c r="AK52" s="66">
        <v>5.5399999999999998E-2</v>
      </c>
      <c r="AL52" s="66">
        <v>5.33E-2</v>
      </c>
      <c r="AM52" s="64">
        <v>5.2438874337881997E-2</v>
      </c>
      <c r="AN52" s="64">
        <v>5.2423051439039497E-2</v>
      </c>
      <c r="AO52" s="64">
        <v>5.1301683171346799E-2</v>
      </c>
      <c r="AP52" s="64">
        <v>5.1801377070737294E-2</v>
      </c>
      <c r="AQ52" s="64">
        <v>5.3814841930493504E-2</v>
      </c>
      <c r="AR52" s="64">
        <v>5.4430590811709596E-2</v>
      </c>
      <c r="AS52" s="64">
        <v>5.4425503235105498E-2</v>
      </c>
      <c r="AT52" s="64">
        <v>5.4227684224495205E-2</v>
      </c>
      <c r="AU52" s="64">
        <v>5.3451718869971999E-2</v>
      </c>
      <c r="AV52" s="64">
        <v>5.2268279575255303E-2</v>
      </c>
      <c r="AW52" s="64">
        <v>5.0087902034900003E-2</v>
      </c>
      <c r="AX52" s="64">
        <v>4.9515923534302203E-2</v>
      </c>
      <c r="AY52" s="64">
        <v>4.9565419041876495E-2</v>
      </c>
      <c r="AZ52" s="64">
        <v>4.9653705957450001E-2</v>
      </c>
      <c r="BA52" s="64">
        <v>5.0353502260782605E-2</v>
      </c>
      <c r="BB52" s="64">
        <v>5.14725266073685E-2</v>
      </c>
      <c r="BC52" s="64">
        <v>5.2588139837151202E-2</v>
      </c>
      <c r="BD52" s="64">
        <v>5.27759192041427E-2</v>
      </c>
      <c r="BE52" s="64">
        <v>5.18037112506992E-2</v>
      </c>
      <c r="BF52" s="64">
        <v>5.1031104034310298E-2</v>
      </c>
      <c r="BG52" s="64">
        <v>5.1166753618046804E-2</v>
      </c>
      <c r="BH52" s="64">
        <v>5.1730753651609999E-2</v>
      </c>
      <c r="BI52" s="64">
        <v>5.3159992810113001E-2</v>
      </c>
      <c r="BJ52" s="64">
        <v>5.4198518563830698E-2</v>
      </c>
      <c r="BK52" s="64">
        <v>5.5463764726939008E-2</v>
      </c>
      <c r="BM52" s="75">
        <f t="shared" si="1"/>
        <v>6.2182807242615726E-2</v>
      </c>
      <c r="BN52" s="75">
        <f t="shared" si="2"/>
        <v>4.9515923534302203E-2</v>
      </c>
      <c r="BO52" s="75">
        <f t="shared" si="3"/>
        <v>8.14E-2</v>
      </c>
      <c r="BP52" s="75">
        <f t="shared" si="4"/>
        <v>5.2116532710203674E-2</v>
      </c>
      <c r="BW52" s="64">
        <v>6.2182807242615726E-2</v>
      </c>
      <c r="BX52" s="64">
        <v>4.9515923534302203E-2</v>
      </c>
      <c r="BY52" s="64">
        <v>8.14E-2</v>
      </c>
      <c r="BZ52" s="64">
        <v>5.2116532710203674E-2</v>
      </c>
    </row>
    <row r="53" spans="1:78" x14ac:dyDescent="0.25">
      <c r="A53" s="62" t="s">
        <v>48</v>
      </c>
      <c r="B53" s="63"/>
      <c r="C53" s="49">
        <v>6.2899999999999998E-2</v>
      </c>
      <c r="D53" s="49">
        <v>6.3899999999999998E-2</v>
      </c>
      <c r="E53" s="49">
        <v>6.4899999999999999E-2</v>
      </c>
      <c r="F53" s="49">
        <v>6.4600000000000005E-2</v>
      </c>
      <c r="G53" s="49">
        <v>6.4000000000000001E-2</v>
      </c>
      <c r="H53" s="49">
        <v>6.4000000000000001E-2</v>
      </c>
      <c r="I53" s="66">
        <v>6.4299999999999996E-2</v>
      </c>
      <c r="J53" s="66">
        <v>6.5000000000000002E-2</v>
      </c>
      <c r="K53" s="66">
        <v>6.59E-2</v>
      </c>
      <c r="L53" s="66">
        <v>6.7199999999999996E-2</v>
      </c>
      <c r="M53" s="66">
        <v>6.8599999999999994E-2</v>
      </c>
      <c r="N53" s="66">
        <v>6.93E-2</v>
      </c>
      <c r="O53" s="66">
        <v>7.0400000000000004E-2</v>
      </c>
      <c r="P53" s="66">
        <v>7.1599999999999997E-2</v>
      </c>
      <c r="Q53" s="66">
        <v>7.2999999999999995E-2</v>
      </c>
      <c r="R53" s="66">
        <v>7.4399999999999994E-2</v>
      </c>
      <c r="S53" s="66">
        <v>7.5399999999999995E-2</v>
      </c>
      <c r="T53" s="66">
        <v>7.5899999999999995E-2</v>
      </c>
      <c r="U53" s="66">
        <v>7.6100000000000001E-2</v>
      </c>
      <c r="V53" s="66">
        <v>7.4999999999999997E-2</v>
      </c>
      <c r="W53" s="66">
        <v>7.3300000000000004E-2</v>
      </c>
      <c r="X53" s="66">
        <v>7.1999999999999995E-2</v>
      </c>
      <c r="Y53" s="66">
        <v>7.1400000000000005E-2</v>
      </c>
      <c r="Z53" s="67">
        <v>7.1499999999999994E-2</v>
      </c>
      <c r="AA53" s="67">
        <v>7.1199999999999999E-2</v>
      </c>
      <c r="AB53" s="67">
        <v>7.1199999999999999E-2</v>
      </c>
      <c r="AC53" s="67">
        <v>7.1099999999999997E-2</v>
      </c>
      <c r="AD53" s="67">
        <v>7.0199999999999999E-2</v>
      </c>
      <c r="AE53" s="66">
        <v>6.88E-2</v>
      </c>
      <c r="AF53" s="66">
        <v>6.5799999999999997E-2</v>
      </c>
      <c r="AG53" s="66">
        <v>6.2399999999999997E-2</v>
      </c>
      <c r="AH53" s="66">
        <v>5.9299999999999999E-2</v>
      </c>
      <c r="AI53" s="66">
        <v>5.6899999999999999E-2</v>
      </c>
      <c r="AJ53" s="66">
        <v>5.4100000000000002E-2</v>
      </c>
      <c r="AK53" s="66">
        <v>5.11E-2</v>
      </c>
      <c r="AL53" s="66">
        <v>4.9399999999999999E-2</v>
      </c>
      <c r="AM53" s="64">
        <v>4.8570612103809301E-2</v>
      </c>
      <c r="AN53" s="64">
        <v>4.8286005215633303E-2</v>
      </c>
      <c r="AO53" s="64">
        <v>4.7629911851531197E-2</v>
      </c>
      <c r="AP53" s="64">
        <v>4.7917961128214205E-2</v>
      </c>
      <c r="AQ53" s="64">
        <v>4.9148391277411996E-2</v>
      </c>
      <c r="AR53" s="64">
        <v>4.9268734151440799E-2</v>
      </c>
      <c r="AS53" s="64">
        <v>4.8957243965236499E-2</v>
      </c>
      <c r="AT53" s="64">
        <v>4.8333149104532805E-2</v>
      </c>
      <c r="AU53" s="64">
        <v>4.7458932157314698E-2</v>
      </c>
      <c r="AV53" s="64">
        <v>4.65395208046138E-2</v>
      </c>
      <c r="AW53" s="64">
        <v>4.5174059347323395E-2</v>
      </c>
      <c r="AX53" s="64">
        <v>4.5065815605568701E-2</v>
      </c>
      <c r="AY53" s="64">
        <v>4.5547832793769498E-2</v>
      </c>
      <c r="AZ53" s="64">
        <v>4.6142222005295996E-2</v>
      </c>
      <c r="BA53" s="64">
        <v>4.6982605693548798E-2</v>
      </c>
      <c r="BB53" s="64">
        <v>4.7947967636562901E-2</v>
      </c>
      <c r="BC53" s="64">
        <v>4.9006388501573898E-2</v>
      </c>
      <c r="BD53" s="64">
        <v>4.9271010120058002E-2</v>
      </c>
      <c r="BE53" s="64">
        <v>4.8383931890630894E-2</v>
      </c>
      <c r="BF53" s="64">
        <v>4.76640304852761E-2</v>
      </c>
      <c r="BG53" s="64">
        <v>4.7830669118660102E-2</v>
      </c>
      <c r="BH53" s="64">
        <v>4.8527593308336101E-2</v>
      </c>
      <c r="BI53" s="64">
        <v>4.9764121590973806E-2</v>
      </c>
      <c r="BJ53" s="64">
        <v>5.0979734447753E-2</v>
      </c>
      <c r="BK53" s="64">
        <v>5.24309037235429E-2</v>
      </c>
      <c r="BM53" s="75">
        <f t="shared" si="1"/>
        <v>5.9326710623419883E-2</v>
      </c>
      <c r="BN53" s="75">
        <f t="shared" si="2"/>
        <v>4.5065815605568701E-2</v>
      </c>
      <c r="BO53" s="75">
        <f t="shared" si="3"/>
        <v>7.6100000000000001E-2</v>
      </c>
      <c r="BP53" s="75">
        <f t="shared" si="4"/>
        <v>4.8744264876851046E-2</v>
      </c>
      <c r="BW53" s="64">
        <v>5.9326710623419883E-2</v>
      </c>
      <c r="BX53" s="64">
        <v>4.5065815605568701E-2</v>
      </c>
      <c r="BY53" s="64">
        <v>7.6100000000000001E-2</v>
      </c>
      <c r="BZ53" s="64">
        <v>4.8744264876851046E-2</v>
      </c>
    </row>
    <row r="54" spans="1:78" x14ac:dyDescent="0.25">
      <c r="A54" s="62" t="s">
        <v>49</v>
      </c>
      <c r="B54" s="63"/>
      <c r="C54" s="49">
        <v>5.8299999999999998E-2</v>
      </c>
      <c r="D54" s="49">
        <v>5.8500000000000003E-2</v>
      </c>
      <c r="E54" s="49">
        <v>5.8999999999999997E-2</v>
      </c>
      <c r="F54" s="49">
        <v>5.9499999999999997E-2</v>
      </c>
      <c r="G54" s="49">
        <v>0.06</v>
      </c>
      <c r="H54" s="49">
        <v>6.0600000000000001E-2</v>
      </c>
      <c r="I54" s="66">
        <v>6.13E-2</v>
      </c>
      <c r="J54" s="66">
        <v>6.2100000000000002E-2</v>
      </c>
      <c r="K54" s="66">
        <v>6.2899999999999998E-2</v>
      </c>
      <c r="L54" s="66">
        <v>6.3399999999999998E-2</v>
      </c>
      <c r="M54" s="66">
        <v>6.3700000000000007E-2</v>
      </c>
      <c r="N54" s="66">
        <v>6.3700000000000007E-2</v>
      </c>
      <c r="O54" s="66">
        <v>6.4100000000000004E-2</v>
      </c>
      <c r="P54" s="66">
        <v>6.4899999999999999E-2</v>
      </c>
      <c r="Q54" s="66">
        <v>6.5699999999999995E-2</v>
      </c>
      <c r="R54" s="66">
        <v>6.6699999999999995E-2</v>
      </c>
      <c r="S54" s="66">
        <v>6.7400000000000002E-2</v>
      </c>
      <c r="T54" s="66">
        <v>6.8000000000000005E-2</v>
      </c>
      <c r="U54" s="66">
        <v>6.83E-2</v>
      </c>
      <c r="V54" s="66">
        <v>6.7900000000000002E-2</v>
      </c>
      <c r="W54" s="66">
        <v>6.7599999999999993E-2</v>
      </c>
      <c r="X54" s="66">
        <v>6.7199999999999996E-2</v>
      </c>
      <c r="Y54" s="66">
        <v>6.7199999999999996E-2</v>
      </c>
      <c r="Z54" s="67">
        <v>6.7299999999999999E-2</v>
      </c>
      <c r="AA54" s="67">
        <v>6.7500000000000004E-2</v>
      </c>
      <c r="AB54" s="67">
        <v>6.7599999999999993E-2</v>
      </c>
      <c r="AC54" s="67">
        <v>6.7400000000000002E-2</v>
      </c>
      <c r="AD54" s="67">
        <v>6.7299999999999999E-2</v>
      </c>
      <c r="AE54" s="66">
        <v>6.6799999999999998E-2</v>
      </c>
      <c r="AF54" s="66">
        <v>6.59E-2</v>
      </c>
      <c r="AG54" s="66">
        <v>6.4699999999999994E-2</v>
      </c>
      <c r="AH54" s="66">
        <v>6.3600000000000004E-2</v>
      </c>
      <c r="AI54" s="66">
        <v>6.2899999999999998E-2</v>
      </c>
      <c r="AJ54" s="66">
        <v>6.1699999999999998E-2</v>
      </c>
      <c r="AK54" s="66">
        <v>6.0199999999999997E-2</v>
      </c>
      <c r="AL54" s="66">
        <v>5.9499999999999997E-2</v>
      </c>
      <c r="AM54" s="64">
        <v>5.9294697479906198E-2</v>
      </c>
      <c r="AN54" s="64">
        <v>5.9415352483918597E-2</v>
      </c>
      <c r="AO54" s="64">
        <v>5.9205639448670994E-2</v>
      </c>
      <c r="AP54" s="64">
        <v>5.9394859638686501E-2</v>
      </c>
      <c r="AQ54" s="64">
        <v>5.9987212743637004E-2</v>
      </c>
      <c r="AR54" s="64">
        <v>6.0013770969928798E-2</v>
      </c>
      <c r="AS54" s="64">
        <v>5.9647548046276901E-2</v>
      </c>
      <c r="AT54" s="64">
        <v>5.9114070615036797E-2</v>
      </c>
      <c r="AU54" s="64">
        <v>5.8463196186827895E-2</v>
      </c>
      <c r="AV54" s="64">
        <v>5.7969968715687603E-2</v>
      </c>
      <c r="AW54" s="64">
        <v>5.72952276694196E-2</v>
      </c>
      <c r="AX54" s="64">
        <v>5.7207109234019005E-2</v>
      </c>
      <c r="AY54" s="64">
        <v>5.7712922770366396E-2</v>
      </c>
      <c r="AZ54" s="64">
        <v>5.8220508292303103E-2</v>
      </c>
      <c r="BA54" s="64">
        <v>5.8754665671754296E-2</v>
      </c>
      <c r="BB54" s="64">
        <v>5.9184511930884601E-2</v>
      </c>
      <c r="BC54" s="64">
        <v>5.9611071007734905E-2</v>
      </c>
      <c r="BD54" s="64">
        <v>5.98467151986306E-2</v>
      </c>
      <c r="BE54" s="64">
        <v>5.9283597660640404E-2</v>
      </c>
      <c r="BF54" s="64">
        <v>5.8997403314653897E-2</v>
      </c>
      <c r="BG54" s="64">
        <v>5.9459455735583505E-2</v>
      </c>
      <c r="BH54" s="64">
        <v>6.03926153952953E-2</v>
      </c>
      <c r="BI54" s="64">
        <v>6.1663196966442999E-2</v>
      </c>
      <c r="BJ54" s="64">
        <v>6.2519365270631497E-2</v>
      </c>
      <c r="BK54" s="64">
        <v>6.3290528474372595E-2</v>
      </c>
      <c r="BM54" s="75">
        <f t="shared" si="1"/>
        <v>6.223516739215261E-2</v>
      </c>
      <c r="BN54" s="75">
        <f t="shared" si="2"/>
        <v>5.7207109234019005E-2</v>
      </c>
      <c r="BO54" s="75">
        <f t="shared" si="3"/>
        <v>6.83E-2</v>
      </c>
      <c r="BP54" s="75">
        <f t="shared" si="4"/>
        <v>6.0101969576577298E-2</v>
      </c>
      <c r="BW54" s="64">
        <v>6.223516739215261E-2</v>
      </c>
      <c r="BX54" s="64">
        <v>5.7207109234019005E-2</v>
      </c>
      <c r="BY54" s="64">
        <v>6.83E-2</v>
      </c>
      <c r="BZ54" s="64">
        <v>6.0101969576577298E-2</v>
      </c>
    </row>
    <row r="55" spans="1:78" x14ac:dyDescent="0.25">
      <c r="A55" s="62" t="s">
        <v>50</v>
      </c>
      <c r="B55" s="63"/>
      <c r="C55" s="49">
        <v>4.7500000000000001E-2</v>
      </c>
      <c r="D55" s="49">
        <v>4.8399999999999999E-2</v>
      </c>
      <c r="E55" s="49">
        <v>4.9299999999999997E-2</v>
      </c>
      <c r="F55" s="49">
        <v>4.9299999999999997E-2</v>
      </c>
      <c r="G55" s="49">
        <v>4.9099999999999998E-2</v>
      </c>
      <c r="H55" s="49">
        <v>4.9500000000000002E-2</v>
      </c>
      <c r="I55" s="66">
        <v>4.99E-2</v>
      </c>
      <c r="J55" s="66">
        <v>5.0500000000000003E-2</v>
      </c>
      <c r="K55" s="66">
        <v>5.1400000000000001E-2</v>
      </c>
      <c r="L55" s="66">
        <v>5.2900000000000003E-2</v>
      </c>
      <c r="M55" s="66">
        <v>5.3999999999999999E-2</v>
      </c>
      <c r="N55" s="66">
        <v>5.45E-2</v>
      </c>
      <c r="O55" s="66">
        <v>5.5800000000000002E-2</v>
      </c>
      <c r="P55" s="66">
        <v>5.74E-2</v>
      </c>
      <c r="Q55" s="66">
        <v>5.9299999999999999E-2</v>
      </c>
      <c r="R55" s="66">
        <v>6.0999999999999999E-2</v>
      </c>
      <c r="S55" s="66">
        <v>6.2600000000000003E-2</v>
      </c>
      <c r="T55" s="66">
        <v>6.3600000000000004E-2</v>
      </c>
      <c r="U55" s="66">
        <v>6.4000000000000001E-2</v>
      </c>
      <c r="V55" s="66">
        <v>6.3299999999999995E-2</v>
      </c>
      <c r="W55" s="66">
        <v>6.2E-2</v>
      </c>
      <c r="X55" s="66">
        <v>6.1199999999999997E-2</v>
      </c>
      <c r="Y55" s="66">
        <v>6.0999999999999999E-2</v>
      </c>
      <c r="Z55" s="67">
        <v>6.1899999999999997E-2</v>
      </c>
      <c r="AA55" s="67">
        <v>6.2799999999999995E-2</v>
      </c>
      <c r="AB55" s="67">
        <v>6.3600000000000004E-2</v>
      </c>
      <c r="AC55" s="67">
        <v>6.3799999999999996E-2</v>
      </c>
      <c r="AD55" s="67">
        <v>6.3399999999999998E-2</v>
      </c>
      <c r="AE55" s="66">
        <v>6.2799999999999995E-2</v>
      </c>
      <c r="AF55" s="66">
        <v>6.0199999999999997E-2</v>
      </c>
      <c r="AG55" s="66">
        <v>5.6800000000000003E-2</v>
      </c>
      <c r="AH55" s="66">
        <v>5.3499999999999999E-2</v>
      </c>
      <c r="AI55" s="66">
        <v>5.1700000000000003E-2</v>
      </c>
      <c r="AJ55" s="66">
        <v>4.9200000000000001E-2</v>
      </c>
      <c r="AK55" s="66">
        <v>4.6300000000000001E-2</v>
      </c>
      <c r="AL55" s="66">
        <v>4.48E-2</v>
      </c>
      <c r="AM55" s="64">
        <v>4.4228198079917902E-2</v>
      </c>
      <c r="AN55" s="64">
        <v>4.4386769805714703E-2</v>
      </c>
      <c r="AO55" s="64">
        <v>4.3744630951715602E-2</v>
      </c>
      <c r="AP55" s="64">
        <v>4.3971368989600697E-2</v>
      </c>
      <c r="AQ55" s="64">
        <v>4.5129113862697502E-2</v>
      </c>
      <c r="AR55" s="64">
        <v>4.521598546188E-2</v>
      </c>
      <c r="AS55" s="64">
        <v>4.5217190648718202E-2</v>
      </c>
      <c r="AT55" s="64">
        <v>4.5111432650781602E-2</v>
      </c>
      <c r="AU55" s="64">
        <v>4.4728056720765803E-2</v>
      </c>
      <c r="AV55" s="64">
        <v>4.4291796293151497E-2</v>
      </c>
      <c r="AW55" s="64">
        <v>4.3412782377490897E-2</v>
      </c>
      <c r="AX55" s="64">
        <v>4.4096276651187004E-2</v>
      </c>
      <c r="AY55" s="64">
        <v>4.4976678568906997E-2</v>
      </c>
      <c r="AZ55" s="64">
        <v>4.5902582058132795E-2</v>
      </c>
      <c r="BA55" s="64">
        <v>4.72009908445645E-2</v>
      </c>
      <c r="BB55" s="64">
        <v>4.8725892356512902E-2</v>
      </c>
      <c r="BC55" s="64">
        <v>5.03555340529186E-2</v>
      </c>
      <c r="BD55" s="64">
        <v>5.0791272355137904E-2</v>
      </c>
      <c r="BE55" s="64">
        <v>5.0013771678068197E-2</v>
      </c>
      <c r="BF55" s="64">
        <v>4.9498262819795198E-2</v>
      </c>
      <c r="BG55" s="64">
        <v>4.9692449072356197E-2</v>
      </c>
      <c r="BH55" s="64">
        <v>5.0385774726049999E-2</v>
      </c>
      <c r="BI55" s="64">
        <v>5.18488083873061E-2</v>
      </c>
      <c r="BJ55" s="64">
        <v>5.3104656435711502E-2</v>
      </c>
      <c r="BK55" s="64">
        <v>5.4665579605757797E-2</v>
      </c>
      <c r="BM55" s="75">
        <f t="shared" si="1"/>
        <v>5.2442555007456371E-2</v>
      </c>
      <c r="BN55" s="75">
        <f t="shared" si="2"/>
        <v>4.3412782377490897E-2</v>
      </c>
      <c r="BO55" s="75">
        <f t="shared" si="3"/>
        <v>6.4000000000000001E-2</v>
      </c>
      <c r="BP55" s="75">
        <f t="shared" si="4"/>
        <v>5.0182131199359305E-2</v>
      </c>
      <c r="BW55" s="64">
        <v>5.2442555007456371E-2</v>
      </c>
      <c r="BX55" s="64">
        <v>4.3412782377490897E-2</v>
      </c>
      <c r="BY55" s="64">
        <v>6.4000000000000001E-2</v>
      </c>
      <c r="BZ55" s="64">
        <v>5.0182131199359305E-2</v>
      </c>
    </row>
    <row r="56" spans="1:78" x14ac:dyDescent="0.25">
      <c r="A56" s="62" t="s">
        <v>51</v>
      </c>
      <c r="B56" s="63"/>
      <c r="C56" s="49">
        <v>6.08E-2</v>
      </c>
      <c r="D56" s="49">
        <v>6.2600000000000003E-2</v>
      </c>
      <c r="E56" s="49">
        <v>6.4100000000000004E-2</v>
      </c>
      <c r="F56" s="49">
        <v>6.4699999999999994E-2</v>
      </c>
      <c r="G56" s="49">
        <v>6.5100000000000005E-2</v>
      </c>
      <c r="H56" s="49">
        <v>6.54E-2</v>
      </c>
      <c r="I56" s="66">
        <v>6.54E-2</v>
      </c>
      <c r="J56" s="66">
        <v>6.5500000000000003E-2</v>
      </c>
      <c r="K56" s="66">
        <v>6.5600000000000006E-2</v>
      </c>
      <c r="L56" s="66">
        <v>6.6100000000000006E-2</v>
      </c>
      <c r="M56" s="66">
        <v>6.6400000000000001E-2</v>
      </c>
      <c r="N56" s="66">
        <v>6.6199999999999995E-2</v>
      </c>
      <c r="O56" s="66">
        <v>6.6799999999999998E-2</v>
      </c>
      <c r="P56" s="66">
        <v>6.7500000000000004E-2</v>
      </c>
      <c r="Q56" s="66">
        <v>6.8599999999999994E-2</v>
      </c>
      <c r="R56" s="66">
        <v>6.9800000000000001E-2</v>
      </c>
      <c r="S56" s="66">
        <v>7.0599999999999996E-2</v>
      </c>
      <c r="T56" s="66">
        <v>7.1199999999999999E-2</v>
      </c>
      <c r="U56" s="66">
        <v>7.1499999999999994E-2</v>
      </c>
      <c r="V56" s="66">
        <v>7.0900000000000005E-2</v>
      </c>
      <c r="W56" s="66">
        <v>6.9900000000000004E-2</v>
      </c>
      <c r="X56" s="66">
        <v>6.93E-2</v>
      </c>
      <c r="Y56" s="66">
        <v>6.9400000000000003E-2</v>
      </c>
      <c r="Z56" s="67">
        <v>7.0499999999999993E-2</v>
      </c>
      <c r="AA56" s="67">
        <v>7.1999999999999995E-2</v>
      </c>
      <c r="AB56" s="67">
        <v>7.3499999999999996E-2</v>
      </c>
      <c r="AC56" s="67">
        <v>7.46E-2</v>
      </c>
      <c r="AD56" s="67">
        <v>7.51E-2</v>
      </c>
      <c r="AE56" s="66">
        <v>7.4999999999999997E-2</v>
      </c>
      <c r="AF56" s="66">
        <v>7.3200000000000001E-2</v>
      </c>
      <c r="AG56" s="66">
        <v>7.0199999999999999E-2</v>
      </c>
      <c r="AH56" s="66">
        <v>6.6900000000000001E-2</v>
      </c>
      <c r="AI56" s="66">
        <v>6.4699999999999994E-2</v>
      </c>
      <c r="AJ56" s="66">
        <v>6.2100000000000002E-2</v>
      </c>
      <c r="AK56" s="66">
        <v>5.9499999999999997E-2</v>
      </c>
      <c r="AL56" s="66">
        <v>5.8000000000000003E-2</v>
      </c>
      <c r="AM56" s="64">
        <v>5.7194450434303906E-2</v>
      </c>
      <c r="AN56" s="64">
        <v>5.7131044496731703E-2</v>
      </c>
      <c r="AO56" s="64">
        <v>5.6506833556032803E-2</v>
      </c>
      <c r="AP56" s="64">
        <v>5.6626360916440396E-2</v>
      </c>
      <c r="AQ56" s="64">
        <v>5.7385629197084606E-2</v>
      </c>
      <c r="AR56" s="64">
        <v>5.7298259726785601E-2</v>
      </c>
      <c r="AS56" s="64">
        <v>5.7178352611080098E-2</v>
      </c>
      <c r="AT56" s="64">
        <v>5.6933600788741601E-2</v>
      </c>
      <c r="AU56" s="64">
        <v>5.6490975027719298E-2</v>
      </c>
      <c r="AV56" s="64">
        <v>5.5915225796916095E-2</v>
      </c>
      <c r="AW56" s="64">
        <v>5.5187461470825705E-2</v>
      </c>
      <c r="AX56" s="64">
        <v>5.5509819150376297E-2</v>
      </c>
      <c r="AY56" s="64">
        <v>5.6163848414236703E-2</v>
      </c>
      <c r="AZ56" s="64">
        <v>5.6811630331415605E-2</v>
      </c>
      <c r="BA56" s="64">
        <v>5.76026168148141E-2</v>
      </c>
      <c r="BB56" s="64">
        <v>5.84784178694314E-2</v>
      </c>
      <c r="BC56" s="64">
        <v>5.9359856841528398E-2</v>
      </c>
      <c r="BD56" s="64">
        <v>5.9378426611953194E-2</v>
      </c>
      <c r="BE56" s="64">
        <v>5.8336924308927694E-2</v>
      </c>
      <c r="BF56" s="64">
        <v>5.7430709009851498E-2</v>
      </c>
      <c r="BG56" s="64">
        <v>5.7357743932470999E-2</v>
      </c>
      <c r="BH56" s="64">
        <v>5.7829639923432999E-2</v>
      </c>
      <c r="BI56" s="64">
        <v>5.8684783412995295E-2</v>
      </c>
      <c r="BJ56" s="64">
        <v>5.9419261115443801E-2</v>
      </c>
      <c r="BK56" s="64">
        <v>6.0421523705232003E-2</v>
      </c>
      <c r="BM56" s="75">
        <f t="shared" si="1"/>
        <v>6.3530055663356899E-2</v>
      </c>
      <c r="BN56" s="75">
        <f t="shared" si="2"/>
        <v>5.5187461470825705E-2</v>
      </c>
      <c r="BO56" s="75">
        <f t="shared" si="3"/>
        <v>7.51E-2</v>
      </c>
      <c r="BP56" s="75">
        <f t="shared" si="4"/>
        <v>5.8425961156458088E-2</v>
      </c>
      <c r="BW56" s="64">
        <v>6.3530055663356899E-2</v>
      </c>
      <c r="BX56" s="64">
        <v>5.5187461470825705E-2</v>
      </c>
      <c r="BY56" s="64">
        <v>7.51E-2</v>
      </c>
      <c r="BZ56" s="64">
        <v>5.8425961156458088E-2</v>
      </c>
    </row>
    <row r="57" spans="1:78" x14ac:dyDescent="0.25">
      <c r="A57" s="62" t="s">
        <v>52</v>
      </c>
      <c r="B57" s="63"/>
      <c r="C57" s="49">
        <v>5.79E-2</v>
      </c>
      <c r="D57" s="49">
        <v>5.8999999999999997E-2</v>
      </c>
      <c r="E57" s="49">
        <v>0.06</v>
      </c>
      <c r="F57" s="49">
        <v>5.9700000000000003E-2</v>
      </c>
      <c r="G57" s="49">
        <v>5.91E-2</v>
      </c>
      <c r="H57" s="49">
        <v>5.8999999999999997E-2</v>
      </c>
      <c r="I57" s="66">
        <v>5.9400000000000001E-2</v>
      </c>
      <c r="J57" s="66">
        <v>0.06</v>
      </c>
      <c r="K57" s="66">
        <v>6.08E-2</v>
      </c>
      <c r="L57" s="66">
        <v>6.25E-2</v>
      </c>
      <c r="M57" s="66">
        <v>6.4000000000000001E-2</v>
      </c>
      <c r="N57" s="66">
        <v>6.4799999999999996E-2</v>
      </c>
      <c r="O57" s="66">
        <v>6.6199999999999995E-2</v>
      </c>
      <c r="P57" s="66">
        <v>6.8000000000000005E-2</v>
      </c>
      <c r="Q57" s="66">
        <v>7.0000000000000007E-2</v>
      </c>
      <c r="R57" s="66">
        <v>7.2099999999999997E-2</v>
      </c>
      <c r="S57" s="66">
        <v>7.3899999999999993E-2</v>
      </c>
      <c r="T57" s="66">
        <v>7.5300000000000006E-2</v>
      </c>
      <c r="U57" s="66">
        <v>7.6100000000000001E-2</v>
      </c>
      <c r="V57" s="66">
        <v>7.5899999999999995E-2</v>
      </c>
      <c r="W57" s="66">
        <v>7.4899999999999994E-2</v>
      </c>
      <c r="X57" s="66">
        <v>7.46E-2</v>
      </c>
      <c r="Y57" s="66">
        <v>7.4800000000000005E-2</v>
      </c>
      <c r="Z57" s="67">
        <v>7.6100000000000001E-2</v>
      </c>
      <c r="AA57" s="67">
        <v>7.7399999999999997E-2</v>
      </c>
      <c r="AB57" s="67">
        <v>7.8399999999999997E-2</v>
      </c>
      <c r="AC57" s="67">
        <v>7.8700000000000006E-2</v>
      </c>
      <c r="AD57" s="67">
        <v>7.85E-2</v>
      </c>
      <c r="AE57" s="66">
        <v>7.7799999999999994E-2</v>
      </c>
      <c r="AF57" s="66">
        <v>7.4899999999999994E-2</v>
      </c>
      <c r="AG57" s="66">
        <v>7.1199999999999999E-2</v>
      </c>
      <c r="AH57" s="66">
        <v>6.7500000000000004E-2</v>
      </c>
      <c r="AI57" s="66">
        <v>6.5199999999999994E-2</v>
      </c>
      <c r="AJ57" s="66">
        <v>6.2199999999999998E-2</v>
      </c>
      <c r="AK57" s="66">
        <v>5.8799999999999998E-2</v>
      </c>
      <c r="AL57" s="66">
        <v>5.7000000000000002E-2</v>
      </c>
      <c r="AM57" s="64">
        <v>5.6023351997935095E-2</v>
      </c>
      <c r="AN57" s="64">
        <v>5.58760122888372E-2</v>
      </c>
      <c r="AO57" s="64">
        <v>5.5003119234706202E-2</v>
      </c>
      <c r="AP57" s="64">
        <v>5.50754702375785E-2</v>
      </c>
      <c r="AQ57" s="64">
        <v>5.6262124663713699E-2</v>
      </c>
      <c r="AR57" s="64">
        <v>5.6330306751762399E-2</v>
      </c>
      <c r="AS57" s="64">
        <v>5.6373505014973804E-2</v>
      </c>
      <c r="AT57" s="64">
        <v>5.63926773316408E-2</v>
      </c>
      <c r="AU57" s="64">
        <v>5.5929169786579004E-2</v>
      </c>
      <c r="AV57" s="64">
        <v>5.5225565420547601E-2</v>
      </c>
      <c r="AW57" s="64">
        <v>5.3874306333811302E-2</v>
      </c>
      <c r="AX57" s="64">
        <v>5.3883185061661801E-2</v>
      </c>
      <c r="AY57" s="64">
        <v>5.4087731037615605E-2</v>
      </c>
      <c r="AZ57" s="64">
        <v>5.40933489886882E-2</v>
      </c>
      <c r="BA57" s="64">
        <v>5.4599998528454298E-2</v>
      </c>
      <c r="BB57" s="64">
        <v>5.5500973453466898E-2</v>
      </c>
      <c r="BC57" s="64">
        <v>5.6592629336415401E-2</v>
      </c>
      <c r="BD57" s="64">
        <v>5.6981861415488701E-2</v>
      </c>
      <c r="BE57" s="64">
        <v>5.6197080277951506E-2</v>
      </c>
      <c r="BF57" s="64">
        <v>5.5637275650869802E-2</v>
      </c>
      <c r="BG57" s="64">
        <v>5.5698536392046E-2</v>
      </c>
      <c r="BH57" s="64">
        <v>5.6371084289618401E-2</v>
      </c>
      <c r="BI57" s="64">
        <v>5.7660836711156099E-2</v>
      </c>
      <c r="BJ57" s="64">
        <v>5.8583902832883804E-2</v>
      </c>
      <c r="BK57" s="64">
        <v>5.9694039419626498E-2</v>
      </c>
      <c r="BM57" s="75">
        <f t="shared" si="1"/>
        <v>6.3108985122262762E-2</v>
      </c>
      <c r="BN57" s="75">
        <f t="shared" si="2"/>
        <v>5.3874306333811302E-2</v>
      </c>
      <c r="BO57" s="75">
        <f t="shared" si="3"/>
        <v>7.8700000000000006E-2</v>
      </c>
      <c r="BP57" s="75">
        <f t="shared" si="4"/>
        <v>5.6467630608055465E-2</v>
      </c>
      <c r="BW57" s="64">
        <v>6.3108985122262762E-2</v>
      </c>
      <c r="BX57" s="64">
        <v>5.3874306333811302E-2</v>
      </c>
      <c r="BY57" s="64">
        <v>7.8700000000000006E-2</v>
      </c>
      <c r="BZ57" s="64">
        <v>5.6467630608055465E-2</v>
      </c>
    </row>
    <row r="58" spans="1:78" x14ac:dyDescent="0.25">
      <c r="A58" s="62" t="s">
        <v>53</v>
      </c>
      <c r="B58" s="63"/>
      <c r="C58" s="49">
        <v>7.2400000000000006E-2</v>
      </c>
      <c r="D58" s="49">
        <v>7.2499999999999995E-2</v>
      </c>
      <c r="E58" s="49">
        <v>7.2999999999999995E-2</v>
      </c>
      <c r="F58" s="49">
        <v>7.1999999999999995E-2</v>
      </c>
      <c r="G58" s="49">
        <v>7.0599999999999996E-2</v>
      </c>
      <c r="H58" s="49">
        <v>6.9900000000000004E-2</v>
      </c>
      <c r="I58" s="66">
        <v>6.9900000000000004E-2</v>
      </c>
      <c r="J58" s="66">
        <v>7.0099999999999996E-2</v>
      </c>
      <c r="K58" s="66">
        <v>7.0599999999999996E-2</v>
      </c>
      <c r="L58" s="66">
        <v>7.2099999999999997E-2</v>
      </c>
      <c r="M58" s="66">
        <v>7.3400000000000007E-2</v>
      </c>
      <c r="N58" s="66">
        <v>7.3999999999999996E-2</v>
      </c>
      <c r="O58" s="66">
        <v>7.4999999999999997E-2</v>
      </c>
      <c r="P58" s="66">
        <v>7.6499999999999999E-2</v>
      </c>
      <c r="Q58" s="66">
        <v>7.8299999999999995E-2</v>
      </c>
      <c r="R58" s="66">
        <v>7.9799999999999996E-2</v>
      </c>
      <c r="S58" s="66">
        <v>8.1299999999999997E-2</v>
      </c>
      <c r="T58" s="66">
        <v>8.2299999999999998E-2</v>
      </c>
      <c r="U58" s="66">
        <v>8.2900000000000001E-2</v>
      </c>
      <c r="V58" s="66">
        <v>8.2500000000000004E-2</v>
      </c>
      <c r="W58" s="66">
        <v>8.14E-2</v>
      </c>
      <c r="X58" s="66">
        <v>8.1100000000000005E-2</v>
      </c>
      <c r="Y58" s="66">
        <v>8.14E-2</v>
      </c>
      <c r="Z58" s="67">
        <v>8.2699999999999996E-2</v>
      </c>
      <c r="AA58" s="67">
        <v>8.3799999999999999E-2</v>
      </c>
      <c r="AB58" s="67">
        <v>8.4500000000000006E-2</v>
      </c>
      <c r="AC58" s="67">
        <v>8.4599999999999995E-2</v>
      </c>
      <c r="AD58" s="67">
        <v>8.3900000000000002E-2</v>
      </c>
      <c r="AE58" s="66">
        <v>8.2900000000000001E-2</v>
      </c>
      <c r="AF58" s="66">
        <v>8.0100000000000005E-2</v>
      </c>
      <c r="AG58" s="66">
        <v>7.6499999999999999E-2</v>
      </c>
      <c r="AH58" s="66">
        <v>7.2900000000000006E-2</v>
      </c>
      <c r="AI58" s="66">
        <v>7.0900000000000005E-2</v>
      </c>
      <c r="AJ58" s="66">
        <v>6.8099999999999994E-2</v>
      </c>
      <c r="AK58" s="66">
        <v>6.4699999999999994E-2</v>
      </c>
      <c r="AL58" s="66">
        <v>6.2799999999999995E-2</v>
      </c>
      <c r="AM58" s="64">
        <v>6.1759118357353905E-2</v>
      </c>
      <c r="AN58" s="64">
        <v>6.1564522578406194E-2</v>
      </c>
      <c r="AO58" s="64">
        <v>6.0585272463870299E-2</v>
      </c>
      <c r="AP58" s="64">
        <v>6.0717019247932498E-2</v>
      </c>
      <c r="AQ58" s="64">
        <v>6.2086214984548305E-2</v>
      </c>
      <c r="AR58" s="64">
        <v>6.2276667055999199E-2</v>
      </c>
      <c r="AS58" s="64">
        <v>6.2269369201782505E-2</v>
      </c>
      <c r="AT58" s="64">
        <v>6.2305530692225594E-2</v>
      </c>
      <c r="AU58" s="64">
        <v>6.1784804032706898E-2</v>
      </c>
      <c r="AV58" s="64">
        <v>6.0985094173114603E-2</v>
      </c>
      <c r="AW58" s="64">
        <v>5.9458860216065904E-2</v>
      </c>
      <c r="AX58" s="64">
        <v>5.9403891233361004E-2</v>
      </c>
      <c r="AY58" s="64">
        <v>5.9967684078555399E-2</v>
      </c>
      <c r="AZ58" s="64">
        <v>6.0489375692666394E-2</v>
      </c>
      <c r="BA58" s="64">
        <v>6.1363068574808596E-2</v>
      </c>
      <c r="BB58" s="64">
        <v>6.2558143584348302E-2</v>
      </c>
      <c r="BC58" s="64">
        <v>6.3865394988669111E-2</v>
      </c>
      <c r="BD58" s="64">
        <v>6.435258996497821E-2</v>
      </c>
      <c r="BE58" s="64">
        <v>6.3475728420197608E-2</v>
      </c>
      <c r="BF58" s="64">
        <v>6.2756973657825302E-2</v>
      </c>
      <c r="BG58" s="64">
        <v>6.2869201650367898E-2</v>
      </c>
      <c r="BH58" s="64">
        <v>6.3448006685353803E-2</v>
      </c>
      <c r="BI58" s="64">
        <v>6.4759581826577609E-2</v>
      </c>
      <c r="BJ58" s="64">
        <v>6.5637934366111497E-2</v>
      </c>
      <c r="BK58" s="64">
        <v>6.6672666099601499E-2</v>
      </c>
      <c r="BM58" s="75">
        <f t="shared" si="1"/>
        <v>7.0472339570941428E-2</v>
      </c>
      <c r="BN58" s="75">
        <f t="shared" si="2"/>
        <v>5.9403891233361004E-2</v>
      </c>
      <c r="BO58" s="75">
        <f t="shared" si="3"/>
        <v>8.4599999999999995E-2</v>
      </c>
      <c r="BP58" s="75">
        <f t="shared" si="4"/>
        <v>6.3520722125958815E-2</v>
      </c>
      <c r="BW58" s="64">
        <v>7.0472339570941428E-2</v>
      </c>
      <c r="BX58" s="64">
        <v>5.9403891233361004E-2</v>
      </c>
      <c r="BY58" s="64">
        <v>8.4599999999999995E-2</v>
      </c>
      <c r="BZ58" s="64">
        <v>6.3520722125958815E-2</v>
      </c>
    </row>
    <row r="59" spans="1:78" x14ac:dyDescent="0.25">
      <c r="A59" s="62" t="s">
        <v>54</v>
      </c>
      <c r="B59" s="63"/>
      <c r="C59" s="49">
        <v>6.4299999999999996E-2</v>
      </c>
      <c r="D59" s="49">
        <v>6.5199999999999994E-2</v>
      </c>
      <c r="E59" s="49">
        <v>6.6199999999999995E-2</v>
      </c>
      <c r="F59" s="49">
        <v>6.4899999999999999E-2</v>
      </c>
      <c r="G59" s="49">
        <v>6.3E-2</v>
      </c>
      <c r="H59" s="49">
        <v>6.2E-2</v>
      </c>
      <c r="I59" s="66">
        <v>6.1600000000000002E-2</v>
      </c>
      <c r="J59" s="66">
        <v>6.1400000000000003E-2</v>
      </c>
      <c r="K59" s="66">
        <v>6.1800000000000001E-2</v>
      </c>
      <c r="L59" s="66">
        <v>6.4000000000000001E-2</v>
      </c>
      <c r="M59" s="66">
        <v>6.6400000000000001E-2</v>
      </c>
      <c r="N59" s="66">
        <v>6.7900000000000002E-2</v>
      </c>
      <c r="O59" s="66">
        <v>7.0000000000000007E-2</v>
      </c>
      <c r="P59" s="66">
        <v>7.2400000000000006E-2</v>
      </c>
      <c r="Q59" s="66">
        <v>7.51E-2</v>
      </c>
      <c r="R59" s="66">
        <v>7.7499999999999999E-2</v>
      </c>
      <c r="S59" s="66">
        <v>7.9699999999999993E-2</v>
      </c>
      <c r="T59" s="66">
        <v>8.14E-2</v>
      </c>
      <c r="U59" s="66">
        <v>8.2199999999999995E-2</v>
      </c>
      <c r="V59" s="66">
        <v>8.1699999999999995E-2</v>
      </c>
      <c r="W59" s="66">
        <v>8.0500000000000002E-2</v>
      </c>
      <c r="X59" s="66">
        <v>7.9899999999999999E-2</v>
      </c>
      <c r="Y59" s="66">
        <v>7.9799999999999996E-2</v>
      </c>
      <c r="Z59" s="67">
        <v>8.0600000000000005E-2</v>
      </c>
      <c r="AA59" s="67">
        <v>8.14E-2</v>
      </c>
      <c r="AB59" s="67">
        <v>8.2100000000000006E-2</v>
      </c>
      <c r="AC59" s="67">
        <v>8.2199999999999995E-2</v>
      </c>
      <c r="AD59" s="67">
        <v>8.1299999999999997E-2</v>
      </c>
      <c r="AE59" s="66">
        <v>8.0199999999999994E-2</v>
      </c>
      <c r="AF59" s="66">
        <v>7.7100000000000002E-2</v>
      </c>
      <c r="AG59" s="66">
        <v>7.3099999999999998E-2</v>
      </c>
      <c r="AH59" s="66">
        <v>6.9199999999999998E-2</v>
      </c>
      <c r="AI59" s="66">
        <v>6.6900000000000001E-2</v>
      </c>
      <c r="AJ59" s="66">
        <v>6.3899999999999998E-2</v>
      </c>
      <c r="AK59" s="66">
        <v>6.0299999999999999E-2</v>
      </c>
      <c r="AL59" s="66">
        <v>5.8400000000000001E-2</v>
      </c>
      <c r="AM59" s="64">
        <v>5.7603697495696798E-2</v>
      </c>
      <c r="AN59" s="64">
        <v>5.7828825292464296E-2</v>
      </c>
      <c r="AO59" s="64">
        <v>5.6956369551105404E-2</v>
      </c>
      <c r="AP59" s="64">
        <v>5.7537208049476103E-2</v>
      </c>
      <c r="AQ59" s="64">
        <v>5.9539717562692704E-2</v>
      </c>
      <c r="AR59" s="64">
        <v>6.0142590555156E-2</v>
      </c>
      <c r="AS59" s="64">
        <v>6.0192143446178493E-2</v>
      </c>
      <c r="AT59" s="64">
        <v>5.9911528726089597E-2</v>
      </c>
      <c r="AU59" s="64">
        <v>5.9256495537866598E-2</v>
      </c>
      <c r="AV59" s="64">
        <v>5.8224937861715301E-2</v>
      </c>
      <c r="AW59" s="64">
        <v>5.6299413790192397E-2</v>
      </c>
      <c r="AX59" s="64">
        <v>5.58981460110358E-2</v>
      </c>
      <c r="AY59" s="64">
        <v>5.5902235819660903E-2</v>
      </c>
      <c r="AZ59" s="64">
        <v>5.5783454799232801E-2</v>
      </c>
      <c r="BA59" s="64">
        <v>5.60690716422826E-2</v>
      </c>
      <c r="BB59" s="64">
        <v>5.6763585291699101E-2</v>
      </c>
      <c r="BC59" s="64">
        <v>5.7447902615791795E-2</v>
      </c>
      <c r="BD59" s="64">
        <v>5.7355524856575801E-2</v>
      </c>
      <c r="BE59" s="64">
        <v>5.6150396167999196E-2</v>
      </c>
      <c r="BF59" s="64">
        <v>5.52028629296746E-2</v>
      </c>
      <c r="BG59" s="64">
        <v>5.5247963794964799E-2</v>
      </c>
      <c r="BH59" s="64">
        <v>5.5866040232867606E-2</v>
      </c>
      <c r="BI59" s="64">
        <v>5.7500931075075298E-2</v>
      </c>
      <c r="BJ59" s="64">
        <v>5.87167807836661E-2</v>
      </c>
      <c r="BK59" s="64">
        <v>6.0295961288244507E-2</v>
      </c>
      <c r="BM59" s="75">
        <f t="shared" si="1"/>
        <v>6.5955635822580391E-2</v>
      </c>
      <c r="BN59" s="75">
        <f t="shared" si="2"/>
        <v>5.52028629296746E-2</v>
      </c>
      <c r="BO59" s="75">
        <f t="shared" si="3"/>
        <v>8.2199999999999995E-2</v>
      </c>
      <c r="BP59" s="75">
        <f t="shared" si="4"/>
        <v>5.686670628983951E-2</v>
      </c>
      <c r="BW59" s="64">
        <v>6.5955635822580391E-2</v>
      </c>
      <c r="BX59" s="64">
        <v>5.52028629296746E-2</v>
      </c>
      <c r="BY59" s="64">
        <v>8.2199999999999995E-2</v>
      </c>
      <c r="BZ59" s="64">
        <v>5.686670628983951E-2</v>
      </c>
    </row>
    <row r="60" spans="1:78" x14ac:dyDescent="0.25">
      <c r="A60" s="62" t="s">
        <v>55</v>
      </c>
      <c r="B60" s="63"/>
      <c r="C60" s="49">
        <v>6.0100000000000001E-2</v>
      </c>
      <c r="D60" s="49">
        <v>6.1400000000000003E-2</v>
      </c>
      <c r="E60" s="49">
        <v>6.25E-2</v>
      </c>
      <c r="F60" s="49">
        <v>6.2100000000000002E-2</v>
      </c>
      <c r="G60" s="49">
        <v>6.13E-2</v>
      </c>
      <c r="H60" s="49">
        <v>6.1100000000000002E-2</v>
      </c>
      <c r="I60" s="66">
        <v>6.1199999999999997E-2</v>
      </c>
      <c r="J60" s="66">
        <v>6.1600000000000002E-2</v>
      </c>
      <c r="K60" s="66">
        <v>6.2300000000000001E-2</v>
      </c>
      <c r="L60" s="66">
        <v>6.4100000000000004E-2</v>
      </c>
      <c r="M60" s="66">
        <v>6.5699999999999995E-2</v>
      </c>
      <c r="N60" s="66">
        <v>6.6600000000000006E-2</v>
      </c>
      <c r="O60" s="66">
        <v>6.8000000000000005E-2</v>
      </c>
      <c r="P60" s="66">
        <v>6.9400000000000003E-2</v>
      </c>
      <c r="Q60" s="66">
        <v>7.1099999999999997E-2</v>
      </c>
      <c r="R60" s="66">
        <v>7.2700000000000001E-2</v>
      </c>
      <c r="S60" s="66">
        <v>7.4200000000000002E-2</v>
      </c>
      <c r="T60" s="66">
        <v>7.5399999999999995E-2</v>
      </c>
      <c r="U60" s="66">
        <v>7.6100000000000001E-2</v>
      </c>
      <c r="V60" s="66">
        <v>7.5899999999999995E-2</v>
      </c>
      <c r="W60" s="66">
        <v>7.5200000000000003E-2</v>
      </c>
      <c r="X60" s="66">
        <v>7.5200000000000003E-2</v>
      </c>
      <c r="Y60" s="66">
        <v>7.5499999999999998E-2</v>
      </c>
      <c r="Z60" s="67">
        <v>7.6799999999999993E-2</v>
      </c>
      <c r="AA60" s="67">
        <v>7.8100000000000003E-2</v>
      </c>
      <c r="AB60" s="67">
        <v>7.9100000000000004E-2</v>
      </c>
      <c r="AC60" s="67">
        <v>7.9299999999999995E-2</v>
      </c>
      <c r="AD60" s="67">
        <v>7.85E-2</v>
      </c>
      <c r="AE60" s="66">
        <v>7.7399999999999997E-2</v>
      </c>
      <c r="AF60" s="66">
        <v>7.4099999999999999E-2</v>
      </c>
      <c r="AG60" s="66">
        <v>6.9900000000000004E-2</v>
      </c>
      <c r="AH60" s="66">
        <v>6.5799999999999997E-2</v>
      </c>
      <c r="AI60" s="66">
        <v>6.3500000000000001E-2</v>
      </c>
      <c r="AJ60" s="66">
        <v>6.0499999999999998E-2</v>
      </c>
      <c r="AK60" s="66">
        <v>5.6899999999999999E-2</v>
      </c>
      <c r="AL60" s="66">
        <v>5.5E-2</v>
      </c>
      <c r="AM60" s="64">
        <v>5.4141839474363199E-2</v>
      </c>
      <c r="AN60" s="64">
        <v>5.4217354781191399E-2</v>
      </c>
      <c r="AO60" s="64">
        <v>5.3426790637803902E-2</v>
      </c>
      <c r="AP60" s="64">
        <v>5.3894844861523003E-2</v>
      </c>
      <c r="AQ60" s="64">
        <v>5.5720602512713706E-2</v>
      </c>
      <c r="AR60" s="64">
        <v>5.6402634972350402E-2</v>
      </c>
      <c r="AS60" s="64">
        <v>5.6743125753414204E-2</v>
      </c>
      <c r="AT60" s="64">
        <v>5.67482212497376E-2</v>
      </c>
      <c r="AU60" s="64">
        <v>5.6288282625107697E-2</v>
      </c>
      <c r="AV60" s="64">
        <v>5.55144109994807E-2</v>
      </c>
      <c r="AW60" s="64">
        <v>5.3960201859133299E-2</v>
      </c>
      <c r="AX60" s="64">
        <v>5.3840887763317503E-2</v>
      </c>
      <c r="AY60" s="64">
        <v>5.4160627442417904E-2</v>
      </c>
      <c r="AZ60" s="64">
        <v>5.4574750279371802E-2</v>
      </c>
      <c r="BA60" s="64">
        <v>5.5451644010232198E-2</v>
      </c>
      <c r="BB60" s="64">
        <v>5.6697817124629797E-2</v>
      </c>
      <c r="BC60" s="64">
        <v>5.8064663792755197E-2</v>
      </c>
      <c r="BD60" s="64">
        <v>5.8621368579665302E-2</v>
      </c>
      <c r="BE60" s="64">
        <v>5.7815794594190402E-2</v>
      </c>
      <c r="BF60" s="64">
        <v>5.7144525622479299E-2</v>
      </c>
      <c r="BG60" s="64">
        <v>5.6966784777571798E-2</v>
      </c>
      <c r="BH60" s="64">
        <v>5.7190573132786901E-2</v>
      </c>
      <c r="BI60" s="64">
        <v>5.8172206240539204E-2</v>
      </c>
      <c r="BJ60" s="64">
        <v>5.8777298419586899E-2</v>
      </c>
      <c r="BK60" s="64">
        <v>5.9732003370338994E-2</v>
      </c>
      <c r="BM60" s="75">
        <f t="shared" si="1"/>
        <v>6.3571627129126299E-2</v>
      </c>
      <c r="BN60" s="75">
        <f t="shared" si="2"/>
        <v>5.3426790637803902E-2</v>
      </c>
      <c r="BO60" s="75">
        <f t="shared" si="3"/>
        <v>7.9299999999999995E-2</v>
      </c>
      <c r="BP60" s="75">
        <f t="shared" si="4"/>
        <v>5.7434119162012319E-2</v>
      </c>
      <c r="BW60" s="64">
        <v>6.3571627129126299E-2</v>
      </c>
      <c r="BX60" s="64">
        <v>5.3426790637803902E-2</v>
      </c>
      <c r="BY60" s="64">
        <v>7.9299999999999995E-2</v>
      </c>
      <c r="BZ60" s="64">
        <v>5.7434119162012319E-2</v>
      </c>
    </row>
    <row r="61" spans="1:78" s="60" customFormat="1" x14ac:dyDescent="0.25">
      <c r="A61" s="58" t="s">
        <v>61</v>
      </c>
      <c r="B61" s="58">
        <v>1975</v>
      </c>
      <c r="C61" s="59">
        <f>AVERAGE(C62:C71)</f>
        <v>6.1549999999999994E-2</v>
      </c>
      <c r="D61" s="59">
        <f t="shared" ref="D61:BK61" si="9">AVERAGE(D62:D71)</f>
        <v>6.2569999999999987E-2</v>
      </c>
      <c r="E61" s="59">
        <f t="shared" si="9"/>
        <v>6.3589999999999994E-2</v>
      </c>
      <c r="F61" s="59">
        <f t="shared" si="9"/>
        <v>6.3100000000000003E-2</v>
      </c>
      <c r="G61" s="59">
        <f t="shared" si="9"/>
        <v>6.2179999999999999E-2</v>
      </c>
      <c r="H61" s="59">
        <f t="shared" si="9"/>
        <v>6.183000000000001E-2</v>
      </c>
      <c r="I61" s="59">
        <f t="shared" si="9"/>
        <v>6.1850000000000002E-2</v>
      </c>
      <c r="J61" s="59">
        <f t="shared" si="9"/>
        <v>6.2069999999999993E-2</v>
      </c>
      <c r="K61" s="59">
        <f t="shared" si="9"/>
        <v>6.2590000000000007E-2</v>
      </c>
      <c r="L61" s="59">
        <f t="shared" si="9"/>
        <v>6.4100000000000004E-2</v>
      </c>
      <c r="M61" s="59">
        <f t="shared" si="9"/>
        <v>6.5670000000000006E-2</v>
      </c>
      <c r="N61" s="59">
        <f t="shared" si="9"/>
        <v>6.6449999999999981E-2</v>
      </c>
      <c r="O61" s="59">
        <f t="shared" si="9"/>
        <v>6.7860000000000004E-2</v>
      </c>
      <c r="P61" s="59">
        <f t="shared" si="9"/>
        <v>6.9580000000000003E-2</v>
      </c>
      <c r="Q61" s="59">
        <f t="shared" si="9"/>
        <v>7.1489999999999998E-2</v>
      </c>
      <c r="R61" s="59">
        <f t="shared" si="9"/>
        <v>7.3409999999999989E-2</v>
      </c>
      <c r="S61" s="59">
        <f t="shared" si="9"/>
        <v>7.5150000000000008E-2</v>
      </c>
      <c r="T61" s="59">
        <f t="shared" si="9"/>
        <v>7.6360000000000011E-2</v>
      </c>
      <c r="U61" s="59">
        <f t="shared" si="9"/>
        <v>7.7060000000000003E-2</v>
      </c>
      <c r="V61" s="59">
        <f t="shared" si="9"/>
        <v>7.6619999999999994E-2</v>
      </c>
      <c r="W61" s="59">
        <f t="shared" si="9"/>
        <v>7.5650000000000009E-2</v>
      </c>
      <c r="X61" s="59">
        <f t="shared" si="9"/>
        <v>7.5160000000000005E-2</v>
      </c>
      <c r="Y61" s="59">
        <f t="shared" si="9"/>
        <v>7.5199999999999989E-2</v>
      </c>
      <c r="Z61" s="59">
        <f t="shared" si="9"/>
        <v>7.6210000000000014E-2</v>
      </c>
      <c r="AA61" s="59">
        <f t="shared" si="9"/>
        <v>7.7179999999999999E-2</v>
      </c>
      <c r="AB61" s="59">
        <f t="shared" si="9"/>
        <v>7.7949999999999992E-2</v>
      </c>
      <c r="AC61" s="59">
        <f t="shared" si="9"/>
        <v>7.8129999999999991E-2</v>
      </c>
      <c r="AD61" s="59">
        <f t="shared" si="9"/>
        <v>7.757E-2</v>
      </c>
      <c r="AE61" s="59">
        <f t="shared" si="9"/>
        <v>7.6579999999999995E-2</v>
      </c>
      <c r="AF61" s="59">
        <f t="shared" si="9"/>
        <v>7.3669999999999999E-2</v>
      </c>
      <c r="AG61" s="59">
        <f t="shared" si="9"/>
        <v>6.9860000000000005E-2</v>
      </c>
      <c r="AH61" s="59">
        <f t="shared" si="9"/>
        <v>6.6169999999999993E-2</v>
      </c>
      <c r="AI61" s="59">
        <f t="shared" si="9"/>
        <v>6.3899999999999998E-2</v>
      </c>
      <c r="AJ61" s="59">
        <f t="shared" si="9"/>
        <v>6.0919999999999995E-2</v>
      </c>
      <c r="AK61" s="59">
        <f t="shared" si="9"/>
        <v>5.7530000000000005E-2</v>
      </c>
      <c r="AL61" s="59">
        <f t="shared" si="9"/>
        <v>5.5730000000000002E-2</v>
      </c>
      <c r="AM61" s="59">
        <f t="shared" si="9"/>
        <v>5.4814542447858008E-2</v>
      </c>
      <c r="AN61" s="59">
        <f t="shared" si="9"/>
        <v>5.4711404613193348E-2</v>
      </c>
      <c r="AO61" s="59">
        <f t="shared" si="9"/>
        <v>5.3856370799912311E-2</v>
      </c>
      <c r="AP61" s="59">
        <f t="shared" si="9"/>
        <v>5.4164283365323848E-2</v>
      </c>
      <c r="AQ61" s="59">
        <f t="shared" si="9"/>
        <v>5.56524795839652E-2</v>
      </c>
      <c r="AR61" s="59">
        <f t="shared" si="9"/>
        <v>5.5984219595229603E-2</v>
      </c>
      <c r="AS61" s="59">
        <f t="shared" si="9"/>
        <v>5.6031136950287816E-2</v>
      </c>
      <c r="AT61" s="59">
        <f t="shared" si="9"/>
        <v>5.5922462460845847E-2</v>
      </c>
      <c r="AU61" s="59">
        <f t="shared" si="9"/>
        <v>5.5390321374686705E-2</v>
      </c>
      <c r="AV61" s="59">
        <f t="shared" si="9"/>
        <v>5.4626167995154649E-2</v>
      </c>
      <c r="AW61" s="59">
        <f t="shared" si="9"/>
        <v>5.320965240899124E-2</v>
      </c>
      <c r="AX61" s="59">
        <f t="shared" si="9"/>
        <v>5.3148393826705373E-2</v>
      </c>
      <c r="AY61" s="59">
        <f t="shared" si="9"/>
        <v>5.3561286440199418E-2</v>
      </c>
      <c r="AZ61" s="59">
        <f t="shared" si="9"/>
        <v>5.3937483195256375E-2</v>
      </c>
      <c r="BA61" s="59">
        <f t="shared" si="9"/>
        <v>5.4697863095640897E-2</v>
      </c>
      <c r="BB61" s="59">
        <f t="shared" si="9"/>
        <v>5.5719776964605429E-2</v>
      </c>
      <c r="BC61" s="59">
        <f t="shared" si="9"/>
        <v>5.6820913914639462E-2</v>
      </c>
      <c r="BD61" s="59">
        <f t="shared" si="9"/>
        <v>5.7107024932548198E-2</v>
      </c>
      <c r="BE61" s="59">
        <f t="shared" si="9"/>
        <v>5.6181555142606532E-2</v>
      </c>
      <c r="BF61" s="59">
        <f t="shared" si="9"/>
        <v>5.5463764933635841E-2</v>
      </c>
      <c r="BG61" s="59">
        <f t="shared" si="9"/>
        <v>5.5487422792970045E-2</v>
      </c>
      <c r="BH61" s="59">
        <f t="shared" si="9"/>
        <v>5.6030790150871347E-2</v>
      </c>
      <c r="BI61" s="59">
        <f t="shared" si="9"/>
        <v>5.7261082280340103E-2</v>
      </c>
      <c r="BJ61" s="59">
        <f t="shared" si="9"/>
        <v>5.816588552605427E-2</v>
      </c>
      <c r="BK61" s="59">
        <f t="shared" si="9"/>
        <v>5.9290779513659395E-2</v>
      </c>
      <c r="BL61" s="60">
        <f>B61</f>
        <v>1975</v>
      </c>
      <c r="BM61" s="61">
        <f t="shared" si="1"/>
        <v>6.3438148595166888E-2</v>
      </c>
      <c r="BN61" s="61">
        <f t="shared" si="2"/>
        <v>5.3148393826705373E-2</v>
      </c>
      <c r="BO61" s="61">
        <f t="shared" si="3"/>
        <v>7.8129999999999991E-2</v>
      </c>
      <c r="BP61" s="61">
        <f t="shared" si="4"/>
        <v>5.6347028536902322E-2</v>
      </c>
      <c r="BV61" s="60">
        <v>1975</v>
      </c>
      <c r="BW61" s="61">
        <v>6.3438148595166888E-2</v>
      </c>
      <c r="BX61" s="61">
        <v>5.3148393826705373E-2</v>
      </c>
      <c r="BY61" s="61">
        <v>7.8129999999999991E-2</v>
      </c>
      <c r="BZ61" s="61">
        <v>5.6347028536902322E-2</v>
      </c>
    </row>
    <row r="62" spans="1:78" x14ac:dyDescent="0.25">
      <c r="A62" s="62" t="s">
        <v>46</v>
      </c>
      <c r="B62" s="63"/>
      <c r="C62" s="49">
        <v>6.1600000000000002E-2</v>
      </c>
      <c r="D62" s="49">
        <v>6.2700000000000006E-2</v>
      </c>
      <c r="E62" s="49">
        <v>6.3799999999999996E-2</v>
      </c>
      <c r="F62" s="49">
        <v>6.3500000000000001E-2</v>
      </c>
      <c r="G62" s="49">
        <v>6.25E-2</v>
      </c>
      <c r="H62" s="49">
        <v>6.2100000000000002E-2</v>
      </c>
      <c r="I62" s="66">
        <v>6.2E-2</v>
      </c>
      <c r="J62" s="66">
        <v>6.2199999999999998E-2</v>
      </c>
      <c r="K62" s="66">
        <v>6.2399999999999997E-2</v>
      </c>
      <c r="L62" s="66">
        <v>6.3399999999999998E-2</v>
      </c>
      <c r="M62" s="66">
        <v>6.4399999999999999E-2</v>
      </c>
      <c r="N62" s="66">
        <v>6.4899999999999999E-2</v>
      </c>
      <c r="O62" s="66">
        <v>6.6000000000000003E-2</v>
      </c>
      <c r="P62" s="66">
        <v>6.7400000000000002E-2</v>
      </c>
      <c r="Q62" s="66">
        <v>6.9000000000000006E-2</v>
      </c>
      <c r="R62" s="66">
        <v>7.0699999999999999E-2</v>
      </c>
      <c r="S62" s="66">
        <v>7.1999999999999995E-2</v>
      </c>
      <c r="T62" s="66">
        <v>7.2900000000000006E-2</v>
      </c>
      <c r="U62" s="66">
        <v>7.3099999999999998E-2</v>
      </c>
      <c r="V62" s="66">
        <v>7.2099999999999997E-2</v>
      </c>
      <c r="W62" s="66">
        <v>7.0699999999999999E-2</v>
      </c>
      <c r="X62" s="66">
        <v>6.9800000000000001E-2</v>
      </c>
      <c r="Y62" s="66">
        <v>6.9500000000000006E-2</v>
      </c>
      <c r="Z62" s="67">
        <v>7.0199999999999999E-2</v>
      </c>
      <c r="AA62" s="67">
        <v>7.0800000000000002E-2</v>
      </c>
      <c r="AB62" s="67">
        <v>7.1199999999999999E-2</v>
      </c>
      <c r="AC62" s="67">
        <v>7.1199999999999999E-2</v>
      </c>
      <c r="AD62" s="67">
        <v>7.0499999999999993E-2</v>
      </c>
      <c r="AE62" s="66">
        <v>6.93E-2</v>
      </c>
      <c r="AF62" s="66">
        <v>6.6199999999999995E-2</v>
      </c>
      <c r="AG62" s="66">
        <v>6.2199999999999998E-2</v>
      </c>
      <c r="AH62" s="66">
        <v>5.8599999999999999E-2</v>
      </c>
      <c r="AI62" s="66">
        <v>5.6300000000000003E-2</v>
      </c>
      <c r="AJ62" s="66">
        <v>5.3100000000000001E-2</v>
      </c>
      <c r="AK62" s="66">
        <v>4.9700000000000001E-2</v>
      </c>
      <c r="AL62" s="66">
        <v>4.7699999999999999E-2</v>
      </c>
      <c r="AM62" s="64">
        <v>4.66534731461953E-2</v>
      </c>
      <c r="AN62" s="64">
        <v>4.6319868581344903E-2</v>
      </c>
      <c r="AO62" s="64">
        <v>4.5308897110302303E-2</v>
      </c>
      <c r="AP62" s="64">
        <v>4.5524382058427702E-2</v>
      </c>
      <c r="AQ62" s="64">
        <v>4.70899254702693E-2</v>
      </c>
      <c r="AR62" s="64">
        <v>4.7778279712008799E-2</v>
      </c>
      <c r="AS62" s="64">
        <v>4.8044688114398396E-2</v>
      </c>
      <c r="AT62" s="64">
        <v>4.8185959383266398E-2</v>
      </c>
      <c r="AU62" s="64">
        <v>4.8003253808624802E-2</v>
      </c>
      <c r="AV62" s="64">
        <v>4.7660499581776102E-2</v>
      </c>
      <c r="AW62" s="64">
        <v>4.6714520950006E-2</v>
      </c>
      <c r="AX62" s="64">
        <v>4.7004623059002999E-2</v>
      </c>
      <c r="AY62" s="64">
        <v>4.7793639834950705E-2</v>
      </c>
      <c r="AZ62" s="64">
        <v>4.8529286887840604E-2</v>
      </c>
      <c r="BA62" s="64">
        <v>4.9618551452395201E-2</v>
      </c>
      <c r="BB62" s="64">
        <v>5.09359823514016E-2</v>
      </c>
      <c r="BC62" s="64">
        <v>5.2197879103008903E-2</v>
      </c>
      <c r="BD62" s="64">
        <v>5.2524773060904799E-2</v>
      </c>
      <c r="BE62" s="64">
        <v>5.1616236288673803E-2</v>
      </c>
      <c r="BF62" s="64">
        <v>5.0929095541246E-2</v>
      </c>
      <c r="BG62" s="64">
        <v>5.08334139334609E-2</v>
      </c>
      <c r="BH62" s="64">
        <v>5.1075493008997601E-2</v>
      </c>
      <c r="BI62" s="64">
        <v>5.1841599900825298E-2</v>
      </c>
      <c r="BJ62" s="64">
        <v>5.2375105314599997E-2</v>
      </c>
      <c r="BK62" s="64">
        <v>5.3066063267449205E-2</v>
      </c>
      <c r="BM62" s="75">
        <f t="shared" si="1"/>
        <v>5.8579106408547174E-2</v>
      </c>
      <c r="BN62" s="75">
        <f t="shared" si="2"/>
        <v>4.5308897110302303E-2</v>
      </c>
      <c r="BO62" s="75">
        <f t="shared" si="3"/>
        <v>7.3099999999999998E-2</v>
      </c>
      <c r="BP62" s="75">
        <f t="shared" si="4"/>
        <v>5.1295290009233663E-2</v>
      </c>
      <c r="BW62" s="64">
        <v>5.8579106408547174E-2</v>
      </c>
      <c r="BX62" s="64">
        <v>4.5308897110302303E-2</v>
      </c>
      <c r="BY62" s="64">
        <v>7.3099999999999998E-2</v>
      </c>
      <c r="BZ62" s="64">
        <v>5.1295290009233663E-2</v>
      </c>
    </row>
    <row r="63" spans="1:78" x14ac:dyDescent="0.25">
      <c r="A63" s="62" t="s">
        <v>47</v>
      </c>
      <c r="B63" s="63"/>
      <c r="C63" s="49">
        <v>6.0900000000000003E-2</v>
      </c>
      <c r="D63" s="49">
        <v>6.2E-2</v>
      </c>
      <c r="E63" s="49">
        <v>6.3200000000000006E-2</v>
      </c>
      <c r="F63" s="49">
        <v>6.1800000000000001E-2</v>
      </c>
      <c r="G63" s="49">
        <v>5.9499999999999997E-2</v>
      </c>
      <c r="H63" s="49">
        <v>5.8200000000000002E-2</v>
      </c>
      <c r="I63" s="66">
        <v>5.7799999999999997E-2</v>
      </c>
      <c r="J63" s="66">
        <v>5.7599999999999998E-2</v>
      </c>
      <c r="K63" s="66">
        <v>5.8099999999999999E-2</v>
      </c>
      <c r="L63" s="66">
        <v>6.0499999999999998E-2</v>
      </c>
      <c r="M63" s="66">
        <v>6.3600000000000004E-2</v>
      </c>
      <c r="N63" s="66">
        <v>6.5600000000000006E-2</v>
      </c>
      <c r="O63" s="66">
        <v>6.8099999999999994E-2</v>
      </c>
      <c r="P63" s="66">
        <v>7.0900000000000005E-2</v>
      </c>
      <c r="Q63" s="66">
        <v>7.3800000000000004E-2</v>
      </c>
      <c r="R63" s="66">
        <v>7.6499999999999999E-2</v>
      </c>
      <c r="S63" s="66">
        <v>7.9100000000000004E-2</v>
      </c>
      <c r="T63" s="66">
        <v>8.1000000000000003E-2</v>
      </c>
      <c r="U63" s="66">
        <v>8.2100000000000006E-2</v>
      </c>
      <c r="V63" s="66">
        <v>8.2000000000000003E-2</v>
      </c>
      <c r="W63" s="66">
        <v>8.1100000000000005E-2</v>
      </c>
      <c r="X63" s="66">
        <v>8.09E-2</v>
      </c>
      <c r="Y63" s="66">
        <v>8.1000000000000003E-2</v>
      </c>
      <c r="Z63" s="67">
        <v>8.2199999999999995E-2</v>
      </c>
      <c r="AA63" s="67">
        <v>8.3500000000000005E-2</v>
      </c>
      <c r="AB63" s="67">
        <v>8.4099999999999994E-2</v>
      </c>
      <c r="AC63" s="67">
        <v>8.4099999999999994E-2</v>
      </c>
      <c r="AD63" s="67">
        <v>8.3099999999999993E-2</v>
      </c>
      <c r="AE63" s="66">
        <v>8.1500000000000003E-2</v>
      </c>
      <c r="AF63" s="66">
        <v>7.7399999999999997E-2</v>
      </c>
      <c r="AG63" s="66">
        <v>7.2300000000000003E-2</v>
      </c>
      <c r="AH63" s="66">
        <v>6.7400000000000002E-2</v>
      </c>
      <c r="AI63" s="66">
        <v>6.4500000000000002E-2</v>
      </c>
      <c r="AJ63" s="66">
        <v>6.0699999999999997E-2</v>
      </c>
      <c r="AK63" s="66">
        <v>5.6500000000000002E-2</v>
      </c>
      <c r="AL63" s="66">
        <v>5.4399999999999997E-2</v>
      </c>
      <c r="AM63" s="64">
        <v>5.3391314167748394E-2</v>
      </c>
      <c r="AN63" s="64">
        <v>5.32442933854224E-2</v>
      </c>
      <c r="AO63" s="64">
        <v>5.1994809012465601E-2</v>
      </c>
      <c r="AP63" s="64">
        <v>5.2472213811336495E-2</v>
      </c>
      <c r="AQ63" s="64">
        <v>5.4575497725927402E-2</v>
      </c>
      <c r="AR63" s="64">
        <v>5.5208446241444803E-2</v>
      </c>
      <c r="AS63" s="64">
        <v>5.5291896300330101E-2</v>
      </c>
      <c r="AT63" s="64">
        <v>5.5230775257272803E-2</v>
      </c>
      <c r="AU63" s="64">
        <v>5.4539359386099197E-2</v>
      </c>
      <c r="AV63" s="64">
        <v>5.3352904504792298E-2</v>
      </c>
      <c r="AW63" s="64">
        <v>5.1082876546440101E-2</v>
      </c>
      <c r="AX63" s="64">
        <v>5.0449627317641202E-2</v>
      </c>
      <c r="AY63" s="64">
        <v>5.0444763742540602E-2</v>
      </c>
      <c r="AZ63" s="64">
        <v>5.0450172731665605E-2</v>
      </c>
      <c r="BA63" s="64">
        <v>5.1074298140162899E-2</v>
      </c>
      <c r="BB63" s="64">
        <v>5.2150701453248301E-2</v>
      </c>
      <c r="BC63" s="64">
        <v>5.3274339842255998E-2</v>
      </c>
      <c r="BD63" s="64">
        <v>5.3484746170615299E-2</v>
      </c>
      <c r="BE63" s="64">
        <v>5.2491593758618199E-2</v>
      </c>
      <c r="BF63" s="64">
        <v>5.1702982352353904E-2</v>
      </c>
      <c r="BG63" s="64">
        <v>5.1825813731752303E-2</v>
      </c>
      <c r="BH63" s="64">
        <v>5.23891357007846E-2</v>
      </c>
      <c r="BI63" s="64">
        <v>5.3841055455356106E-2</v>
      </c>
      <c r="BJ63" s="64">
        <v>5.4855103344046106E-2</v>
      </c>
      <c r="BK63" s="64">
        <v>5.6099254659693704E-2</v>
      </c>
      <c r="BM63" s="75">
        <f t="shared" si="1"/>
        <v>6.3310130733442854E-2</v>
      </c>
      <c r="BN63" s="75">
        <f t="shared" si="2"/>
        <v>5.0444763742540602E-2</v>
      </c>
      <c r="BO63" s="75">
        <f t="shared" si="3"/>
        <v>8.4099999999999994E-2</v>
      </c>
      <c r="BP63" s="75">
        <f t="shared" si="4"/>
        <v>5.2803266445046092E-2</v>
      </c>
      <c r="BW63" s="64">
        <v>6.3310130733442854E-2</v>
      </c>
      <c r="BX63" s="64">
        <v>5.0444763742540602E-2</v>
      </c>
      <c r="BY63" s="64">
        <v>8.4099999999999994E-2</v>
      </c>
      <c r="BZ63" s="64">
        <v>5.2803266445046092E-2</v>
      </c>
    </row>
    <row r="64" spans="1:78" x14ac:dyDescent="0.25">
      <c r="A64" s="62" t="s">
        <v>48</v>
      </c>
      <c r="B64" s="63"/>
      <c r="C64" s="49">
        <v>6.4000000000000001E-2</v>
      </c>
      <c r="D64" s="49">
        <v>6.5100000000000005E-2</v>
      </c>
      <c r="E64" s="49">
        <v>6.6199999999999995E-2</v>
      </c>
      <c r="F64" s="49">
        <v>6.6000000000000003E-2</v>
      </c>
      <c r="G64" s="49">
        <v>6.54E-2</v>
      </c>
      <c r="H64" s="49">
        <v>6.5299999999999997E-2</v>
      </c>
      <c r="I64" s="66">
        <v>6.5600000000000006E-2</v>
      </c>
      <c r="J64" s="66">
        <v>6.6299999999999998E-2</v>
      </c>
      <c r="K64" s="66">
        <v>6.7100000000000007E-2</v>
      </c>
      <c r="L64" s="66">
        <v>6.8500000000000005E-2</v>
      </c>
      <c r="M64" s="66">
        <v>7.0000000000000007E-2</v>
      </c>
      <c r="N64" s="66">
        <v>7.0699999999999999E-2</v>
      </c>
      <c r="O64" s="66">
        <v>7.1900000000000006E-2</v>
      </c>
      <c r="P64" s="66">
        <v>7.3200000000000001E-2</v>
      </c>
      <c r="Q64" s="66">
        <v>7.4700000000000003E-2</v>
      </c>
      <c r="R64" s="66">
        <v>7.6399999999999996E-2</v>
      </c>
      <c r="S64" s="66">
        <v>7.7600000000000002E-2</v>
      </c>
      <c r="T64" s="66">
        <v>7.8299999999999995E-2</v>
      </c>
      <c r="U64" s="66">
        <v>7.8700000000000006E-2</v>
      </c>
      <c r="V64" s="66">
        <v>7.7799999999999994E-2</v>
      </c>
      <c r="W64" s="66">
        <v>7.6300000000000007E-2</v>
      </c>
      <c r="X64" s="66">
        <v>7.5200000000000003E-2</v>
      </c>
      <c r="Y64" s="66">
        <v>7.4700000000000003E-2</v>
      </c>
      <c r="Z64" s="67">
        <v>7.4999999999999997E-2</v>
      </c>
      <c r="AA64" s="67">
        <v>7.4899999999999994E-2</v>
      </c>
      <c r="AB64" s="67">
        <v>7.51E-2</v>
      </c>
      <c r="AC64" s="67">
        <v>7.51E-2</v>
      </c>
      <c r="AD64" s="67">
        <v>7.4300000000000005E-2</v>
      </c>
      <c r="AE64" s="66">
        <v>7.2900000000000006E-2</v>
      </c>
      <c r="AF64" s="66">
        <v>7.0000000000000007E-2</v>
      </c>
      <c r="AG64" s="66">
        <v>6.6500000000000004E-2</v>
      </c>
      <c r="AH64" s="66">
        <v>6.3200000000000006E-2</v>
      </c>
      <c r="AI64" s="66">
        <v>6.08E-2</v>
      </c>
      <c r="AJ64" s="66">
        <v>5.7799999999999997E-2</v>
      </c>
      <c r="AK64" s="66">
        <v>5.4600000000000003E-2</v>
      </c>
      <c r="AL64" s="66">
        <v>5.2900000000000003E-2</v>
      </c>
      <c r="AM64" s="64">
        <v>5.2034442674396005E-2</v>
      </c>
      <c r="AN64" s="64">
        <v>5.17838667240395E-2</v>
      </c>
      <c r="AO64" s="64">
        <v>5.1090464466235101E-2</v>
      </c>
      <c r="AP64" s="64">
        <v>5.1433994668763396E-2</v>
      </c>
      <c r="AQ64" s="64">
        <v>5.2770143419895901E-2</v>
      </c>
      <c r="AR64" s="64">
        <v>5.29000291491976E-2</v>
      </c>
      <c r="AS64" s="64">
        <v>5.2552532682985695E-2</v>
      </c>
      <c r="AT64" s="64">
        <v>5.1913850015200803E-2</v>
      </c>
      <c r="AU64" s="64">
        <v>5.1004043480012404E-2</v>
      </c>
      <c r="AV64" s="64">
        <v>5.0036083460616901E-2</v>
      </c>
      <c r="AW64" s="64">
        <v>4.8574672478274995E-2</v>
      </c>
      <c r="AX64" s="64">
        <v>4.8418881927803803E-2</v>
      </c>
      <c r="AY64" s="64">
        <v>4.8889247197835106E-2</v>
      </c>
      <c r="AZ64" s="64">
        <v>4.9441927665558501E-2</v>
      </c>
      <c r="BA64" s="64">
        <v>5.0249676323609396E-2</v>
      </c>
      <c r="BB64" s="64">
        <v>5.1158940301378998E-2</v>
      </c>
      <c r="BC64" s="64">
        <v>5.2167840613808102E-2</v>
      </c>
      <c r="BD64" s="64">
        <v>5.2340857210642702E-2</v>
      </c>
      <c r="BE64" s="64">
        <v>5.1326555077427699E-2</v>
      </c>
      <c r="BF64" s="64">
        <v>5.04583298436087E-2</v>
      </c>
      <c r="BG64" s="64">
        <v>5.04634735740742E-2</v>
      </c>
      <c r="BH64" s="64">
        <v>5.1018760289079201E-2</v>
      </c>
      <c r="BI64" s="64">
        <v>5.2115529185493802E-2</v>
      </c>
      <c r="BJ64" s="64">
        <v>5.3188308137841499E-2</v>
      </c>
      <c r="BK64" s="64">
        <v>5.4484106577242099E-2</v>
      </c>
      <c r="BM64" s="75">
        <f t="shared" si="1"/>
        <v>6.2129779625328237E-2</v>
      </c>
      <c r="BN64" s="75">
        <f t="shared" si="2"/>
        <v>4.8418881927803803E-2</v>
      </c>
      <c r="BO64" s="75">
        <f t="shared" si="3"/>
        <v>7.8700000000000006E-2</v>
      </c>
      <c r="BP64" s="75">
        <f t="shared" si="4"/>
        <v>5.1534525399980408E-2</v>
      </c>
      <c r="BW64" s="64">
        <v>6.2129779625328237E-2</v>
      </c>
      <c r="BX64" s="64">
        <v>4.8418881927803803E-2</v>
      </c>
      <c r="BY64" s="64">
        <v>7.8700000000000006E-2</v>
      </c>
      <c r="BZ64" s="64">
        <v>5.1534525399980408E-2</v>
      </c>
    </row>
    <row r="65" spans="1:78" x14ac:dyDescent="0.25">
      <c r="A65" s="62" t="s">
        <v>49</v>
      </c>
      <c r="B65" s="63"/>
      <c r="C65" s="49">
        <v>6.0100000000000001E-2</v>
      </c>
      <c r="D65" s="49">
        <v>6.0299999999999999E-2</v>
      </c>
      <c r="E65" s="49">
        <v>6.08E-2</v>
      </c>
      <c r="F65" s="49">
        <v>6.1199999999999997E-2</v>
      </c>
      <c r="G65" s="49">
        <v>6.1499999999999999E-2</v>
      </c>
      <c r="H65" s="49">
        <v>6.2E-2</v>
      </c>
      <c r="I65" s="66">
        <v>6.2600000000000003E-2</v>
      </c>
      <c r="J65" s="66">
        <v>6.3299999999999995E-2</v>
      </c>
      <c r="K65" s="66">
        <v>6.4000000000000001E-2</v>
      </c>
      <c r="L65" s="66">
        <v>6.4600000000000005E-2</v>
      </c>
      <c r="M65" s="66">
        <v>6.5100000000000005E-2</v>
      </c>
      <c r="N65" s="66">
        <v>6.5299999999999997E-2</v>
      </c>
      <c r="O65" s="66">
        <v>6.59E-2</v>
      </c>
      <c r="P65" s="66">
        <v>6.6900000000000001E-2</v>
      </c>
      <c r="Q65" s="66">
        <v>6.7799999999999999E-2</v>
      </c>
      <c r="R65" s="66">
        <v>6.9000000000000006E-2</v>
      </c>
      <c r="S65" s="66">
        <v>7.0000000000000007E-2</v>
      </c>
      <c r="T65" s="66">
        <v>7.0699999999999999E-2</v>
      </c>
      <c r="U65" s="66">
        <v>7.0999999999999994E-2</v>
      </c>
      <c r="V65" s="66">
        <v>7.0599999999999996E-2</v>
      </c>
      <c r="W65" s="66">
        <v>7.0300000000000001E-2</v>
      </c>
      <c r="X65" s="66">
        <v>6.9800000000000001E-2</v>
      </c>
      <c r="Y65" s="66">
        <v>6.9800000000000001E-2</v>
      </c>
      <c r="Z65" s="67">
        <v>6.9900000000000004E-2</v>
      </c>
      <c r="AA65" s="67">
        <v>6.9900000000000004E-2</v>
      </c>
      <c r="AB65" s="67">
        <v>7.0099999999999996E-2</v>
      </c>
      <c r="AC65" s="67">
        <v>6.9900000000000004E-2</v>
      </c>
      <c r="AD65" s="67">
        <v>6.9599999999999995E-2</v>
      </c>
      <c r="AE65" s="66">
        <v>6.9099999999999995E-2</v>
      </c>
      <c r="AF65" s="66">
        <v>6.8099999999999994E-2</v>
      </c>
      <c r="AG65" s="66">
        <v>6.6799999999999998E-2</v>
      </c>
      <c r="AH65" s="66">
        <v>6.5600000000000006E-2</v>
      </c>
      <c r="AI65" s="66">
        <v>6.4600000000000005E-2</v>
      </c>
      <c r="AJ65" s="66">
        <v>6.3100000000000003E-2</v>
      </c>
      <c r="AK65" s="66">
        <v>6.1499999999999999E-2</v>
      </c>
      <c r="AL65" s="66">
        <v>6.0699999999999997E-2</v>
      </c>
      <c r="AM65" s="64">
        <v>6.0388552504128105E-2</v>
      </c>
      <c r="AN65" s="64">
        <v>6.0562018646313102E-2</v>
      </c>
      <c r="AO65" s="64">
        <v>6.0417402729371801E-2</v>
      </c>
      <c r="AP65" s="64">
        <v>6.0779696197709496E-2</v>
      </c>
      <c r="AQ65" s="64">
        <v>6.1603171369712904E-2</v>
      </c>
      <c r="AR65" s="64">
        <v>6.1752467028776001E-2</v>
      </c>
      <c r="AS65" s="64">
        <v>6.1550160061807101E-2</v>
      </c>
      <c r="AT65" s="64">
        <v>6.1148508702897598E-2</v>
      </c>
      <c r="AU65" s="64">
        <v>6.0554738399126305E-2</v>
      </c>
      <c r="AV65" s="64">
        <v>6.0057001748786101E-2</v>
      </c>
      <c r="AW65" s="64">
        <v>5.92494272407681E-2</v>
      </c>
      <c r="AX65" s="64">
        <v>5.9034531158259497E-2</v>
      </c>
      <c r="AY65" s="64">
        <v>5.9476689564724197E-2</v>
      </c>
      <c r="AZ65" s="64">
        <v>5.9908070078462501E-2</v>
      </c>
      <c r="BA65" s="64">
        <v>6.03908418386866E-2</v>
      </c>
      <c r="BB65" s="64">
        <v>6.0782401071553201E-2</v>
      </c>
      <c r="BC65" s="64">
        <v>6.12689950428821E-2</v>
      </c>
      <c r="BD65" s="64">
        <v>6.15871182054911E-2</v>
      </c>
      <c r="BE65" s="64">
        <v>6.0970112042406301E-2</v>
      </c>
      <c r="BF65" s="64">
        <v>6.0614550583133295E-2</v>
      </c>
      <c r="BG65" s="64">
        <v>6.0988693835301505E-2</v>
      </c>
      <c r="BH65" s="64">
        <v>6.1868886947483805E-2</v>
      </c>
      <c r="BI65" s="64">
        <v>6.3064436596546897E-2</v>
      </c>
      <c r="BJ65" s="64">
        <v>6.3774201870313796E-2</v>
      </c>
      <c r="BK65" s="64">
        <v>6.4395156390034292E-2</v>
      </c>
      <c r="BM65" s="75">
        <f t="shared" si="1"/>
        <v>6.4060456227125848E-2</v>
      </c>
      <c r="BN65" s="75">
        <f t="shared" si="2"/>
        <v>5.9034531158259497E-2</v>
      </c>
      <c r="BO65" s="75">
        <f t="shared" si="3"/>
        <v>7.0999999999999994E-2</v>
      </c>
      <c r="BP65" s="75">
        <f t="shared" si="4"/>
        <v>6.1634455375191299E-2</v>
      </c>
      <c r="BW65" s="64">
        <v>6.4060456227125848E-2</v>
      </c>
      <c r="BX65" s="64">
        <v>5.9034531158259497E-2</v>
      </c>
      <c r="BY65" s="64">
        <v>7.0999999999999994E-2</v>
      </c>
      <c r="BZ65" s="64">
        <v>6.1634455375191299E-2</v>
      </c>
    </row>
    <row r="66" spans="1:78" x14ac:dyDescent="0.25">
      <c r="A66" s="62" t="s">
        <v>50</v>
      </c>
      <c r="B66" s="63"/>
      <c r="C66" s="49">
        <v>4.8000000000000001E-2</v>
      </c>
      <c r="D66" s="49">
        <v>4.9000000000000002E-2</v>
      </c>
      <c r="E66" s="49">
        <v>4.99E-2</v>
      </c>
      <c r="F66" s="49">
        <v>4.9399999999999999E-2</v>
      </c>
      <c r="G66" s="49">
        <v>4.8599999999999997E-2</v>
      </c>
      <c r="H66" s="49">
        <v>4.8300000000000003E-2</v>
      </c>
      <c r="I66" s="66">
        <v>4.8300000000000003E-2</v>
      </c>
      <c r="J66" s="66">
        <v>4.8399999999999999E-2</v>
      </c>
      <c r="K66" s="66">
        <v>4.9000000000000002E-2</v>
      </c>
      <c r="L66" s="66">
        <v>5.0599999999999999E-2</v>
      </c>
      <c r="M66" s="66">
        <v>5.2200000000000003E-2</v>
      </c>
      <c r="N66" s="66">
        <v>5.2900000000000003E-2</v>
      </c>
      <c r="O66" s="66">
        <v>5.45E-2</v>
      </c>
      <c r="P66" s="66">
        <v>5.6399999999999999E-2</v>
      </c>
      <c r="Q66" s="66">
        <v>5.8599999999999999E-2</v>
      </c>
      <c r="R66" s="66">
        <v>6.0699999999999997E-2</v>
      </c>
      <c r="S66" s="66">
        <v>6.2700000000000006E-2</v>
      </c>
      <c r="T66" s="66">
        <v>6.4000000000000001E-2</v>
      </c>
      <c r="U66" s="66">
        <v>6.4799999999999996E-2</v>
      </c>
      <c r="V66" s="66">
        <v>6.4299999999999996E-2</v>
      </c>
      <c r="W66" s="66">
        <v>6.3200000000000006E-2</v>
      </c>
      <c r="X66" s="66">
        <v>6.25E-2</v>
      </c>
      <c r="Y66" s="66">
        <v>6.2399999999999997E-2</v>
      </c>
      <c r="Z66" s="67">
        <v>6.3500000000000001E-2</v>
      </c>
      <c r="AA66" s="67">
        <v>6.4699999999999994E-2</v>
      </c>
      <c r="AB66" s="67">
        <v>6.5500000000000003E-2</v>
      </c>
      <c r="AC66" s="67">
        <v>6.5799999999999997E-2</v>
      </c>
      <c r="AD66" s="67">
        <v>6.5299999999999997E-2</v>
      </c>
      <c r="AE66" s="66">
        <v>6.4600000000000005E-2</v>
      </c>
      <c r="AF66" s="66">
        <v>6.1600000000000002E-2</v>
      </c>
      <c r="AG66" s="66">
        <v>5.7799999999999997E-2</v>
      </c>
      <c r="AH66" s="66">
        <v>5.4100000000000002E-2</v>
      </c>
      <c r="AI66" s="66">
        <v>5.21E-2</v>
      </c>
      <c r="AJ66" s="66">
        <v>4.9399999999999999E-2</v>
      </c>
      <c r="AK66" s="66">
        <v>4.5999999999999999E-2</v>
      </c>
      <c r="AL66" s="66">
        <v>4.4400000000000002E-2</v>
      </c>
      <c r="AM66" s="64">
        <v>4.3694113627221795E-2</v>
      </c>
      <c r="AN66" s="64">
        <v>4.3850412115679804E-2</v>
      </c>
      <c r="AO66" s="64">
        <v>4.3139915226367904E-2</v>
      </c>
      <c r="AP66" s="64">
        <v>4.3607686377664205E-2</v>
      </c>
      <c r="AQ66" s="64">
        <v>4.5270688547722503E-2</v>
      </c>
      <c r="AR66" s="64">
        <v>4.5755918118119202E-2</v>
      </c>
      <c r="AS66" s="64">
        <v>4.6145367115134901E-2</v>
      </c>
      <c r="AT66" s="64">
        <v>4.6395702113906402E-2</v>
      </c>
      <c r="AU66" s="64">
        <v>4.6210400832393701E-2</v>
      </c>
      <c r="AV66" s="64">
        <v>4.5801997973636904E-2</v>
      </c>
      <c r="AW66" s="64">
        <v>4.4729714572770397E-2</v>
      </c>
      <c r="AX66" s="64">
        <v>4.5292198839613704E-2</v>
      </c>
      <c r="AY66" s="64">
        <v>4.6140500433603897E-2</v>
      </c>
      <c r="AZ66" s="64">
        <v>4.6999248252024201E-2</v>
      </c>
      <c r="BA66" s="64">
        <v>4.8271323111834602E-2</v>
      </c>
      <c r="BB66" s="64">
        <v>4.9816283441490299E-2</v>
      </c>
      <c r="BC66" s="64">
        <v>5.1488227838047899E-2</v>
      </c>
      <c r="BD66" s="64">
        <v>5.1917213247968504E-2</v>
      </c>
      <c r="BE66" s="64">
        <v>5.1013474386425298E-2</v>
      </c>
      <c r="BF66" s="64">
        <v>5.0368582611877696E-2</v>
      </c>
      <c r="BG66" s="64">
        <v>5.0435326207952304E-2</v>
      </c>
      <c r="BH66" s="64">
        <v>5.1042733166672301E-2</v>
      </c>
      <c r="BI66" s="64">
        <v>5.2471814861609199E-2</v>
      </c>
      <c r="BJ66" s="64">
        <v>5.3701384149363006E-2</v>
      </c>
      <c r="BK66" s="64">
        <v>5.5269837021265603E-2</v>
      </c>
      <c r="BM66" s="75">
        <f t="shared" si="1"/>
        <v>5.2825083019514218E-2</v>
      </c>
      <c r="BN66" s="75">
        <f t="shared" si="2"/>
        <v>4.3139915226367904E-2</v>
      </c>
      <c r="BO66" s="75">
        <f t="shared" si="3"/>
        <v>6.5799999999999997E-2</v>
      </c>
      <c r="BP66" s="75">
        <f t="shared" si="4"/>
        <v>5.1066287358044249E-2</v>
      </c>
      <c r="BW66" s="64">
        <v>5.2825083019514218E-2</v>
      </c>
      <c r="BX66" s="64">
        <v>4.3139915226367904E-2</v>
      </c>
      <c r="BY66" s="64">
        <v>6.5799999999999997E-2</v>
      </c>
      <c r="BZ66" s="64">
        <v>5.1066287358044249E-2</v>
      </c>
    </row>
    <row r="67" spans="1:78" x14ac:dyDescent="0.25">
      <c r="A67" s="62" t="s">
        <v>51</v>
      </c>
      <c r="B67" s="63"/>
      <c r="C67" s="49">
        <v>6.1499999999999999E-2</v>
      </c>
      <c r="D67" s="49">
        <v>6.3399999999999998E-2</v>
      </c>
      <c r="E67" s="49">
        <v>6.5000000000000002E-2</v>
      </c>
      <c r="F67" s="49">
        <v>6.5600000000000006E-2</v>
      </c>
      <c r="G67" s="49">
        <v>6.59E-2</v>
      </c>
      <c r="H67" s="49">
        <v>6.6100000000000006E-2</v>
      </c>
      <c r="I67" s="66">
        <v>6.6000000000000003E-2</v>
      </c>
      <c r="J67" s="66">
        <v>6.59E-2</v>
      </c>
      <c r="K67" s="66">
        <v>6.59E-2</v>
      </c>
      <c r="L67" s="66">
        <v>6.6299999999999998E-2</v>
      </c>
      <c r="M67" s="66">
        <v>6.6699999999999995E-2</v>
      </c>
      <c r="N67" s="66">
        <v>6.6699999999999995E-2</v>
      </c>
      <c r="O67" s="66">
        <v>6.7299999999999999E-2</v>
      </c>
      <c r="P67" s="66">
        <v>6.83E-2</v>
      </c>
      <c r="Q67" s="66">
        <v>6.9500000000000006E-2</v>
      </c>
      <c r="R67" s="66">
        <v>7.0999999999999994E-2</v>
      </c>
      <c r="S67" s="66">
        <v>7.1999999999999995E-2</v>
      </c>
      <c r="T67" s="66">
        <v>7.2700000000000001E-2</v>
      </c>
      <c r="U67" s="66">
        <v>7.3099999999999998E-2</v>
      </c>
      <c r="V67" s="66">
        <v>7.2499999999999995E-2</v>
      </c>
      <c r="W67" s="66">
        <v>7.1499999999999994E-2</v>
      </c>
      <c r="X67" s="66">
        <v>7.0999999999999994E-2</v>
      </c>
      <c r="Y67" s="66">
        <v>7.1099999999999997E-2</v>
      </c>
      <c r="Z67" s="67">
        <v>7.2300000000000003E-2</v>
      </c>
      <c r="AA67" s="67">
        <v>7.3899999999999993E-2</v>
      </c>
      <c r="AB67" s="67">
        <v>7.5600000000000001E-2</v>
      </c>
      <c r="AC67" s="67">
        <v>7.6600000000000001E-2</v>
      </c>
      <c r="AD67" s="67">
        <v>7.7100000000000002E-2</v>
      </c>
      <c r="AE67" s="66">
        <v>7.6899999999999996E-2</v>
      </c>
      <c r="AF67" s="66">
        <v>7.4899999999999994E-2</v>
      </c>
      <c r="AG67" s="66">
        <v>7.1599999999999997E-2</v>
      </c>
      <c r="AH67" s="66">
        <v>6.8000000000000005E-2</v>
      </c>
      <c r="AI67" s="66">
        <v>6.5600000000000006E-2</v>
      </c>
      <c r="AJ67" s="66">
        <v>6.2799999999999995E-2</v>
      </c>
      <c r="AK67" s="66">
        <v>0.06</v>
      </c>
      <c r="AL67" s="66">
        <v>5.8299999999999998E-2</v>
      </c>
      <c r="AM67" s="64">
        <v>5.7373216187139801E-2</v>
      </c>
      <c r="AN67" s="64">
        <v>5.7209207096404598E-2</v>
      </c>
      <c r="AO67" s="64">
        <v>5.6495956253631997E-2</v>
      </c>
      <c r="AP67" s="64">
        <v>5.65523289702968E-2</v>
      </c>
      <c r="AQ67" s="64">
        <v>5.7298730355533005E-2</v>
      </c>
      <c r="AR67" s="64">
        <v>5.7114999749244E-2</v>
      </c>
      <c r="AS67" s="64">
        <v>5.6880799812840402E-2</v>
      </c>
      <c r="AT67" s="64">
        <v>5.6509825368879996E-2</v>
      </c>
      <c r="AU67" s="64">
        <v>5.5869172071477499E-2</v>
      </c>
      <c r="AV67" s="64">
        <v>5.5058461971419899E-2</v>
      </c>
      <c r="AW67" s="64">
        <v>5.4052037013521896E-2</v>
      </c>
      <c r="AX67" s="64">
        <v>5.4243869121935802E-2</v>
      </c>
      <c r="AY67" s="64">
        <v>5.4847064422752299E-2</v>
      </c>
      <c r="AZ67" s="64">
        <v>5.5416714615370302E-2</v>
      </c>
      <c r="BA67" s="64">
        <v>5.6195499781016497E-2</v>
      </c>
      <c r="BB67" s="64">
        <v>5.7085918667086996E-2</v>
      </c>
      <c r="BC67" s="64">
        <v>5.7995506245686904E-2</v>
      </c>
      <c r="BD67" s="64">
        <v>5.7947281965278999E-2</v>
      </c>
      <c r="BE67" s="64">
        <v>5.6705268119665801E-2</v>
      </c>
      <c r="BF67" s="64">
        <v>5.5588301959171395E-2</v>
      </c>
      <c r="BG67" s="64">
        <v>5.5321888285790599E-2</v>
      </c>
      <c r="BH67" s="64">
        <v>5.5695719344056906E-2</v>
      </c>
      <c r="BI67" s="64">
        <v>5.6480773122186897E-2</v>
      </c>
      <c r="BJ67" s="64">
        <v>5.7107501451499995E-2</v>
      </c>
      <c r="BK67" s="64">
        <v>5.8029949835888203E-2</v>
      </c>
      <c r="BM67" s="75">
        <f t="shared" si="1"/>
        <v>6.3732393307996335E-2</v>
      </c>
      <c r="BN67" s="75">
        <f t="shared" si="2"/>
        <v>5.4052037013521896E-2</v>
      </c>
      <c r="BO67" s="75">
        <f t="shared" si="3"/>
        <v>7.7100000000000002E-2</v>
      </c>
      <c r="BP67" s="75">
        <f t="shared" si="4"/>
        <v>5.663086028272496E-2</v>
      </c>
      <c r="BW67" s="64">
        <v>6.3732393307996335E-2</v>
      </c>
      <c r="BX67" s="64">
        <v>5.4052037013521896E-2</v>
      </c>
      <c r="BY67" s="64">
        <v>7.7100000000000002E-2</v>
      </c>
      <c r="BZ67" s="64">
        <v>5.663086028272496E-2</v>
      </c>
    </row>
    <row r="68" spans="1:78" x14ac:dyDescent="0.25">
      <c r="A68" s="62" t="s">
        <v>52</v>
      </c>
      <c r="B68" s="63"/>
      <c r="C68" s="49">
        <v>5.8999999999999997E-2</v>
      </c>
      <c r="D68" s="49">
        <v>6.0199999999999997E-2</v>
      </c>
      <c r="E68" s="49">
        <v>6.13E-2</v>
      </c>
      <c r="F68" s="49">
        <v>6.0900000000000003E-2</v>
      </c>
      <c r="G68" s="49">
        <v>6.0100000000000001E-2</v>
      </c>
      <c r="H68" s="49">
        <v>6.0100000000000001E-2</v>
      </c>
      <c r="I68" s="66">
        <v>6.0499999999999998E-2</v>
      </c>
      <c r="J68" s="66">
        <v>6.1100000000000002E-2</v>
      </c>
      <c r="K68" s="66">
        <v>6.2E-2</v>
      </c>
      <c r="L68" s="66">
        <v>6.3899999999999998E-2</v>
      </c>
      <c r="M68" s="66">
        <v>6.5699999999999995E-2</v>
      </c>
      <c r="N68" s="66">
        <v>6.6500000000000004E-2</v>
      </c>
      <c r="O68" s="66">
        <v>6.8199999999999997E-2</v>
      </c>
      <c r="P68" s="66">
        <v>7.0199999999999999E-2</v>
      </c>
      <c r="Q68" s="66">
        <v>7.2400000000000006E-2</v>
      </c>
      <c r="R68" s="66">
        <v>7.46E-2</v>
      </c>
      <c r="S68" s="66">
        <v>7.6799999999999993E-2</v>
      </c>
      <c r="T68" s="66">
        <v>7.8299999999999995E-2</v>
      </c>
      <c r="U68" s="66">
        <v>7.9299999999999995E-2</v>
      </c>
      <c r="V68" s="66">
        <v>7.9100000000000004E-2</v>
      </c>
      <c r="W68" s="66">
        <v>7.8399999999999997E-2</v>
      </c>
      <c r="X68" s="66">
        <v>7.8100000000000003E-2</v>
      </c>
      <c r="Y68" s="66">
        <v>7.85E-2</v>
      </c>
      <c r="Z68" s="67">
        <v>8.0100000000000005E-2</v>
      </c>
      <c r="AA68" s="67">
        <v>8.1600000000000006E-2</v>
      </c>
      <c r="AB68" s="67">
        <v>8.2799999999999999E-2</v>
      </c>
      <c r="AC68" s="67">
        <v>8.3099999999999993E-2</v>
      </c>
      <c r="AD68" s="67">
        <v>8.2799999999999999E-2</v>
      </c>
      <c r="AE68" s="66">
        <v>8.2000000000000003E-2</v>
      </c>
      <c r="AF68" s="66">
        <v>7.8899999999999998E-2</v>
      </c>
      <c r="AG68" s="66">
        <v>7.46E-2</v>
      </c>
      <c r="AH68" s="66">
        <v>7.0599999999999996E-2</v>
      </c>
      <c r="AI68" s="66">
        <v>6.8099999999999994E-2</v>
      </c>
      <c r="AJ68" s="66">
        <v>6.4799999999999996E-2</v>
      </c>
      <c r="AK68" s="66">
        <v>6.0900000000000003E-2</v>
      </c>
      <c r="AL68" s="66">
        <v>5.8900000000000001E-2</v>
      </c>
      <c r="AM68" s="64">
        <v>5.7798065284019505E-2</v>
      </c>
      <c r="AN68" s="64">
        <v>5.7550671582264297E-2</v>
      </c>
      <c r="AO68" s="64">
        <v>5.6527176716662499E-2</v>
      </c>
      <c r="AP68" s="64">
        <v>5.6603459372102295E-2</v>
      </c>
      <c r="AQ68" s="64">
        <v>5.7921718154860399E-2</v>
      </c>
      <c r="AR68" s="64">
        <v>5.79921706127208E-2</v>
      </c>
      <c r="AS68" s="64">
        <v>5.8055239011709503E-2</v>
      </c>
      <c r="AT68" s="64">
        <v>5.8120980138600002E-2</v>
      </c>
      <c r="AU68" s="64">
        <v>5.7632631657562702E-2</v>
      </c>
      <c r="AV68" s="64">
        <v>5.6855507845163002E-2</v>
      </c>
      <c r="AW68" s="64">
        <v>5.5407845178299997E-2</v>
      </c>
      <c r="AX68" s="64">
        <v>5.5373201331128198E-2</v>
      </c>
      <c r="AY68" s="64">
        <v>5.5529518292136704E-2</v>
      </c>
      <c r="AZ68" s="64">
        <v>5.5456051937449201E-2</v>
      </c>
      <c r="BA68" s="64">
        <v>5.5956946771886597E-2</v>
      </c>
      <c r="BB68" s="64">
        <v>5.6896511329368502E-2</v>
      </c>
      <c r="BC68" s="64">
        <v>5.8022834577229204E-2</v>
      </c>
      <c r="BD68" s="64">
        <v>5.8462607699164497E-2</v>
      </c>
      <c r="BE68" s="64">
        <v>5.7725624089655501E-2</v>
      </c>
      <c r="BF68" s="64">
        <v>5.7243917360592797E-2</v>
      </c>
      <c r="BG68" s="64">
        <v>5.7315374920177298E-2</v>
      </c>
      <c r="BH68" s="64">
        <v>5.7983323991965305E-2</v>
      </c>
      <c r="BI68" s="64">
        <v>5.93282982011238E-2</v>
      </c>
      <c r="BJ68" s="64">
        <v>6.0278864719042299E-2</v>
      </c>
      <c r="BK68" s="64">
        <v>6.1402603211624197E-2</v>
      </c>
      <c r="BM68" s="75">
        <f t="shared" si="1"/>
        <v>6.5276084327647685E-2</v>
      </c>
      <c r="BN68" s="75">
        <f t="shared" si="2"/>
        <v>5.5373201331128198E-2</v>
      </c>
      <c r="BO68" s="75">
        <f t="shared" si="3"/>
        <v>8.3099999999999993E-2</v>
      </c>
      <c r="BP68" s="75">
        <f t="shared" si="4"/>
        <v>5.8006079900773271E-2</v>
      </c>
      <c r="BW68" s="64">
        <v>6.5276084327647685E-2</v>
      </c>
      <c r="BX68" s="64">
        <v>5.5373201331128198E-2</v>
      </c>
      <c r="BY68" s="64">
        <v>8.3099999999999993E-2</v>
      </c>
      <c r="BZ68" s="64">
        <v>5.8006079900773271E-2</v>
      </c>
    </row>
    <row r="69" spans="1:78" x14ac:dyDescent="0.25">
      <c r="A69" s="62" t="s">
        <v>53</v>
      </c>
      <c r="B69" s="63"/>
      <c r="C69" s="49">
        <v>7.4099999999999999E-2</v>
      </c>
      <c r="D69" s="49">
        <v>7.4300000000000005E-2</v>
      </c>
      <c r="E69" s="49">
        <v>7.4800000000000005E-2</v>
      </c>
      <c r="F69" s="49">
        <v>7.3700000000000002E-2</v>
      </c>
      <c r="G69" s="49">
        <v>7.2400000000000006E-2</v>
      </c>
      <c r="H69" s="49">
        <v>7.1800000000000003E-2</v>
      </c>
      <c r="I69" s="66">
        <v>7.1900000000000006E-2</v>
      </c>
      <c r="J69" s="66">
        <v>7.22E-2</v>
      </c>
      <c r="K69" s="66">
        <v>7.2700000000000001E-2</v>
      </c>
      <c r="L69" s="66">
        <v>7.4300000000000005E-2</v>
      </c>
      <c r="M69" s="66">
        <v>7.5700000000000003E-2</v>
      </c>
      <c r="N69" s="66">
        <v>7.6200000000000004E-2</v>
      </c>
      <c r="O69" s="66">
        <v>7.7299999999999994E-2</v>
      </c>
      <c r="P69" s="66">
        <v>7.8799999999999995E-2</v>
      </c>
      <c r="Q69" s="66">
        <v>8.0699999999999994E-2</v>
      </c>
      <c r="R69" s="66">
        <v>8.2500000000000004E-2</v>
      </c>
      <c r="S69" s="66">
        <v>8.4199999999999997E-2</v>
      </c>
      <c r="T69" s="66">
        <v>8.5400000000000004E-2</v>
      </c>
      <c r="U69" s="66">
        <v>8.6300000000000002E-2</v>
      </c>
      <c r="V69" s="66">
        <v>8.5999999999999993E-2</v>
      </c>
      <c r="W69" s="66">
        <v>8.5000000000000006E-2</v>
      </c>
      <c r="X69" s="66">
        <v>8.4699999999999998E-2</v>
      </c>
      <c r="Y69" s="66">
        <v>8.5099999999999995E-2</v>
      </c>
      <c r="Z69" s="67">
        <v>8.6499999999999994E-2</v>
      </c>
      <c r="AA69" s="67">
        <v>8.77E-2</v>
      </c>
      <c r="AB69" s="67">
        <v>8.8499999999999995E-2</v>
      </c>
      <c r="AC69" s="67">
        <v>8.8499999999999995E-2</v>
      </c>
      <c r="AD69" s="67">
        <v>8.7800000000000003E-2</v>
      </c>
      <c r="AE69" s="66">
        <v>8.6699999999999999E-2</v>
      </c>
      <c r="AF69" s="66">
        <v>8.3599999999999994E-2</v>
      </c>
      <c r="AG69" s="66">
        <v>7.9600000000000004E-2</v>
      </c>
      <c r="AH69" s="66">
        <v>7.5700000000000003E-2</v>
      </c>
      <c r="AI69" s="66">
        <v>7.3400000000000007E-2</v>
      </c>
      <c r="AJ69" s="66">
        <v>7.0400000000000004E-2</v>
      </c>
      <c r="AK69" s="66">
        <v>6.6699999999999995E-2</v>
      </c>
      <c r="AL69" s="66">
        <v>6.4600000000000005E-2</v>
      </c>
      <c r="AM69" s="64">
        <v>6.3376211624888198E-2</v>
      </c>
      <c r="AN69" s="64">
        <v>6.3031823269904599E-2</v>
      </c>
      <c r="AO69" s="64">
        <v>6.1902532146953099E-2</v>
      </c>
      <c r="AP69" s="64">
        <v>6.1958077617096798E-2</v>
      </c>
      <c r="AQ69" s="64">
        <v>6.3308136944428203E-2</v>
      </c>
      <c r="AR69" s="64">
        <v>6.3404680728916793E-2</v>
      </c>
      <c r="AS69" s="64">
        <v>6.3424675614557904E-2</v>
      </c>
      <c r="AT69" s="64">
        <v>6.3551157069887995E-2</v>
      </c>
      <c r="AU69" s="64">
        <v>6.3083913320219301E-2</v>
      </c>
      <c r="AV69" s="64">
        <v>6.2360375306999997E-2</v>
      </c>
      <c r="AW69" s="64">
        <v>6.0896367464287796E-2</v>
      </c>
      <c r="AX69" s="64">
        <v>6.0917457230382402E-2</v>
      </c>
      <c r="AY69" s="64">
        <v>6.15355923355023E-2</v>
      </c>
      <c r="AZ69" s="64">
        <v>6.2087956266170294E-2</v>
      </c>
      <c r="BA69" s="64">
        <v>6.3023607485572397E-2</v>
      </c>
      <c r="BB69" s="64">
        <v>6.4257702324345092E-2</v>
      </c>
      <c r="BC69" s="64">
        <v>6.5646074975481306E-2</v>
      </c>
      <c r="BD69" s="64">
        <v>6.6207391289195894E-2</v>
      </c>
      <c r="BE69" s="64">
        <v>6.5411505299921402E-2</v>
      </c>
      <c r="BF69" s="64">
        <v>6.4809363383764196E-2</v>
      </c>
      <c r="BG69" s="64">
        <v>6.4998940415144493E-2</v>
      </c>
      <c r="BH69" s="64">
        <v>6.56863901957946E-2</v>
      </c>
      <c r="BI69" s="64">
        <v>6.7145431484087595E-2</v>
      </c>
      <c r="BJ69" s="64">
        <v>6.8132174986619998E-2</v>
      </c>
      <c r="BK69" s="64">
        <v>6.9253302565809291E-2</v>
      </c>
      <c r="BM69" s="75">
        <f t="shared" si="1"/>
        <v>7.2773948218785772E-2</v>
      </c>
      <c r="BN69" s="75">
        <f t="shared" si="2"/>
        <v>6.0896367464287796E-2</v>
      </c>
      <c r="BO69" s="75">
        <f t="shared" si="3"/>
        <v>8.8499999999999995E-2</v>
      </c>
      <c r="BP69" s="75">
        <f t="shared" si="4"/>
        <v>6.5554986722658873E-2</v>
      </c>
      <c r="BW69" s="64">
        <v>7.2773948218785772E-2</v>
      </c>
      <c r="BX69" s="64">
        <v>6.0896367464287796E-2</v>
      </c>
      <c r="BY69" s="64">
        <v>8.8499999999999995E-2</v>
      </c>
      <c r="BZ69" s="64">
        <v>6.5554986722658873E-2</v>
      </c>
    </row>
    <row r="70" spans="1:78" x14ac:dyDescent="0.25">
      <c r="A70" s="62" t="s">
        <v>54</v>
      </c>
      <c r="B70" s="63"/>
      <c r="C70" s="49">
        <v>6.59E-2</v>
      </c>
      <c r="D70" s="49">
        <v>6.6900000000000001E-2</v>
      </c>
      <c r="E70" s="49">
        <v>6.7900000000000002E-2</v>
      </c>
      <c r="F70" s="49">
        <v>6.6500000000000004E-2</v>
      </c>
      <c r="G70" s="49">
        <v>6.4299999999999996E-2</v>
      </c>
      <c r="H70" s="49">
        <v>6.3100000000000003E-2</v>
      </c>
      <c r="I70" s="66">
        <v>6.25E-2</v>
      </c>
      <c r="J70" s="66">
        <v>6.2100000000000002E-2</v>
      </c>
      <c r="K70" s="66">
        <v>6.2399999999999997E-2</v>
      </c>
      <c r="L70" s="66">
        <v>6.4699999999999994E-2</v>
      </c>
      <c r="M70" s="66">
        <v>6.7299999999999999E-2</v>
      </c>
      <c r="N70" s="66">
        <v>6.88E-2</v>
      </c>
      <c r="O70" s="66">
        <v>7.0999999999999994E-2</v>
      </c>
      <c r="P70" s="66">
        <v>7.3700000000000002E-2</v>
      </c>
      <c r="Q70" s="66">
        <v>7.6499999999999999E-2</v>
      </c>
      <c r="R70" s="66">
        <v>7.9100000000000004E-2</v>
      </c>
      <c r="S70" s="66">
        <v>8.1600000000000006E-2</v>
      </c>
      <c r="T70" s="66">
        <v>8.3400000000000002E-2</v>
      </c>
      <c r="U70" s="66">
        <v>8.4400000000000003E-2</v>
      </c>
      <c r="V70" s="66">
        <v>8.4000000000000005E-2</v>
      </c>
      <c r="W70" s="66">
        <v>8.2799999999999999E-2</v>
      </c>
      <c r="X70" s="66">
        <v>8.2299999999999998E-2</v>
      </c>
      <c r="Y70" s="66">
        <v>8.2199999999999995E-2</v>
      </c>
      <c r="Z70" s="67">
        <v>8.3099999999999993E-2</v>
      </c>
      <c r="AA70" s="67">
        <v>8.4000000000000005E-2</v>
      </c>
      <c r="AB70" s="67">
        <v>8.48E-2</v>
      </c>
      <c r="AC70" s="67">
        <v>8.4900000000000003E-2</v>
      </c>
      <c r="AD70" s="67">
        <v>8.4000000000000005E-2</v>
      </c>
      <c r="AE70" s="66">
        <v>8.2799999999999999E-2</v>
      </c>
      <c r="AF70" s="66">
        <v>7.9500000000000001E-2</v>
      </c>
      <c r="AG70" s="66">
        <v>7.5200000000000003E-2</v>
      </c>
      <c r="AH70" s="66">
        <v>7.0900000000000005E-2</v>
      </c>
      <c r="AI70" s="66">
        <v>6.8500000000000005E-2</v>
      </c>
      <c r="AJ70" s="66">
        <v>6.5199999999999994E-2</v>
      </c>
      <c r="AK70" s="66">
        <v>6.13E-2</v>
      </c>
      <c r="AL70" s="66">
        <v>5.9299999999999999E-2</v>
      </c>
      <c r="AM70" s="64">
        <v>5.8289946772242897E-2</v>
      </c>
      <c r="AN70" s="64">
        <v>5.8394357940575903E-2</v>
      </c>
      <c r="AO70" s="64">
        <v>5.7403369718128899E-2</v>
      </c>
      <c r="AP70" s="64">
        <v>5.7954332284884093E-2</v>
      </c>
      <c r="AQ70" s="64">
        <v>6.0025176311062002E-2</v>
      </c>
      <c r="AR70" s="64">
        <v>6.0605175103924804E-2</v>
      </c>
      <c r="AS70" s="64">
        <v>6.0677696797479301E-2</v>
      </c>
      <c r="AT70" s="64">
        <v>6.0436379234942397E-2</v>
      </c>
      <c r="AU70" s="64">
        <v>5.9761545673124798E-2</v>
      </c>
      <c r="AV70" s="64">
        <v>5.8676692816319195E-2</v>
      </c>
      <c r="AW70" s="64">
        <v>5.6656139701252994E-2</v>
      </c>
      <c r="AX70" s="64">
        <v>5.6195814315422102E-2</v>
      </c>
      <c r="AY70" s="64">
        <v>5.6138916871724204E-2</v>
      </c>
      <c r="AZ70" s="64">
        <v>5.5930019500596798E-2</v>
      </c>
      <c r="BA70" s="64">
        <v>5.6172293060003903E-2</v>
      </c>
      <c r="BB70" s="64">
        <v>5.6840093495661194E-2</v>
      </c>
      <c r="BC70" s="64">
        <v>5.7499026404898297E-2</v>
      </c>
      <c r="BD70" s="64">
        <v>5.7379591090555598E-2</v>
      </c>
      <c r="BE70" s="64">
        <v>5.6165801404314999E-2</v>
      </c>
      <c r="BF70" s="64">
        <v>5.5213055479235704E-2</v>
      </c>
      <c r="BG70" s="64">
        <v>5.5242059229042899E-2</v>
      </c>
      <c r="BH70" s="64">
        <v>5.5916088180516105E-2</v>
      </c>
      <c r="BI70" s="64">
        <v>5.7681244159741497E-2</v>
      </c>
      <c r="BJ70" s="64">
        <v>5.9004313741607604E-2</v>
      </c>
      <c r="BK70" s="64">
        <v>6.0682071601423401E-2</v>
      </c>
      <c r="BM70" s="75">
        <f t="shared" si="1"/>
        <v>6.7079363948994775E-2</v>
      </c>
      <c r="BN70" s="75">
        <f t="shared" si="2"/>
        <v>5.5213055479235704E-2</v>
      </c>
      <c r="BO70" s="75">
        <f t="shared" si="3"/>
        <v>8.4900000000000003E-2</v>
      </c>
      <c r="BP70" s="75">
        <f t="shared" si="4"/>
        <v>5.697713811229984E-2</v>
      </c>
      <c r="BW70" s="64">
        <v>6.7079363948994775E-2</v>
      </c>
      <c r="BX70" s="64">
        <v>5.5213055479235704E-2</v>
      </c>
      <c r="BY70" s="64">
        <v>8.4900000000000003E-2</v>
      </c>
      <c r="BZ70" s="64">
        <v>5.697713811229984E-2</v>
      </c>
    </row>
    <row r="71" spans="1:78" x14ac:dyDescent="0.25">
      <c r="A71" s="62" t="s">
        <v>55</v>
      </c>
      <c r="B71" s="63"/>
      <c r="C71" s="49">
        <v>6.0400000000000002E-2</v>
      </c>
      <c r="D71" s="49">
        <v>6.1800000000000001E-2</v>
      </c>
      <c r="E71" s="49">
        <v>6.3E-2</v>
      </c>
      <c r="F71" s="49">
        <v>6.2399999999999997E-2</v>
      </c>
      <c r="G71" s="49">
        <v>6.1600000000000002E-2</v>
      </c>
      <c r="H71" s="49">
        <v>6.13E-2</v>
      </c>
      <c r="I71" s="66">
        <v>6.13E-2</v>
      </c>
      <c r="J71" s="66">
        <v>6.1600000000000002E-2</v>
      </c>
      <c r="K71" s="66">
        <v>6.2300000000000001E-2</v>
      </c>
      <c r="L71" s="66">
        <v>6.4199999999999993E-2</v>
      </c>
      <c r="M71" s="66">
        <v>6.6000000000000003E-2</v>
      </c>
      <c r="N71" s="66">
        <v>6.6900000000000001E-2</v>
      </c>
      <c r="O71" s="66">
        <v>6.8400000000000002E-2</v>
      </c>
      <c r="P71" s="66">
        <v>7.0000000000000007E-2</v>
      </c>
      <c r="Q71" s="66">
        <v>7.1900000000000006E-2</v>
      </c>
      <c r="R71" s="66">
        <v>7.3599999999999999E-2</v>
      </c>
      <c r="S71" s="66">
        <v>7.5499999999999998E-2</v>
      </c>
      <c r="T71" s="66">
        <v>7.6899999999999996E-2</v>
      </c>
      <c r="U71" s="66">
        <v>7.7799999999999994E-2</v>
      </c>
      <c r="V71" s="66">
        <v>7.7799999999999994E-2</v>
      </c>
      <c r="W71" s="66">
        <v>7.7200000000000005E-2</v>
      </c>
      <c r="X71" s="66">
        <v>7.7299999999999994E-2</v>
      </c>
      <c r="Y71" s="66">
        <v>7.7700000000000005E-2</v>
      </c>
      <c r="Z71" s="67">
        <v>7.9299999999999995E-2</v>
      </c>
      <c r="AA71" s="67">
        <v>8.0799999999999997E-2</v>
      </c>
      <c r="AB71" s="67">
        <v>8.1799999999999998E-2</v>
      </c>
      <c r="AC71" s="67">
        <v>8.2100000000000006E-2</v>
      </c>
      <c r="AD71" s="67">
        <v>8.1199999999999994E-2</v>
      </c>
      <c r="AE71" s="66">
        <v>0.08</v>
      </c>
      <c r="AF71" s="66">
        <v>7.6499999999999999E-2</v>
      </c>
      <c r="AG71" s="66">
        <v>7.1999999999999995E-2</v>
      </c>
      <c r="AH71" s="66">
        <v>6.7599999999999993E-2</v>
      </c>
      <c r="AI71" s="66">
        <v>6.5100000000000005E-2</v>
      </c>
      <c r="AJ71" s="66">
        <v>6.1899999999999997E-2</v>
      </c>
      <c r="AK71" s="66">
        <v>5.8099999999999999E-2</v>
      </c>
      <c r="AL71" s="66">
        <v>5.6099999999999997E-2</v>
      </c>
      <c r="AM71" s="64">
        <v>5.5146088490600001E-2</v>
      </c>
      <c r="AN71" s="64">
        <v>5.5167526789984399E-2</v>
      </c>
      <c r="AO71" s="64">
        <v>5.4283184619003902E-2</v>
      </c>
      <c r="AP71" s="64">
        <v>5.4756662294957098E-2</v>
      </c>
      <c r="AQ71" s="64">
        <v>5.6661607540240307E-2</v>
      </c>
      <c r="AR71" s="64">
        <v>5.7330029507943199E-2</v>
      </c>
      <c r="AS71" s="64">
        <v>5.7688313991634904E-2</v>
      </c>
      <c r="AT71" s="64">
        <v>5.7731487323603996E-2</v>
      </c>
      <c r="AU71" s="64">
        <v>5.7244155118226302E-2</v>
      </c>
      <c r="AV71" s="64">
        <v>5.6402154742036102E-2</v>
      </c>
      <c r="AW71" s="64">
        <v>5.4732922944290101E-2</v>
      </c>
      <c r="AX71" s="64">
        <v>5.4553733965864097E-2</v>
      </c>
      <c r="AY71" s="64">
        <v>5.4816931706224203E-2</v>
      </c>
      <c r="AZ71" s="64">
        <v>5.5155384017425702E-2</v>
      </c>
      <c r="BA71" s="64">
        <v>5.6025592991240901E-2</v>
      </c>
      <c r="BB71" s="64">
        <v>5.72732352105201E-2</v>
      </c>
      <c r="BC71" s="64">
        <v>5.8648414503095901E-2</v>
      </c>
      <c r="BD71" s="64">
        <v>5.9218669385664502E-2</v>
      </c>
      <c r="BE71" s="64">
        <v>5.8389380958956301E-2</v>
      </c>
      <c r="BF71" s="64">
        <v>5.7709470221374605E-2</v>
      </c>
      <c r="BG71" s="64">
        <v>5.7449243797003904E-2</v>
      </c>
      <c r="BH71" s="64">
        <v>5.7631370683362999E-2</v>
      </c>
      <c r="BI71" s="64">
        <v>5.8640639836429996E-2</v>
      </c>
      <c r="BJ71" s="64">
        <v>5.92418975456084E-2</v>
      </c>
      <c r="BK71" s="64">
        <v>6.0225450006164E-2</v>
      </c>
      <c r="BM71" s="75">
        <f t="shared" ref="BM71:BM126" si="10">AVERAGE(C71:BK71)</f>
        <v>6.4615140134286181E-2</v>
      </c>
      <c r="BN71" s="75">
        <f t="shared" ref="BN71:BN126" si="11">MIN(C71:BL71)</f>
        <v>5.4283184619003902E-2</v>
      </c>
      <c r="BO71" s="75">
        <f t="shared" ref="BO71:BO126" si="12">MAX(C71:BK71)</f>
        <v>8.2100000000000006E-2</v>
      </c>
      <c r="BP71" s="75">
        <f t="shared" ref="BP71:BP126" si="13">AVERAGE(AZ71:BK71)</f>
        <v>5.7967395763070605E-2</v>
      </c>
      <c r="BW71" s="64">
        <v>6.4615140134286181E-2</v>
      </c>
      <c r="BX71" s="64">
        <v>5.4283184619003902E-2</v>
      </c>
      <c r="BY71" s="64">
        <v>8.2100000000000006E-2</v>
      </c>
      <c r="BZ71" s="64">
        <v>5.7967395763070605E-2</v>
      </c>
    </row>
    <row r="72" spans="1:78" s="60" customFormat="1" x14ac:dyDescent="0.25">
      <c r="A72" s="58" t="s">
        <v>62</v>
      </c>
      <c r="B72" s="58">
        <v>1980</v>
      </c>
      <c r="C72" s="59">
        <f>AVERAGE(C73:C82)</f>
        <v>6.2999999999999987E-2</v>
      </c>
      <c r="D72" s="59">
        <f t="shared" ref="D72:BK72" si="14">AVERAGE(D73:D82)</f>
        <v>6.3869999999999996E-2</v>
      </c>
      <c r="E72" s="59">
        <f t="shared" si="14"/>
        <v>6.4819999999999989E-2</v>
      </c>
      <c r="F72" s="59">
        <f t="shared" si="14"/>
        <v>6.3999999999999987E-2</v>
      </c>
      <c r="G72" s="59">
        <f t="shared" si="14"/>
        <v>6.2660000000000007E-2</v>
      </c>
      <c r="H72" s="59">
        <f t="shared" si="14"/>
        <v>6.2039999999999998E-2</v>
      </c>
      <c r="I72" s="59">
        <f t="shared" si="14"/>
        <v>6.1869999999999994E-2</v>
      </c>
      <c r="J72" s="59">
        <f t="shared" si="14"/>
        <v>6.1939999999999995E-2</v>
      </c>
      <c r="K72" s="59">
        <f t="shared" si="14"/>
        <v>6.2369999999999995E-2</v>
      </c>
      <c r="L72" s="59">
        <f t="shared" si="14"/>
        <v>6.4019999999999994E-2</v>
      </c>
      <c r="M72" s="59">
        <f t="shared" si="14"/>
        <v>6.5699999999999995E-2</v>
      </c>
      <c r="N72" s="59">
        <f t="shared" si="14"/>
        <v>6.6600000000000006E-2</v>
      </c>
      <c r="O72" s="59">
        <f t="shared" si="14"/>
        <v>6.8159999999999998E-2</v>
      </c>
      <c r="P72" s="59">
        <f t="shared" si="14"/>
        <v>7.0049999999999987E-2</v>
      </c>
      <c r="Q72" s="59">
        <f t="shared" si="14"/>
        <v>7.2160000000000002E-2</v>
      </c>
      <c r="R72" s="59">
        <f t="shared" si="14"/>
        <v>7.4370000000000019E-2</v>
      </c>
      <c r="S72" s="59">
        <f t="shared" si="14"/>
        <v>7.6410000000000006E-2</v>
      </c>
      <c r="T72" s="59">
        <f t="shared" si="14"/>
        <v>7.7920000000000003E-2</v>
      </c>
      <c r="U72" s="59">
        <f t="shared" si="14"/>
        <v>7.8850000000000003E-2</v>
      </c>
      <c r="V72" s="59">
        <f t="shared" si="14"/>
        <v>7.8579999999999997E-2</v>
      </c>
      <c r="W72" s="59">
        <f t="shared" si="14"/>
        <v>7.7750000000000014E-2</v>
      </c>
      <c r="X72" s="59">
        <f t="shared" si="14"/>
        <v>7.739E-2</v>
      </c>
      <c r="Y72" s="59">
        <f t="shared" si="14"/>
        <v>7.7540000000000012E-2</v>
      </c>
      <c r="Z72" s="59">
        <f t="shared" si="14"/>
        <v>7.8719999999999984E-2</v>
      </c>
      <c r="AA72" s="59">
        <f t="shared" si="14"/>
        <v>7.9850000000000004E-2</v>
      </c>
      <c r="AB72" s="59">
        <f t="shared" si="14"/>
        <v>8.0689999999999998E-2</v>
      </c>
      <c r="AC72" s="59">
        <f t="shared" si="14"/>
        <v>8.0879999999999994E-2</v>
      </c>
      <c r="AD72" s="59">
        <f t="shared" si="14"/>
        <v>8.0259999999999998E-2</v>
      </c>
      <c r="AE72" s="59">
        <f t="shared" si="14"/>
        <v>7.9219999999999999E-2</v>
      </c>
      <c r="AF72" s="59">
        <f t="shared" si="14"/>
        <v>7.6030000000000014E-2</v>
      </c>
      <c r="AG72" s="59">
        <f t="shared" si="14"/>
        <v>7.1879999999999986E-2</v>
      </c>
      <c r="AH72" s="59">
        <f t="shared" si="14"/>
        <v>6.7829999999999988E-2</v>
      </c>
      <c r="AI72" s="59">
        <f t="shared" si="14"/>
        <v>6.5290000000000001E-2</v>
      </c>
      <c r="AJ72" s="59">
        <f t="shared" si="14"/>
        <v>6.2019999999999999E-2</v>
      </c>
      <c r="AK72" s="59">
        <f t="shared" si="14"/>
        <v>5.8259999999999999E-2</v>
      </c>
      <c r="AL72" s="59">
        <f t="shared" si="14"/>
        <v>5.6299999999999996E-2</v>
      </c>
      <c r="AM72" s="59">
        <f t="shared" si="14"/>
        <v>5.5284602278118454E-2</v>
      </c>
      <c r="AN72" s="59">
        <f t="shared" si="14"/>
        <v>5.5162865076534749E-2</v>
      </c>
      <c r="AO72" s="59">
        <f t="shared" si="14"/>
        <v>5.4268729244724187E-2</v>
      </c>
      <c r="AP72" s="59">
        <f t="shared" si="14"/>
        <v>5.4708615708997321E-2</v>
      </c>
      <c r="AQ72" s="59">
        <f t="shared" si="14"/>
        <v>5.6414130731114807E-2</v>
      </c>
      <c r="AR72" s="59">
        <f t="shared" si="14"/>
        <v>5.6845290277893923E-2</v>
      </c>
      <c r="AS72" s="59">
        <f t="shared" si="14"/>
        <v>5.6976076258696863E-2</v>
      </c>
      <c r="AT72" s="59">
        <f t="shared" si="14"/>
        <v>5.6943111651010805E-2</v>
      </c>
      <c r="AU72" s="59">
        <f t="shared" si="14"/>
        <v>5.6413768145614364E-2</v>
      </c>
      <c r="AV72" s="59">
        <f t="shared" si="14"/>
        <v>5.5599079624179017E-2</v>
      </c>
      <c r="AW72" s="59">
        <f t="shared" si="14"/>
        <v>5.4077558326283873E-2</v>
      </c>
      <c r="AX72" s="59">
        <f t="shared" si="14"/>
        <v>5.3971384061983776E-2</v>
      </c>
      <c r="AY72" s="59">
        <f t="shared" si="14"/>
        <v>5.4363254211199953E-2</v>
      </c>
      <c r="AZ72" s="59">
        <f t="shared" si="14"/>
        <v>5.4689336641861916E-2</v>
      </c>
      <c r="BA72" s="59">
        <f t="shared" si="14"/>
        <v>5.5439017636296564E-2</v>
      </c>
      <c r="BB72" s="59">
        <f t="shared" si="14"/>
        <v>5.6453003008154312E-2</v>
      </c>
      <c r="BC72" s="59">
        <f t="shared" si="14"/>
        <v>5.7543064658665474E-2</v>
      </c>
      <c r="BD72" s="59">
        <f t="shared" si="14"/>
        <v>5.7806105205906247E-2</v>
      </c>
      <c r="BE72" s="59">
        <f t="shared" si="14"/>
        <v>5.6822701274176067E-2</v>
      </c>
      <c r="BF72" s="59">
        <f t="shared" si="14"/>
        <v>5.6044303902959856E-2</v>
      </c>
      <c r="BG72" s="59">
        <f t="shared" si="14"/>
        <v>5.5990994595815892E-2</v>
      </c>
      <c r="BH72" s="59">
        <f t="shared" si="14"/>
        <v>5.645670984849397E-2</v>
      </c>
      <c r="BI72" s="59">
        <f t="shared" si="14"/>
        <v>5.7644089961848263E-2</v>
      </c>
      <c r="BJ72" s="59">
        <f t="shared" si="14"/>
        <v>5.8453804728774574E-2</v>
      </c>
      <c r="BK72" s="59">
        <f t="shared" si="14"/>
        <v>5.9516075745178774E-2</v>
      </c>
      <c r="BL72" s="60">
        <f>B72</f>
        <v>1980</v>
      </c>
      <c r="BM72" s="61">
        <f t="shared" si="10"/>
        <v>6.4478486439417768E-2</v>
      </c>
      <c r="BN72" s="61">
        <f t="shared" si="11"/>
        <v>5.3971384061983776E-2</v>
      </c>
      <c r="BO72" s="61">
        <f t="shared" si="12"/>
        <v>8.0879999999999994E-2</v>
      </c>
      <c r="BP72" s="61">
        <f t="shared" si="13"/>
        <v>5.6904933934010991E-2</v>
      </c>
      <c r="BV72" s="60">
        <v>1980</v>
      </c>
      <c r="BW72" s="61">
        <v>6.4478486439417768E-2</v>
      </c>
      <c r="BX72" s="61">
        <v>5.3971384061983776E-2</v>
      </c>
      <c r="BY72" s="61">
        <v>8.0879999999999994E-2</v>
      </c>
      <c r="BZ72" s="61">
        <v>5.6904933934010991E-2</v>
      </c>
    </row>
    <row r="73" spans="1:78" x14ac:dyDescent="0.25">
      <c r="A73" s="62" t="s">
        <v>46</v>
      </c>
      <c r="B73" s="63"/>
      <c r="C73" s="49">
        <v>6.3200000000000006E-2</v>
      </c>
      <c r="D73" s="49">
        <v>6.4199999999999993E-2</v>
      </c>
      <c r="E73" s="49">
        <v>6.5199999999999994E-2</v>
      </c>
      <c r="F73" s="49">
        <v>6.4699999999999994E-2</v>
      </c>
      <c r="G73" s="49">
        <v>6.3399999999999998E-2</v>
      </c>
      <c r="H73" s="49">
        <v>6.2799999999999995E-2</v>
      </c>
      <c r="I73" s="66">
        <v>6.25E-2</v>
      </c>
      <c r="J73" s="66">
        <v>6.25E-2</v>
      </c>
      <c r="K73" s="66">
        <v>6.2700000000000006E-2</v>
      </c>
      <c r="L73" s="66">
        <v>6.3600000000000004E-2</v>
      </c>
      <c r="M73" s="66">
        <v>6.4600000000000005E-2</v>
      </c>
      <c r="N73" s="66">
        <v>6.5100000000000005E-2</v>
      </c>
      <c r="O73" s="66">
        <v>6.6400000000000001E-2</v>
      </c>
      <c r="P73" s="66">
        <v>6.7900000000000002E-2</v>
      </c>
      <c r="Q73" s="66">
        <v>6.9599999999999995E-2</v>
      </c>
      <c r="R73" s="66">
        <v>7.1400000000000005E-2</v>
      </c>
      <c r="S73" s="66">
        <v>7.2999999999999995E-2</v>
      </c>
      <c r="T73" s="66">
        <v>7.3899999999999993E-2</v>
      </c>
      <c r="U73" s="66">
        <v>7.4099999999999999E-2</v>
      </c>
      <c r="V73" s="66">
        <v>7.3200000000000001E-2</v>
      </c>
      <c r="W73" s="66">
        <v>7.1800000000000003E-2</v>
      </c>
      <c r="X73" s="66">
        <v>7.0900000000000005E-2</v>
      </c>
      <c r="Y73" s="66">
        <v>7.0599999999999996E-2</v>
      </c>
      <c r="Z73" s="67">
        <v>7.1300000000000002E-2</v>
      </c>
      <c r="AA73" s="67">
        <v>7.1999999999999995E-2</v>
      </c>
      <c r="AB73" s="67">
        <v>7.2400000000000006E-2</v>
      </c>
      <c r="AC73" s="67">
        <v>7.2400000000000006E-2</v>
      </c>
      <c r="AD73" s="67">
        <v>7.17E-2</v>
      </c>
      <c r="AE73" s="66">
        <v>7.0499999999999993E-2</v>
      </c>
      <c r="AF73" s="66">
        <v>6.7400000000000002E-2</v>
      </c>
      <c r="AG73" s="66">
        <v>6.3399999999999998E-2</v>
      </c>
      <c r="AH73" s="66">
        <v>5.9700000000000003E-2</v>
      </c>
      <c r="AI73" s="66">
        <v>5.7200000000000001E-2</v>
      </c>
      <c r="AJ73" s="66">
        <v>5.3800000000000001E-2</v>
      </c>
      <c r="AK73" s="66">
        <v>5.0099999999999999E-2</v>
      </c>
      <c r="AL73" s="66">
        <v>4.7899999999999998E-2</v>
      </c>
      <c r="AM73" s="64">
        <v>4.6711917528541404E-2</v>
      </c>
      <c r="AN73" s="64">
        <v>4.63061646054077E-2</v>
      </c>
      <c r="AO73" s="64">
        <v>4.5297956173898396E-2</v>
      </c>
      <c r="AP73" s="64">
        <v>4.5625172918111898E-2</v>
      </c>
      <c r="AQ73" s="64">
        <v>4.7372578869587893E-2</v>
      </c>
      <c r="AR73" s="64">
        <v>4.8203019952474398E-2</v>
      </c>
      <c r="AS73" s="64">
        <v>4.8528106065365E-2</v>
      </c>
      <c r="AT73" s="64">
        <v>4.8687674396315196E-2</v>
      </c>
      <c r="AU73" s="64">
        <v>4.84705508139937E-2</v>
      </c>
      <c r="AV73" s="64">
        <v>4.8078661644496104E-2</v>
      </c>
      <c r="AW73" s="64">
        <v>4.7049183628032495E-2</v>
      </c>
      <c r="AX73" s="64">
        <v>4.7264116082222897E-2</v>
      </c>
      <c r="AY73" s="64">
        <v>4.8021725497517098E-2</v>
      </c>
      <c r="AZ73" s="64">
        <v>4.8719298511132797E-2</v>
      </c>
      <c r="BA73" s="64">
        <v>4.9788841041439297E-2</v>
      </c>
      <c r="BB73" s="64">
        <v>5.10849956724879E-2</v>
      </c>
      <c r="BC73" s="64">
        <v>5.2317122891786895E-2</v>
      </c>
      <c r="BD73" s="64">
        <v>5.2621307903491898E-2</v>
      </c>
      <c r="BE73" s="64">
        <v>5.1660100875532501E-2</v>
      </c>
      <c r="BF73" s="64">
        <v>5.0903700434106296E-2</v>
      </c>
      <c r="BG73" s="64">
        <v>5.0734030207435096E-2</v>
      </c>
      <c r="BH73" s="64">
        <v>5.0931929731989199E-2</v>
      </c>
      <c r="BI73" s="64">
        <v>5.1657222606684601E-2</v>
      </c>
      <c r="BJ73" s="64">
        <v>5.2124571512991498E-2</v>
      </c>
      <c r="BK73" s="64">
        <v>5.2757931248826502E-2</v>
      </c>
      <c r="BM73" s="75">
        <f t="shared" si="10"/>
        <v>5.9147834111702755E-2</v>
      </c>
      <c r="BN73" s="75">
        <f t="shared" si="11"/>
        <v>4.5297956173898396E-2</v>
      </c>
      <c r="BO73" s="75">
        <f t="shared" si="12"/>
        <v>7.4099999999999999E-2</v>
      </c>
      <c r="BP73" s="75">
        <f t="shared" si="13"/>
        <v>5.1275087719825384E-2</v>
      </c>
      <c r="BW73" s="64">
        <v>5.9147834111702755E-2</v>
      </c>
      <c r="BX73" s="64">
        <v>4.5297956173898396E-2</v>
      </c>
      <c r="BY73" s="64">
        <v>7.4099999999999999E-2</v>
      </c>
      <c r="BZ73" s="64">
        <v>5.1275087719825384E-2</v>
      </c>
    </row>
    <row r="74" spans="1:78" x14ac:dyDescent="0.25">
      <c r="A74" s="62" t="s">
        <v>47</v>
      </c>
      <c r="B74" s="63"/>
      <c r="C74" s="49">
        <v>6.3200000000000006E-2</v>
      </c>
      <c r="D74" s="49">
        <v>6.4100000000000004E-2</v>
      </c>
      <c r="E74" s="49">
        <v>6.5199999999999994E-2</v>
      </c>
      <c r="F74" s="49">
        <v>6.3500000000000001E-2</v>
      </c>
      <c r="G74" s="49">
        <v>6.08E-2</v>
      </c>
      <c r="H74" s="49">
        <v>5.91E-2</v>
      </c>
      <c r="I74" s="66">
        <v>5.8400000000000001E-2</v>
      </c>
      <c r="J74" s="66">
        <v>5.8000000000000003E-2</v>
      </c>
      <c r="K74" s="66">
        <v>5.8400000000000001E-2</v>
      </c>
      <c r="L74" s="66">
        <v>6.0900000000000003E-2</v>
      </c>
      <c r="M74" s="66">
        <v>6.4100000000000004E-2</v>
      </c>
      <c r="N74" s="66">
        <v>6.6299999999999998E-2</v>
      </c>
      <c r="O74" s="66">
        <v>6.8900000000000003E-2</v>
      </c>
      <c r="P74" s="66">
        <v>7.1900000000000006E-2</v>
      </c>
      <c r="Q74" s="66">
        <v>7.4999999999999997E-2</v>
      </c>
      <c r="R74" s="66">
        <v>7.8100000000000003E-2</v>
      </c>
      <c r="S74" s="66">
        <v>8.1000000000000003E-2</v>
      </c>
      <c r="T74" s="66">
        <v>8.3099999999999993E-2</v>
      </c>
      <c r="U74" s="66">
        <v>8.4400000000000003E-2</v>
      </c>
      <c r="V74" s="66">
        <v>8.4400000000000003E-2</v>
      </c>
      <c r="W74" s="66">
        <v>8.3500000000000005E-2</v>
      </c>
      <c r="X74" s="66">
        <v>8.3299999999999999E-2</v>
      </c>
      <c r="Y74" s="66">
        <v>8.3500000000000005E-2</v>
      </c>
      <c r="Z74" s="67">
        <v>8.5000000000000006E-2</v>
      </c>
      <c r="AA74" s="67">
        <v>8.6400000000000005E-2</v>
      </c>
      <c r="AB74" s="67">
        <v>8.72E-2</v>
      </c>
      <c r="AC74" s="67">
        <v>8.7099999999999997E-2</v>
      </c>
      <c r="AD74" s="67">
        <v>8.5900000000000004E-2</v>
      </c>
      <c r="AE74" s="66">
        <v>8.4199999999999997E-2</v>
      </c>
      <c r="AF74" s="66">
        <v>7.9699999999999993E-2</v>
      </c>
      <c r="AG74" s="66">
        <v>7.4099999999999999E-2</v>
      </c>
      <c r="AH74" s="66">
        <v>6.88E-2</v>
      </c>
      <c r="AI74" s="66">
        <v>6.5600000000000006E-2</v>
      </c>
      <c r="AJ74" s="66">
        <v>6.1600000000000002E-2</v>
      </c>
      <c r="AK74" s="66">
        <v>5.7000000000000002E-2</v>
      </c>
      <c r="AL74" s="66">
        <v>5.4800000000000001E-2</v>
      </c>
      <c r="AM74" s="64">
        <v>5.3664689511485106E-2</v>
      </c>
      <c r="AN74" s="64">
        <v>5.3464847119222399E-2</v>
      </c>
      <c r="AO74" s="64">
        <v>5.2132211917876495E-2</v>
      </c>
      <c r="AP74" s="64">
        <v>5.2729642216155496E-2</v>
      </c>
      <c r="AQ74" s="64">
        <v>5.5068895597579E-2</v>
      </c>
      <c r="AR74" s="64">
        <v>5.5825349566286403E-2</v>
      </c>
      <c r="AS74" s="64">
        <v>5.6111076044094405E-2</v>
      </c>
      <c r="AT74" s="64">
        <v>5.6245901974757595E-2</v>
      </c>
      <c r="AU74" s="64">
        <v>5.5655003437689102E-2</v>
      </c>
      <c r="AV74" s="64">
        <v>5.4499963741048402E-2</v>
      </c>
      <c r="AW74" s="64">
        <v>5.2219226137941596E-2</v>
      </c>
      <c r="AX74" s="64">
        <v>5.1632360790500702E-2</v>
      </c>
      <c r="AY74" s="64">
        <v>5.1632350733414795E-2</v>
      </c>
      <c r="AZ74" s="64">
        <v>5.1594995547782796E-2</v>
      </c>
      <c r="BA74" s="64">
        <v>5.2207182586776299E-2</v>
      </c>
      <c r="BB74" s="64">
        <v>5.3265626275407998E-2</v>
      </c>
      <c r="BC74" s="64">
        <v>5.4378792451731703E-2</v>
      </c>
      <c r="BD74" s="64">
        <v>5.4558681182449095E-2</v>
      </c>
      <c r="BE74" s="64">
        <v>5.3534282560060299E-2</v>
      </c>
      <c r="BF74" s="64">
        <v>5.2744647294215803E-2</v>
      </c>
      <c r="BG74" s="64">
        <v>5.2863108620081201E-2</v>
      </c>
      <c r="BH74" s="64">
        <v>5.34105832319723E-2</v>
      </c>
      <c r="BI74" s="64">
        <v>5.4888976933521495E-2</v>
      </c>
      <c r="BJ74" s="64">
        <v>5.5878489195123004E-2</v>
      </c>
      <c r="BK74" s="64">
        <v>5.7137518095244505E-2</v>
      </c>
      <c r="BM74" s="75">
        <f t="shared" si="10"/>
        <v>6.4653186930531459E-2</v>
      </c>
      <c r="BN74" s="75">
        <f t="shared" si="11"/>
        <v>5.1594995547782796E-2</v>
      </c>
      <c r="BO74" s="75">
        <f t="shared" si="12"/>
        <v>8.72E-2</v>
      </c>
      <c r="BP74" s="75">
        <f t="shared" si="13"/>
        <v>5.3871906997863872E-2</v>
      </c>
      <c r="BW74" s="64">
        <v>6.4653186930531459E-2</v>
      </c>
      <c r="BX74" s="64">
        <v>5.1594995547782796E-2</v>
      </c>
      <c r="BY74" s="64">
        <v>8.72E-2</v>
      </c>
      <c r="BZ74" s="64">
        <v>5.3871906997863872E-2</v>
      </c>
    </row>
    <row r="75" spans="1:78" x14ac:dyDescent="0.25">
      <c r="A75" s="62" t="s">
        <v>48</v>
      </c>
      <c r="B75" s="63"/>
      <c r="C75" s="49">
        <v>6.5100000000000005E-2</v>
      </c>
      <c r="D75" s="49">
        <v>6.6100000000000006E-2</v>
      </c>
      <c r="E75" s="49">
        <v>6.7100000000000007E-2</v>
      </c>
      <c r="F75" s="49">
        <v>6.6600000000000006E-2</v>
      </c>
      <c r="G75" s="49">
        <v>6.5600000000000006E-2</v>
      </c>
      <c r="H75" s="49">
        <v>6.5299999999999997E-2</v>
      </c>
      <c r="I75" s="66">
        <v>6.54E-2</v>
      </c>
      <c r="J75" s="66">
        <v>6.59E-2</v>
      </c>
      <c r="K75" s="66">
        <v>6.6500000000000004E-2</v>
      </c>
      <c r="L75" s="66">
        <v>6.7900000000000002E-2</v>
      </c>
      <c r="M75" s="66">
        <v>6.9400000000000003E-2</v>
      </c>
      <c r="N75" s="66">
        <v>7.0099999999999996E-2</v>
      </c>
      <c r="O75" s="66">
        <v>7.1400000000000005E-2</v>
      </c>
      <c r="P75" s="66">
        <v>7.2800000000000004E-2</v>
      </c>
      <c r="Q75" s="66">
        <v>7.4300000000000005E-2</v>
      </c>
      <c r="R75" s="66">
        <v>7.6100000000000001E-2</v>
      </c>
      <c r="S75" s="66">
        <v>7.7600000000000002E-2</v>
      </c>
      <c r="T75" s="66">
        <v>7.8600000000000003E-2</v>
      </c>
      <c r="U75" s="66">
        <v>7.9200000000000007E-2</v>
      </c>
      <c r="V75" s="66">
        <v>7.85E-2</v>
      </c>
      <c r="W75" s="66">
        <v>7.7299999999999994E-2</v>
      </c>
      <c r="X75" s="66">
        <v>7.6399999999999996E-2</v>
      </c>
      <c r="Y75" s="66">
        <v>7.6200000000000004E-2</v>
      </c>
      <c r="Z75" s="67">
        <v>7.6700000000000004E-2</v>
      </c>
      <c r="AA75" s="67">
        <v>7.6899999999999996E-2</v>
      </c>
      <c r="AB75" s="67">
        <v>7.7200000000000005E-2</v>
      </c>
      <c r="AC75" s="67">
        <v>7.7299999999999994E-2</v>
      </c>
      <c r="AD75" s="67">
        <v>7.6600000000000001E-2</v>
      </c>
      <c r="AE75" s="66">
        <v>7.5399999999999995E-2</v>
      </c>
      <c r="AF75" s="66">
        <v>7.2400000000000006E-2</v>
      </c>
      <c r="AG75" s="66">
        <v>6.88E-2</v>
      </c>
      <c r="AH75" s="66">
        <v>6.54E-2</v>
      </c>
      <c r="AI75" s="66">
        <v>6.2799999999999995E-2</v>
      </c>
      <c r="AJ75" s="66">
        <v>5.9700000000000003E-2</v>
      </c>
      <c r="AK75" s="66">
        <v>5.62E-2</v>
      </c>
      <c r="AL75" s="66">
        <v>5.4399999999999997E-2</v>
      </c>
      <c r="AM75" s="64">
        <v>5.3575060729883502E-2</v>
      </c>
      <c r="AN75" s="64">
        <v>5.3423678508000699E-2</v>
      </c>
      <c r="AO75" s="64">
        <v>5.27698397683539E-2</v>
      </c>
      <c r="AP75" s="64">
        <v>5.3329629513494403E-2</v>
      </c>
      <c r="AQ75" s="64">
        <v>5.4980013152908798E-2</v>
      </c>
      <c r="AR75" s="64">
        <v>5.5291290259076795E-2</v>
      </c>
      <c r="AS75" s="64">
        <v>5.5043246295992797E-2</v>
      </c>
      <c r="AT75" s="64">
        <v>5.4489387647656005E-2</v>
      </c>
      <c r="AU75" s="64">
        <v>5.35996643844798E-2</v>
      </c>
      <c r="AV75" s="64">
        <v>5.2592466612799996E-2</v>
      </c>
      <c r="AW75" s="64">
        <v>5.1019141016266596E-2</v>
      </c>
      <c r="AX75" s="64">
        <v>5.0833815059679301E-2</v>
      </c>
      <c r="AY75" s="64">
        <v>5.1325734695961696E-2</v>
      </c>
      <c r="AZ75" s="64">
        <v>5.1857254970238999E-2</v>
      </c>
      <c r="BA75" s="64">
        <v>5.2674929440736998E-2</v>
      </c>
      <c r="BB75" s="64">
        <v>5.3586952135082203E-2</v>
      </c>
      <c r="BC75" s="64">
        <v>5.4579058211772308E-2</v>
      </c>
      <c r="BD75" s="64">
        <v>5.4641325177237902E-2</v>
      </c>
      <c r="BE75" s="64">
        <v>5.3428438086271395E-2</v>
      </c>
      <c r="BF75" s="64">
        <v>5.2322106034192004E-2</v>
      </c>
      <c r="BG75" s="64">
        <v>5.2064093682714002E-2</v>
      </c>
      <c r="BH75" s="64">
        <v>5.2393722024980001E-2</v>
      </c>
      <c r="BI75" s="64">
        <v>5.3240306310053803E-2</v>
      </c>
      <c r="BJ75" s="64">
        <v>5.4010064794602998E-2</v>
      </c>
      <c r="BK75" s="64">
        <v>5.5021156438270297E-2</v>
      </c>
      <c r="BM75" s="75">
        <f t="shared" si="10"/>
        <v>6.3463809425421444E-2</v>
      </c>
      <c r="BN75" s="75">
        <f t="shared" si="11"/>
        <v>5.0833815059679301E-2</v>
      </c>
      <c r="BO75" s="75">
        <f t="shared" si="12"/>
        <v>7.9200000000000007E-2</v>
      </c>
      <c r="BP75" s="75">
        <f t="shared" si="13"/>
        <v>5.3318283942179412E-2</v>
      </c>
      <c r="BW75" s="64">
        <v>6.3463809425421444E-2</v>
      </c>
      <c r="BX75" s="64">
        <v>5.0833815059679301E-2</v>
      </c>
      <c r="BY75" s="64">
        <v>7.9200000000000007E-2</v>
      </c>
      <c r="BZ75" s="64">
        <v>5.3318283942179412E-2</v>
      </c>
    </row>
    <row r="76" spans="1:78" x14ac:dyDescent="0.25">
      <c r="A76" s="62" t="s">
        <v>49</v>
      </c>
      <c r="B76" s="63"/>
      <c r="C76" s="49">
        <v>6.0999999999999999E-2</v>
      </c>
      <c r="D76" s="49">
        <v>6.1100000000000002E-2</v>
      </c>
      <c r="E76" s="49">
        <v>6.1499999999999999E-2</v>
      </c>
      <c r="F76" s="49">
        <v>6.1699999999999998E-2</v>
      </c>
      <c r="G76" s="49">
        <v>6.1699999999999998E-2</v>
      </c>
      <c r="H76" s="49">
        <v>6.1899999999999997E-2</v>
      </c>
      <c r="I76" s="66">
        <v>6.2399999999999997E-2</v>
      </c>
      <c r="J76" s="66">
        <v>6.3E-2</v>
      </c>
      <c r="K76" s="66">
        <v>6.3500000000000001E-2</v>
      </c>
      <c r="L76" s="66">
        <v>6.4100000000000004E-2</v>
      </c>
      <c r="M76" s="66">
        <v>6.4600000000000005E-2</v>
      </c>
      <c r="N76" s="66">
        <v>6.4899999999999999E-2</v>
      </c>
      <c r="O76" s="66">
        <v>6.5500000000000003E-2</v>
      </c>
      <c r="P76" s="66">
        <v>6.6600000000000006E-2</v>
      </c>
      <c r="Q76" s="66">
        <v>6.7599999999999993E-2</v>
      </c>
      <c r="R76" s="66">
        <v>6.9000000000000006E-2</v>
      </c>
      <c r="S76" s="66">
        <v>7.0199999999999999E-2</v>
      </c>
      <c r="T76" s="66">
        <v>7.1199999999999999E-2</v>
      </c>
      <c r="U76" s="66">
        <v>7.1800000000000003E-2</v>
      </c>
      <c r="V76" s="66">
        <v>7.1599999999999997E-2</v>
      </c>
      <c r="W76" s="66">
        <v>7.1499999999999994E-2</v>
      </c>
      <c r="X76" s="66">
        <v>7.1199999999999999E-2</v>
      </c>
      <c r="Y76" s="66">
        <v>7.1300000000000002E-2</v>
      </c>
      <c r="Z76" s="67">
        <v>7.1300000000000002E-2</v>
      </c>
      <c r="AA76" s="67">
        <v>7.1400000000000005E-2</v>
      </c>
      <c r="AB76" s="67">
        <v>7.1499999999999994E-2</v>
      </c>
      <c r="AC76" s="67">
        <v>7.1300000000000002E-2</v>
      </c>
      <c r="AD76" s="67">
        <v>7.0999999999999994E-2</v>
      </c>
      <c r="AE76" s="66">
        <v>7.0499999999999993E-2</v>
      </c>
      <c r="AF76" s="66">
        <v>6.9400000000000003E-2</v>
      </c>
      <c r="AG76" s="66">
        <v>6.8099999999999994E-2</v>
      </c>
      <c r="AH76" s="66">
        <v>6.6699999999999995E-2</v>
      </c>
      <c r="AI76" s="66">
        <v>6.5600000000000006E-2</v>
      </c>
      <c r="AJ76" s="66">
        <v>6.3899999999999998E-2</v>
      </c>
      <c r="AK76" s="66">
        <v>6.2E-2</v>
      </c>
      <c r="AL76" s="66">
        <v>6.1199999999999997E-2</v>
      </c>
      <c r="AM76" s="64">
        <v>6.0823316244144499E-2</v>
      </c>
      <c r="AN76" s="64">
        <v>6.1036715030617E-2</v>
      </c>
      <c r="AO76" s="64">
        <v>6.0944622622975703E-2</v>
      </c>
      <c r="AP76" s="64">
        <v>6.1447792091952301E-2</v>
      </c>
      <c r="AQ76" s="64">
        <v>6.2459635285495099E-2</v>
      </c>
      <c r="AR76" s="64">
        <v>6.26771380375232E-2</v>
      </c>
      <c r="AS76" s="64">
        <v>6.2530786026419802E-2</v>
      </c>
      <c r="AT76" s="64">
        <v>6.21723057038088E-2</v>
      </c>
      <c r="AU76" s="64">
        <v>6.1574519650551093E-2</v>
      </c>
      <c r="AV76" s="64">
        <v>6.1042657697443797E-2</v>
      </c>
      <c r="AW76" s="64">
        <v>6.0129218603257498E-2</v>
      </c>
      <c r="AX76" s="64">
        <v>5.9835303986640394E-2</v>
      </c>
      <c r="AY76" s="64">
        <v>6.0265183608946796E-2</v>
      </c>
      <c r="AZ76" s="64">
        <v>6.0668614853963201E-2</v>
      </c>
      <c r="BA76" s="64">
        <v>6.1145768919664494E-2</v>
      </c>
      <c r="BB76" s="64">
        <v>6.1509623613082196E-2</v>
      </c>
      <c r="BC76" s="64">
        <v>6.1995720396110503E-2</v>
      </c>
      <c r="BD76" s="64">
        <v>6.2309866019271701E-2</v>
      </c>
      <c r="BE76" s="64">
        <v>6.1639648419487998E-2</v>
      </c>
      <c r="BF76" s="64">
        <v>6.12081341198666E-2</v>
      </c>
      <c r="BG76" s="64">
        <v>6.14730726637195E-2</v>
      </c>
      <c r="BH76" s="64">
        <v>6.2266958213132301E-2</v>
      </c>
      <c r="BI76" s="64">
        <v>6.3369552104661497E-2</v>
      </c>
      <c r="BJ76" s="64">
        <v>6.3974492714120007E-2</v>
      </c>
      <c r="BK76" s="64">
        <v>6.4533242752929598E-2</v>
      </c>
      <c r="BM76" s="75">
        <f t="shared" si="10"/>
        <v>6.4685801465242346E-2</v>
      </c>
      <c r="BN76" s="75">
        <f t="shared" si="11"/>
        <v>5.9835303986640394E-2</v>
      </c>
      <c r="BO76" s="75">
        <f t="shared" si="12"/>
        <v>7.1800000000000003E-2</v>
      </c>
      <c r="BP76" s="75">
        <f t="shared" si="13"/>
        <v>6.2174557899167461E-2</v>
      </c>
      <c r="BW76" s="64">
        <v>6.4685801465242346E-2</v>
      </c>
      <c r="BX76" s="64">
        <v>5.9835303986640394E-2</v>
      </c>
      <c r="BY76" s="64">
        <v>7.1800000000000003E-2</v>
      </c>
      <c r="BZ76" s="64">
        <v>6.2174557899167461E-2</v>
      </c>
    </row>
    <row r="77" spans="1:78" x14ac:dyDescent="0.25">
      <c r="A77" s="62" t="s">
        <v>50</v>
      </c>
      <c r="B77" s="63"/>
      <c r="C77" s="49">
        <v>4.8099999999999997E-2</v>
      </c>
      <c r="D77" s="49">
        <v>4.9200000000000001E-2</v>
      </c>
      <c r="E77" s="49">
        <v>5.0299999999999997E-2</v>
      </c>
      <c r="F77" s="49">
        <v>4.9799999999999997E-2</v>
      </c>
      <c r="G77" s="49">
        <v>4.8899999999999999E-2</v>
      </c>
      <c r="H77" s="49">
        <v>4.87E-2</v>
      </c>
      <c r="I77" s="66">
        <v>4.8800000000000003E-2</v>
      </c>
      <c r="J77" s="66">
        <v>4.9099999999999998E-2</v>
      </c>
      <c r="K77" s="66">
        <v>4.9799999999999997E-2</v>
      </c>
      <c r="L77" s="66">
        <v>5.1700000000000003E-2</v>
      </c>
      <c r="M77" s="66">
        <v>5.3499999999999999E-2</v>
      </c>
      <c r="N77" s="66">
        <v>5.4399999999999997E-2</v>
      </c>
      <c r="O77" s="66">
        <v>5.62E-2</v>
      </c>
      <c r="P77" s="66">
        <v>5.8500000000000003E-2</v>
      </c>
      <c r="Q77" s="66">
        <v>6.1100000000000002E-2</v>
      </c>
      <c r="R77" s="66">
        <v>6.3700000000000007E-2</v>
      </c>
      <c r="S77" s="66">
        <v>6.6100000000000006E-2</v>
      </c>
      <c r="T77" s="66">
        <v>6.7900000000000002E-2</v>
      </c>
      <c r="U77" s="66">
        <v>6.88E-2</v>
      </c>
      <c r="V77" s="66">
        <v>6.8500000000000005E-2</v>
      </c>
      <c r="W77" s="66">
        <v>6.7400000000000002E-2</v>
      </c>
      <c r="X77" s="66">
        <v>6.7000000000000004E-2</v>
      </c>
      <c r="Y77" s="66">
        <v>6.7100000000000007E-2</v>
      </c>
      <c r="Z77" s="67">
        <v>6.8500000000000005E-2</v>
      </c>
      <c r="AA77" s="67">
        <v>7.0099999999999996E-2</v>
      </c>
      <c r="AB77" s="67">
        <v>7.1199999999999999E-2</v>
      </c>
      <c r="AC77" s="67">
        <v>7.1499999999999994E-2</v>
      </c>
      <c r="AD77" s="67">
        <v>7.1199999999999999E-2</v>
      </c>
      <c r="AE77" s="66">
        <v>7.0499999999999993E-2</v>
      </c>
      <c r="AF77" s="66">
        <v>6.7299999999999999E-2</v>
      </c>
      <c r="AG77" s="66">
        <v>6.3E-2</v>
      </c>
      <c r="AH77" s="66">
        <v>5.8900000000000001E-2</v>
      </c>
      <c r="AI77" s="66">
        <v>5.6599999999999998E-2</v>
      </c>
      <c r="AJ77" s="66">
        <v>5.3499999999999999E-2</v>
      </c>
      <c r="AK77" s="66">
        <v>4.9799999999999997E-2</v>
      </c>
      <c r="AL77" s="66">
        <v>4.7899999999999998E-2</v>
      </c>
      <c r="AM77" s="64">
        <v>4.7076356400354596E-2</v>
      </c>
      <c r="AN77" s="64">
        <v>4.7256360473304601E-2</v>
      </c>
      <c r="AO77" s="64">
        <v>4.64786622868281E-2</v>
      </c>
      <c r="AP77" s="64">
        <v>4.7049736479641203E-2</v>
      </c>
      <c r="AQ77" s="64">
        <v>4.8939455677904802E-2</v>
      </c>
      <c r="AR77" s="64">
        <v>4.9421000527676E-2</v>
      </c>
      <c r="AS77" s="64">
        <v>4.9788244803339599E-2</v>
      </c>
      <c r="AT77" s="64">
        <v>5.0052092900547199E-2</v>
      </c>
      <c r="AU77" s="64">
        <v>4.9753492664198401E-2</v>
      </c>
      <c r="AV77" s="64">
        <v>4.9200320369477607E-2</v>
      </c>
      <c r="AW77" s="64">
        <v>4.7893764137996904E-2</v>
      </c>
      <c r="AX77" s="64">
        <v>4.8321174414229701E-2</v>
      </c>
      <c r="AY77" s="64">
        <v>4.9086000935259298E-2</v>
      </c>
      <c r="AZ77" s="64">
        <v>4.9769528832312497E-2</v>
      </c>
      <c r="BA77" s="64">
        <v>5.09461586314559E-2</v>
      </c>
      <c r="BB77" s="64">
        <v>5.2470855538970101E-2</v>
      </c>
      <c r="BC77" s="64">
        <v>5.4156138504239795E-2</v>
      </c>
      <c r="BD77" s="64">
        <v>5.46497477828983E-2</v>
      </c>
      <c r="BE77" s="64">
        <v>5.3738107858387299E-2</v>
      </c>
      <c r="BF77" s="64">
        <v>5.3131115783214999E-2</v>
      </c>
      <c r="BG77" s="64">
        <v>5.3217354064171801E-2</v>
      </c>
      <c r="BH77" s="64">
        <v>5.3780888174719203E-2</v>
      </c>
      <c r="BI77" s="64">
        <v>5.5238547336213001E-2</v>
      </c>
      <c r="BJ77" s="64">
        <v>5.6368671687066101E-2</v>
      </c>
      <c r="BK77" s="64">
        <v>5.7878463513761698E-2</v>
      </c>
      <c r="BM77" s="75">
        <f t="shared" si="10"/>
        <v>5.5905938357019139E-2</v>
      </c>
      <c r="BN77" s="75">
        <f t="shared" si="11"/>
        <v>4.64786622868281E-2</v>
      </c>
      <c r="BO77" s="75">
        <f t="shared" si="12"/>
        <v>7.1499999999999994E-2</v>
      </c>
      <c r="BP77" s="75">
        <f t="shared" si="13"/>
        <v>5.3778798142284208E-2</v>
      </c>
      <c r="BW77" s="64">
        <v>5.5905938357019139E-2</v>
      </c>
      <c r="BX77" s="64">
        <v>4.64786622868281E-2</v>
      </c>
      <c r="BY77" s="64">
        <v>7.1499999999999994E-2</v>
      </c>
      <c r="BZ77" s="64">
        <v>5.3778798142284208E-2</v>
      </c>
    </row>
    <row r="78" spans="1:78" x14ac:dyDescent="0.25">
      <c r="A78" s="62" t="s">
        <v>51</v>
      </c>
      <c r="B78" s="63"/>
      <c r="C78" s="49">
        <v>5.9299999999999999E-2</v>
      </c>
      <c r="D78" s="49">
        <v>6.1199999999999997E-2</v>
      </c>
      <c r="E78" s="49">
        <v>6.2799999999999995E-2</v>
      </c>
      <c r="F78" s="49">
        <v>6.3299999999999995E-2</v>
      </c>
      <c r="G78" s="49">
        <v>6.3299999999999995E-2</v>
      </c>
      <c r="H78" s="49">
        <v>6.3500000000000001E-2</v>
      </c>
      <c r="I78" s="66">
        <v>6.3299999999999995E-2</v>
      </c>
      <c r="J78" s="66">
        <v>6.3200000000000006E-2</v>
      </c>
      <c r="K78" s="66">
        <v>6.3200000000000006E-2</v>
      </c>
      <c r="L78" s="66">
        <v>6.3799999999999996E-2</v>
      </c>
      <c r="M78" s="66">
        <v>6.4199999999999993E-2</v>
      </c>
      <c r="N78" s="66">
        <v>6.4199999999999993E-2</v>
      </c>
      <c r="O78" s="66">
        <v>6.5000000000000002E-2</v>
      </c>
      <c r="P78" s="66">
        <v>6.6100000000000006E-2</v>
      </c>
      <c r="Q78" s="66">
        <v>6.7400000000000002E-2</v>
      </c>
      <c r="R78" s="66">
        <v>6.9099999999999995E-2</v>
      </c>
      <c r="S78" s="66">
        <v>7.0300000000000001E-2</v>
      </c>
      <c r="T78" s="66">
        <v>7.1199999999999999E-2</v>
      </c>
      <c r="U78" s="66">
        <v>7.17E-2</v>
      </c>
      <c r="V78" s="66">
        <v>7.1199999999999999E-2</v>
      </c>
      <c r="W78" s="66">
        <v>7.0400000000000004E-2</v>
      </c>
      <c r="X78" s="66">
        <v>6.9900000000000004E-2</v>
      </c>
      <c r="Y78" s="66">
        <v>7.0199999999999999E-2</v>
      </c>
      <c r="Z78" s="67">
        <v>7.1499999999999994E-2</v>
      </c>
      <c r="AA78" s="67">
        <v>7.3200000000000001E-2</v>
      </c>
      <c r="AB78" s="67">
        <v>7.4999999999999997E-2</v>
      </c>
      <c r="AC78" s="67">
        <v>7.6200000000000004E-2</v>
      </c>
      <c r="AD78" s="67">
        <v>7.6700000000000004E-2</v>
      </c>
      <c r="AE78" s="66">
        <v>7.6600000000000001E-2</v>
      </c>
      <c r="AF78" s="66">
        <v>7.4499999999999997E-2</v>
      </c>
      <c r="AG78" s="66">
        <v>7.0999999999999994E-2</v>
      </c>
      <c r="AH78" s="66">
        <v>6.7199999999999996E-2</v>
      </c>
      <c r="AI78" s="66">
        <v>6.4699999999999994E-2</v>
      </c>
      <c r="AJ78" s="66">
        <v>6.1600000000000002E-2</v>
      </c>
      <c r="AK78" s="66">
        <v>5.8500000000000003E-2</v>
      </c>
      <c r="AL78" s="66">
        <v>5.67E-2</v>
      </c>
      <c r="AM78" s="64">
        <v>5.5692807330405401E-2</v>
      </c>
      <c r="AN78" s="64">
        <v>5.5508429109998404E-2</v>
      </c>
      <c r="AO78" s="64">
        <v>5.4796361532438193E-2</v>
      </c>
      <c r="AP78" s="64">
        <v>5.5006886013301504E-2</v>
      </c>
      <c r="AQ78" s="64">
        <v>5.5945147465851601E-2</v>
      </c>
      <c r="AR78" s="64">
        <v>5.5926860828813603E-2</v>
      </c>
      <c r="AS78" s="64">
        <v>5.5851077837334902E-2</v>
      </c>
      <c r="AT78" s="64">
        <v>5.5614659119560796E-2</v>
      </c>
      <c r="AU78" s="64">
        <v>5.5088282289813099E-2</v>
      </c>
      <c r="AV78" s="64">
        <v>5.4401733600813802E-2</v>
      </c>
      <c r="AW78" s="64">
        <v>5.35157850550462E-2</v>
      </c>
      <c r="AX78" s="64">
        <v>5.38320386912923E-2</v>
      </c>
      <c r="AY78" s="64">
        <v>5.4550260912945306E-2</v>
      </c>
      <c r="AZ78" s="64">
        <v>5.5217660522153898E-2</v>
      </c>
      <c r="BA78" s="64">
        <v>5.6098121240523602E-2</v>
      </c>
      <c r="BB78" s="64">
        <v>5.7033259908225803E-2</v>
      </c>
      <c r="BC78" s="64">
        <v>5.7989470665429199E-2</v>
      </c>
      <c r="BD78" s="64">
        <v>5.7957990772550802E-2</v>
      </c>
      <c r="BE78" s="64">
        <v>5.6678283607342797E-2</v>
      </c>
      <c r="BF78" s="64">
        <v>5.5515806757368995E-2</v>
      </c>
      <c r="BG78" s="64">
        <v>5.5147046078953099E-2</v>
      </c>
      <c r="BH78" s="64">
        <v>5.5405855598983006E-2</v>
      </c>
      <c r="BI78" s="64">
        <v>5.6048518910736901E-2</v>
      </c>
      <c r="BJ78" s="64">
        <v>5.6507526416990694E-2</v>
      </c>
      <c r="BK78" s="64">
        <v>5.7292616578945299E-2</v>
      </c>
      <c r="BM78" s="75">
        <f t="shared" si="10"/>
        <v>6.2521680112226544E-2</v>
      </c>
      <c r="BN78" s="75">
        <f t="shared" si="11"/>
        <v>5.35157850550462E-2</v>
      </c>
      <c r="BO78" s="75">
        <f t="shared" si="12"/>
        <v>7.6700000000000004E-2</v>
      </c>
      <c r="BP78" s="75">
        <f t="shared" si="13"/>
        <v>5.6407679754850358E-2</v>
      </c>
      <c r="BW78" s="64">
        <v>6.2521680112226544E-2</v>
      </c>
      <c r="BX78" s="64">
        <v>5.35157850550462E-2</v>
      </c>
      <c r="BY78" s="64">
        <v>7.6700000000000004E-2</v>
      </c>
      <c r="BZ78" s="64">
        <v>5.6407679754850358E-2</v>
      </c>
    </row>
    <row r="79" spans="1:78" x14ac:dyDescent="0.25">
      <c r="A79" s="62" t="s">
        <v>52</v>
      </c>
      <c r="B79" s="63"/>
      <c r="C79" s="49">
        <v>6.0699999999999997E-2</v>
      </c>
      <c r="D79" s="49">
        <v>6.1600000000000002E-2</v>
      </c>
      <c r="E79" s="49">
        <v>6.2700000000000006E-2</v>
      </c>
      <c r="F79" s="49">
        <v>6.1800000000000001E-2</v>
      </c>
      <c r="G79" s="49">
        <v>6.0499999999999998E-2</v>
      </c>
      <c r="H79" s="49">
        <v>6.0100000000000001E-2</v>
      </c>
      <c r="I79" s="66">
        <v>6.0100000000000001E-2</v>
      </c>
      <c r="J79" s="66">
        <v>6.0400000000000002E-2</v>
      </c>
      <c r="K79" s="66">
        <v>6.0999999999999999E-2</v>
      </c>
      <c r="L79" s="66">
        <v>6.2899999999999998E-2</v>
      </c>
      <c r="M79" s="66">
        <v>6.4699999999999994E-2</v>
      </c>
      <c r="N79" s="66">
        <v>6.5500000000000003E-2</v>
      </c>
      <c r="O79" s="66">
        <v>6.7199999999999996E-2</v>
      </c>
      <c r="P79" s="66">
        <v>6.93E-2</v>
      </c>
      <c r="Q79" s="66">
        <v>7.17E-2</v>
      </c>
      <c r="R79" s="66">
        <v>7.4099999999999999E-2</v>
      </c>
      <c r="S79" s="66">
        <v>7.6499999999999999E-2</v>
      </c>
      <c r="T79" s="66">
        <v>7.8100000000000003E-2</v>
      </c>
      <c r="U79" s="66">
        <v>7.9200000000000007E-2</v>
      </c>
      <c r="V79" s="66">
        <v>7.9100000000000004E-2</v>
      </c>
      <c r="W79" s="66">
        <v>7.8399999999999997E-2</v>
      </c>
      <c r="X79" s="66">
        <v>7.8200000000000006E-2</v>
      </c>
      <c r="Y79" s="66">
        <v>7.85E-2</v>
      </c>
      <c r="Z79" s="67">
        <v>8.0199999999999994E-2</v>
      </c>
      <c r="AA79" s="67">
        <v>8.1799999999999998E-2</v>
      </c>
      <c r="AB79" s="67">
        <v>8.2799999999999999E-2</v>
      </c>
      <c r="AC79" s="67">
        <v>8.3099999999999993E-2</v>
      </c>
      <c r="AD79" s="67">
        <v>8.2500000000000004E-2</v>
      </c>
      <c r="AE79" s="66">
        <v>8.1600000000000006E-2</v>
      </c>
      <c r="AF79" s="66">
        <v>7.7899999999999997E-2</v>
      </c>
      <c r="AG79" s="66">
        <v>7.3099999999999998E-2</v>
      </c>
      <c r="AH79" s="66">
        <v>6.8500000000000005E-2</v>
      </c>
      <c r="AI79" s="66">
        <v>6.5600000000000006E-2</v>
      </c>
      <c r="AJ79" s="66">
        <v>6.1899999999999997E-2</v>
      </c>
      <c r="AK79" s="66">
        <v>5.7500000000000002E-2</v>
      </c>
      <c r="AL79" s="66">
        <v>5.5300000000000002E-2</v>
      </c>
      <c r="AM79" s="64">
        <v>5.4062883946747603E-2</v>
      </c>
      <c r="AN79" s="64">
        <v>5.3813283367042601E-2</v>
      </c>
      <c r="AO79" s="64">
        <v>5.2734914301632803E-2</v>
      </c>
      <c r="AP79" s="64">
        <v>5.2954094807834098E-2</v>
      </c>
      <c r="AQ79" s="64">
        <v>5.4563362702275804E-2</v>
      </c>
      <c r="AR79" s="64">
        <v>5.4741310228213595E-2</v>
      </c>
      <c r="AS79" s="64">
        <v>5.4913966694528506E-2</v>
      </c>
      <c r="AT79" s="64">
        <v>5.5063289860787998E-2</v>
      </c>
      <c r="AU79" s="64">
        <v>5.4598651832383702E-2</v>
      </c>
      <c r="AV79" s="64">
        <v>5.3778132987308401E-2</v>
      </c>
      <c r="AW79" s="64">
        <v>5.2218765983543101E-2</v>
      </c>
      <c r="AX79" s="64">
        <v>5.2134092755420601E-2</v>
      </c>
      <c r="AY79" s="64">
        <v>5.2254276775281994E-2</v>
      </c>
      <c r="AZ79" s="64">
        <v>5.2134236721803104E-2</v>
      </c>
      <c r="BA79" s="64">
        <v>5.2651105783269196E-2</v>
      </c>
      <c r="BB79" s="64">
        <v>5.3636571371821706E-2</v>
      </c>
      <c r="BC79" s="64">
        <v>5.4784402049802401E-2</v>
      </c>
      <c r="BD79" s="64">
        <v>5.5263550426251598E-2</v>
      </c>
      <c r="BE79" s="64">
        <v>5.4515706460831703E-2</v>
      </c>
      <c r="BF79" s="64">
        <v>5.4033858360084903E-2</v>
      </c>
      <c r="BG79" s="64">
        <v>5.4068104857197596E-2</v>
      </c>
      <c r="BH79" s="64">
        <v>5.4682859416788396E-2</v>
      </c>
      <c r="BI79" s="64">
        <v>5.6044976496616099E-2</v>
      </c>
      <c r="BJ79" s="64">
        <v>5.6952186244908401E-2</v>
      </c>
      <c r="BK79" s="64">
        <v>5.8089275111642101E-2</v>
      </c>
      <c r="BM79" s="75">
        <f t="shared" si="10"/>
        <v>6.358668622203309E-2</v>
      </c>
      <c r="BN79" s="75">
        <f t="shared" si="11"/>
        <v>5.2134092755420601E-2</v>
      </c>
      <c r="BO79" s="75">
        <f t="shared" si="12"/>
        <v>8.3099999999999993E-2</v>
      </c>
      <c r="BP79" s="75">
        <f t="shared" si="13"/>
        <v>5.4738069441751434E-2</v>
      </c>
      <c r="BW79" s="64">
        <v>6.358668622203309E-2</v>
      </c>
      <c r="BX79" s="64">
        <v>5.2134092755420601E-2</v>
      </c>
      <c r="BY79" s="64">
        <v>8.3099999999999993E-2</v>
      </c>
      <c r="BZ79" s="64">
        <v>5.4738069441751434E-2</v>
      </c>
    </row>
    <row r="80" spans="1:78" x14ac:dyDescent="0.25">
      <c r="A80" s="62" t="s">
        <v>53</v>
      </c>
      <c r="B80" s="63"/>
      <c r="C80" s="49">
        <v>7.8700000000000006E-2</v>
      </c>
      <c r="D80" s="49">
        <v>7.8600000000000003E-2</v>
      </c>
      <c r="E80" s="49">
        <v>7.8899999999999998E-2</v>
      </c>
      <c r="F80" s="49">
        <v>7.7299999999999994E-2</v>
      </c>
      <c r="G80" s="49">
        <v>7.5499999999999998E-2</v>
      </c>
      <c r="H80" s="49">
        <v>7.4700000000000003E-2</v>
      </c>
      <c r="I80" s="66">
        <v>7.46E-2</v>
      </c>
      <c r="J80" s="66">
        <v>7.4800000000000005E-2</v>
      </c>
      <c r="K80" s="66">
        <v>7.5399999999999995E-2</v>
      </c>
      <c r="L80" s="66">
        <v>7.7399999999999997E-2</v>
      </c>
      <c r="M80" s="66">
        <v>7.9000000000000001E-2</v>
      </c>
      <c r="N80" s="66">
        <v>7.9600000000000004E-2</v>
      </c>
      <c r="O80" s="66">
        <v>8.0799999999999997E-2</v>
      </c>
      <c r="P80" s="66">
        <v>8.2400000000000001E-2</v>
      </c>
      <c r="Q80" s="66">
        <v>8.4500000000000006E-2</v>
      </c>
      <c r="R80" s="66">
        <v>8.6499999999999994E-2</v>
      </c>
      <c r="S80" s="66">
        <v>8.8499999999999995E-2</v>
      </c>
      <c r="T80" s="66">
        <v>9.01E-2</v>
      </c>
      <c r="U80" s="66">
        <v>9.1200000000000003E-2</v>
      </c>
      <c r="V80" s="66">
        <v>9.11E-2</v>
      </c>
      <c r="W80" s="66">
        <v>9.0200000000000002E-2</v>
      </c>
      <c r="X80" s="66">
        <v>0.09</v>
      </c>
      <c r="Y80" s="66">
        <v>9.0399999999999994E-2</v>
      </c>
      <c r="Z80" s="67">
        <v>9.1999999999999998E-2</v>
      </c>
      <c r="AA80" s="67">
        <v>9.3299999999999994E-2</v>
      </c>
      <c r="AB80" s="67">
        <v>9.4100000000000003E-2</v>
      </c>
      <c r="AC80" s="67">
        <v>9.4100000000000003E-2</v>
      </c>
      <c r="AD80" s="67">
        <v>9.3200000000000005E-2</v>
      </c>
      <c r="AE80" s="66">
        <v>9.1899999999999996E-2</v>
      </c>
      <c r="AF80" s="66">
        <v>8.8300000000000003E-2</v>
      </c>
      <c r="AG80" s="66">
        <v>8.3699999999999997E-2</v>
      </c>
      <c r="AH80" s="66">
        <v>7.9100000000000004E-2</v>
      </c>
      <c r="AI80" s="66">
        <v>7.6399999999999996E-2</v>
      </c>
      <c r="AJ80" s="66">
        <v>7.2800000000000004E-2</v>
      </c>
      <c r="AK80" s="66">
        <v>6.8599999999999994E-2</v>
      </c>
      <c r="AL80" s="66">
        <v>6.6299999999999998E-2</v>
      </c>
      <c r="AM80" s="64">
        <v>6.4838545311914006E-2</v>
      </c>
      <c r="AN80" s="64">
        <v>6.4382887460622401E-2</v>
      </c>
      <c r="AO80" s="64">
        <v>6.3119010844731996E-2</v>
      </c>
      <c r="AP80" s="64">
        <v>6.3210098408055498E-2</v>
      </c>
      <c r="AQ80" s="64">
        <v>6.4638954668236201E-2</v>
      </c>
      <c r="AR80" s="64">
        <v>6.4709321508190407E-2</v>
      </c>
      <c r="AS80" s="64">
        <v>6.4722328180620597E-2</v>
      </c>
      <c r="AT80" s="64">
        <v>6.48503324751184E-2</v>
      </c>
      <c r="AU80" s="64">
        <v>6.4301741189710007E-2</v>
      </c>
      <c r="AV80" s="64">
        <v>6.3434402449333807E-2</v>
      </c>
      <c r="AW80" s="64">
        <v>6.1798628709065904E-2</v>
      </c>
      <c r="AX80" s="64">
        <v>6.1747948544297701E-2</v>
      </c>
      <c r="AY80" s="64">
        <v>6.2318178574673401E-2</v>
      </c>
      <c r="AZ80" s="64">
        <v>6.2807891977910896E-2</v>
      </c>
      <c r="BA80" s="64">
        <v>6.3727732255432198E-2</v>
      </c>
      <c r="BB80" s="64">
        <v>6.4953445731578199E-2</v>
      </c>
      <c r="BC80" s="64">
        <v>6.63323673366219E-2</v>
      </c>
      <c r="BD80" s="64">
        <v>6.6857713155544299E-2</v>
      </c>
      <c r="BE80" s="64">
        <v>6.6047947776194396E-2</v>
      </c>
      <c r="BF80" s="64">
        <v>6.5437684356841205E-2</v>
      </c>
      <c r="BG80" s="64">
        <v>6.5616462534934306E-2</v>
      </c>
      <c r="BH80" s="64">
        <v>6.6270267844689201E-2</v>
      </c>
      <c r="BI80" s="64">
        <v>6.7755787060664596E-2</v>
      </c>
      <c r="BJ80" s="64">
        <v>6.8708221910972297E-2</v>
      </c>
      <c r="BK80" s="64">
        <v>6.9802716562793701E-2</v>
      </c>
      <c r="BM80" s="75">
        <f t="shared" si="10"/>
        <v>7.5514600275881125E-2</v>
      </c>
      <c r="BN80" s="75">
        <f t="shared" si="11"/>
        <v>6.1747948544297701E-2</v>
      </c>
      <c r="BO80" s="75">
        <f t="shared" si="12"/>
        <v>9.4100000000000003E-2</v>
      </c>
      <c r="BP80" s="75">
        <f t="shared" si="13"/>
        <v>6.6193186542014767E-2</v>
      </c>
      <c r="BW80" s="64">
        <v>7.5514600275881125E-2</v>
      </c>
      <c r="BX80" s="64">
        <v>6.1747948544297701E-2</v>
      </c>
      <c r="BY80" s="64">
        <v>9.4100000000000003E-2</v>
      </c>
      <c r="BZ80" s="64">
        <v>6.6193186542014767E-2</v>
      </c>
    </row>
    <row r="81" spans="1:78" x14ac:dyDescent="0.25">
      <c r="A81" s="62" t="s">
        <v>54</v>
      </c>
      <c r="B81" s="63"/>
      <c r="C81" s="49">
        <v>6.8900000000000003E-2</v>
      </c>
      <c r="D81" s="49">
        <v>6.9699999999999998E-2</v>
      </c>
      <c r="E81" s="49">
        <v>7.0499999999999993E-2</v>
      </c>
      <c r="F81" s="49">
        <v>6.83E-2</v>
      </c>
      <c r="G81" s="49">
        <v>6.5299999999999997E-2</v>
      </c>
      <c r="H81" s="49">
        <v>6.3399999999999998E-2</v>
      </c>
      <c r="I81" s="66">
        <v>6.2399999999999997E-2</v>
      </c>
      <c r="J81" s="66">
        <v>6.1600000000000002E-2</v>
      </c>
      <c r="K81" s="66">
        <v>6.1600000000000002E-2</v>
      </c>
      <c r="L81" s="66">
        <v>6.4100000000000004E-2</v>
      </c>
      <c r="M81" s="66">
        <v>6.7100000000000007E-2</v>
      </c>
      <c r="N81" s="66">
        <v>6.88E-2</v>
      </c>
      <c r="O81" s="66">
        <v>7.1300000000000002E-2</v>
      </c>
      <c r="P81" s="66">
        <v>7.4099999999999999E-2</v>
      </c>
      <c r="Q81" s="66">
        <v>7.7299999999999994E-2</v>
      </c>
      <c r="R81" s="66">
        <v>8.0299999999999996E-2</v>
      </c>
      <c r="S81" s="66">
        <v>8.3099999999999993E-2</v>
      </c>
      <c r="T81" s="66">
        <v>8.5400000000000004E-2</v>
      </c>
      <c r="U81" s="66">
        <v>8.6900000000000005E-2</v>
      </c>
      <c r="V81" s="66">
        <v>8.6699999999999999E-2</v>
      </c>
      <c r="W81" s="66">
        <v>8.5800000000000001E-2</v>
      </c>
      <c r="X81" s="66">
        <v>8.5500000000000007E-2</v>
      </c>
      <c r="Y81" s="66">
        <v>8.5500000000000007E-2</v>
      </c>
      <c r="Z81" s="67">
        <v>8.6699999999999999E-2</v>
      </c>
      <c r="AA81" s="67">
        <v>8.77E-2</v>
      </c>
      <c r="AB81" s="67">
        <v>8.8599999999999998E-2</v>
      </c>
      <c r="AC81" s="67">
        <v>8.8700000000000001E-2</v>
      </c>
      <c r="AD81" s="67">
        <v>8.77E-2</v>
      </c>
      <c r="AE81" s="66">
        <v>8.6300000000000002E-2</v>
      </c>
      <c r="AF81" s="66">
        <v>8.2600000000000007E-2</v>
      </c>
      <c r="AG81" s="66">
        <v>7.7799999999999994E-2</v>
      </c>
      <c r="AH81" s="66">
        <v>7.2999999999999995E-2</v>
      </c>
      <c r="AI81" s="66">
        <v>7.0199999999999999E-2</v>
      </c>
      <c r="AJ81" s="66">
        <v>6.6600000000000006E-2</v>
      </c>
      <c r="AK81" s="66">
        <v>6.2199999999999998E-2</v>
      </c>
      <c r="AL81" s="66">
        <v>0.06</v>
      </c>
      <c r="AM81" s="64">
        <v>5.88891176441039E-2</v>
      </c>
      <c r="AN81" s="64">
        <v>5.8949776762065101E-2</v>
      </c>
      <c r="AO81" s="64">
        <v>5.78637910639078E-2</v>
      </c>
      <c r="AP81" s="64">
        <v>5.8612217801090404E-2</v>
      </c>
      <c r="AQ81" s="64">
        <v>6.1023101742677402E-2</v>
      </c>
      <c r="AR81" s="64">
        <v>6.1787201565679198E-2</v>
      </c>
      <c r="AS81" s="64">
        <v>6.1980695230335697E-2</v>
      </c>
      <c r="AT81" s="64">
        <v>6.18513431717784E-2</v>
      </c>
      <c r="AU81" s="64">
        <v>6.1196021615906898E-2</v>
      </c>
      <c r="AV81" s="64">
        <v>5.9986070400627603E-2</v>
      </c>
      <c r="AW81" s="64">
        <v>5.7734451846768904E-2</v>
      </c>
      <c r="AX81" s="64">
        <v>5.7159792349717506E-2</v>
      </c>
      <c r="AY81" s="64">
        <v>5.7029301991699997E-2</v>
      </c>
      <c r="AZ81" s="64">
        <v>5.67235841273546E-2</v>
      </c>
      <c r="BA81" s="64">
        <v>5.6931696219773197E-2</v>
      </c>
      <c r="BB81" s="64">
        <v>5.7603735773857204E-2</v>
      </c>
      <c r="BC81" s="64">
        <v>5.8261663242165806E-2</v>
      </c>
      <c r="BD81" s="64">
        <v>5.8103652591883E-2</v>
      </c>
      <c r="BE81" s="64">
        <v>5.6813871910720605E-2</v>
      </c>
      <c r="BF81" s="64">
        <v>5.5762259979682503E-2</v>
      </c>
      <c r="BG81" s="64">
        <v>5.5716234758599201E-2</v>
      </c>
      <c r="BH81" s="64">
        <v>5.6322175276966896E-2</v>
      </c>
      <c r="BI81" s="64">
        <v>5.8080766485882299E-2</v>
      </c>
      <c r="BJ81" s="64">
        <v>5.9346175319490699E-2</v>
      </c>
      <c r="BK81" s="64">
        <v>6.1000619347078101E-2</v>
      </c>
      <c r="BM81" s="75">
        <f t="shared" si="10"/>
        <v>6.846605439704613E-2</v>
      </c>
      <c r="BN81" s="75">
        <f t="shared" si="11"/>
        <v>5.5716234758599201E-2</v>
      </c>
      <c r="BO81" s="75">
        <f t="shared" si="12"/>
        <v>8.8700000000000001E-2</v>
      </c>
      <c r="BP81" s="75">
        <f t="shared" si="13"/>
        <v>5.7555536252787844E-2</v>
      </c>
      <c r="BW81" s="64">
        <v>6.846605439704613E-2</v>
      </c>
      <c r="BX81" s="64">
        <v>5.5716234758599201E-2</v>
      </c>
      <c r="BY81" s="64">
        <v>8.8700000000000001E-2</v>
      </c>
      <c r="BZ81" s="64">
        <v>5.7555536252787844E-2</v>
      </c>
    </row>
    <row r="82" spans="1:78" x14ac:dyDescent="0.25">
      <c r="A82" s="62" t="s">
        <v>55</v>
      </c>
      <c r="B82" s="63"/>
      <c r="C82" s="49">
        <v>6.1800000000000001E-2</v>
      </c>
      <c r="D82" s="49">
        <v>6.2899999999999998E-2</v>
      </c>
      <c r="E82" s="49">
        <v>6.4000000000000001E-2</v>
      </c>
      <c r="F82" s="49">
        <v>6.3E-2</v>
      </c>
      <c r="G82" s="49">
        <v>6.1600000000000002E-2</v>
      </c>
      <c r="H82" s="49">
        <v>6.0900000000000003E-2</v>
      </c>
      <c r="I82" s="66">
        <v>6.08E-2</v>
      </c>
      <c r="J82" s="66">
        <v>6.0900000000000003E-2</v>
      </c>
      <c r="K82" s="66">
        <v>6.1600000000000002E-2</v>
      </c>
      <c r="L82" s="66">
        <v>6.3799999999999996E-2</v>
      </c>
      <c r="M82" s="66">
        <v>6.5799999999999997E-2</v>
      </c>
      <c r="N82" s="66">
        <v>6.7100000000000007E-2</v>
      </c>
      <c r="O82" s="66">
        <v>6.8900000000000003E-2</v>
      </c>
      <c r="P82" s="66">
        <v>7.0900000000000005E-2</v>
      </c>
      <c r="Q82" s="66">
        <v>7.3099999999999998E-2</v>
      </c>
      <c r="R82" s="66">
        <v>7.5399999999999995E-2</v>
      </c>
      <c r="S82" s="66">
        <v>7.7799999999999994E-2</v>
      </c>
      <c r="T82" s="66">
        <v>7.9699999999999993E-2</v>
      </c>
      <c r="U82" s="66">
        <v>8.1199999999999994E-2</v>
      </c>
      <c r="V82" s="66">
        <v>8.1500000000000003E-2</v>
      </c>
      <c r="W82" s="66">
        <v>8.1199999999999994E-2</v>
      </c>
      <c r="X82" s="66">
        <v>8.1500000000000003E-2</v>
      </c>
      <c r="Y82" s="66">
        <v>8.2100000000000006E-2</v>
      </c>
      <c r="Z82" s="67">
        <v>8.4000000000000005E-2</v>
      </c>
      <c r="AA82" s="67">
        <v>8.5699999999999998E-2</v>
      </c>
      <c r="AB82" s="67">
        <v>8.6900000000000005E-2</v>
      </c>
      <c r="AC82" s="67">
        <v>8.7099999999999997E-2</v>
      </c>
      <c r="AD82" s="67">
        <v>8.6099999999999996E-2</v>
      </c>
      <c r="AE82" s="66">
        <v>8.4699999999999998E-2</v>
      </c>
      <c r="AF82" s="66">
        <v>8.0799999999999997E-2</v>
      </c>
      <c r="AG82" s="66">
        <v>7.5800000000000006E-2</v>
      </c>
      <c r="AH82" s="66">
        <v>7.0999999999999994E-2</v>
      </c>
      <c r="AI82" s="66">
        <v>6.8199999999999997E-2</v>
      </c>
      <c r="AJ82" s="66">
        <v>6.4799999999999996E-2</v>
      </c>
      <c r="AK82" s="66">
        <v>6.0699999999999997E-2</v>
      </c>
      <c r="AL82" s="66">
        <v>5.8500000000000003E-2</v>
      </c>
      <c r="AM82" s="64">
        <v>5.75113281336046E-2</v>
      </c>
      <c r="AN82" s="64">
        <v>5.7486508329066599E-2</v>
      </c>
      <c r="AO82" s="64">
        <v>5.6549921934598402E-2</v>
      </c>
      <c r="AP82" s="64">
        <v>5.7120886840336497E-2</v>
      </c>
      <c r="AQ82" s="64">
        <v>5.9150162148631405E-2</v>
      </c>
      <c r="AR82" s="64">
        <v>5.9870410305005596E-2</v>
      </c>
      <c r="AS82" s="64">
        <v>6.0291235408937299E-2</v>
      </c>
      <c r="AT82" s="64">
        <v>6.0404129259777603E-2</v>
      </c>
      <c r="AU82" s="64">
        <v>5.9899753577417794E-2</v>
      </c>
      <c r="AV82" s="64">
        <v>5.8976386738440703E-2</v>
      </c>
      <c r="AW82" s="64">
        <v>5.7197418144919604E-2</v>
      </c>
      <c r="AX82" s="64">
        <v>5.6953197945836601E-2</v>
      </c>
      <c r="AY82" s="64">
        <v>5.7149528386299206E-2</v>
      </c>
      <c r="AZ82" s="64">
        <v>5.7400300353966399E-2</v>
      </c>
      <c r="BA82" s="64">
        <v>5.8218640243894407E-2</v>
      </c>
      <c r="BB82" s="64">
        <v>5.9384964061029805E-2</v>
      </c>
      <c r="BC82" s="64">
        <v>6.0635910836994301E-2</v>
      </c>
      <c r="BD82" s="64">
        <v>6.1097217047483804E-2</v>
      </c>
      <c r="BE82" s="64">
        <v>6.0170625186931705E-2</v>
      </c>
      <c r="BF82" s="64">
        <v>5.9383725910025296E-2</v>
      </c>
      <c r="BG82" s="64">
        <v>5.9010438490353104E-2</v>
      </c>
      <c r="BH82" s="64">
        <v>5.91018589707192E-2</v>
      </c>
      <c r="BI82" s="64">
        <v>6.0116245373448403E-2</v>
      </c>
      <c r="BJ82" s="64">
        <v>6.0667647491479994E-2</v>
      </c>
      <c r="BK82" s="64">
        <v>6.1647217802296005E-2</v>
      </c>
      <c r="BM82" s="75">
        <f t="shared" si="10"/>
        <v>6.6839273097073687E-2</v>
      </c>
      <c r="BN82" s="75">
        <f t="shared" si="11"/>
        <v>5.6549921934598402E-2</v>
      </c>
      <c r="BO82" s="75">
        <f t="shared" si="12"/>
        <v>8.7099999999999997E-2</v>
      </c>
      <c r="BP82" s="75">
        <f t="shared" si="13"/>
        <v>5.9736232647385201E-2</v>
      </c>
      <c r="BW82" s="64">
        <v>6.6839273097073687E-2</v>
      </c>
      <c r="BX82" s="64">
        <v>5.6549921934598402E-2</v>
      </c>
      <c r="BY82" s="64">
        <v>8.7099999999999997E-2</v>
      </c>
      <c r="BZ82" s="64">
        <v>5.9736232647385201E-2</v>
      </c>
    </row>
    <row r="83" spans="1:78" s="60" customFormat="1" x14ac:dyDescent="0.25">
      <c r="A83" s="58" t="s">
        <v>63</v>
      </c>
      <c r="B83" s="58">
        <v>1985</v>
      </c>
      <c r="C83" s="59">
        <f>AVERAGE(C84:C93)</f>
        <v>6.3869999999999996E-2</v>
      </c>
      <c r="D83" s="59">
        <f t="shared" ref="D83:BK83" si="15">AVERAGE(D84:D93)</f>
        <v>6.4829999999999999E-2</v>
      </c>
      <c r="E83" s="59">
        <f t="shared" si="15"/>
        <v>6.5879999999999994E-2</v>
      </c>
      <c r="F83" s="59">
        <f t="shared" si="15"/>
        <v>6.5100000000000005E-2</v>
      </c>
      <c r="G83" s="59">
        <f t="shared" si="15"/>
        <v>6.3820000000000002E-2</v>
      </c>
      <c r="H83" s="59">
        <f t="shared" si="15"/>
        <v>6.3260000000000011E-2</v>
      </c>
      <c r="I83" s="59">
        <f t="shared" si="15"/>
        <v>6.3109999999999986E-2</v>
      </c>
      <c r="J83" s="59">
        <f t="shared" si="15"/>
        <v>6.3129999999999992E-2</v>
      </c>
      <c r="K83" s="59">
        <f t="shared" si="15"/>
        <v>6.3570000000000002E-2</v>
      </c>
      <c r="L83" s="59">
        <f t="shared" si="15"/>
        <v>6.5219999999999986E-2</v>
      </c>
      <c r="M83" s="59">
        <f t="shared" si="15"/>
        <v>6.6920000000000007E-2</v>
      </c>
      <c r="N83" s="59">
        <f t="shared" si="15"/>
        <v>6.7839999999999984E-2</v>
      </c>
      <c r="O83" s="59">
        <f t="shared" si="15"/>
        <v>6.9429999999999992E-2</v>
      </c>
      <c r="P83" s="59">
        <f t="shared" si="15"/>
        <v>7.1379999999999985E-2</v>
      </c>
      <c r="Q83" s="59">
        <f t="shared" si="15"/>
        <v>7.3550000000000004E-2</v>
      </c>
      <c r="R83" s="59">
        <f t="shared" si="15"/>
        <v>7.5839999999999991E-2</v>
      </c>
      <c r="S83" s="59">
        <f t="shared" si="15"/>
        <v>7.7990000000000004E-2</v>
      </c>
      <c r="T83" s="59">
        <f t="shared" si="15"/>
        <v>7.9570000000000002E-2</v>
      </c>
      <c r="U83" s="59">
        <f t="shared" si="15"/>
        <v>8.0590000000000009E-2</v>
      </c>
      <c r="V83" s="59">
        <f t="shared" si="15"/>
        <v>8.0360000000000015E-2</v>
      </c>
      <c r="W83" s="59">
        <f t="shared" si="15"/>
        <v>7.9540000000000013E-2</v>
      </c>
      <c r="X83" s="59">
        <f t="shared" si="15"/>
        <v>7.9229999999999995E-2</v>
      </c>
      <c r="Y83" s="59">
        <f t="shared" si="15"/>
        <v>7.9389999999999988E-2</v>
      </c>
      <c r="Z83" s="59">
        <f t="shared" si="15"/>
        <v>8.0599999999999977E-2</v>
      </c>
      <c r="AA83" s="59">
        <f t="shared" si="15"/>
        <v>8.1750000000000003E-2</v>
      </c>
      <c r="AB83" s="59">
        <f t="shared" si="15"/>
        <v>8.2649999999999987E-2</v>
      </c>
      <c r="AC83" s="59">
        <f t="shared" si="15"/>
        <v>8.2839999999999997E-2</v>
      </c>
      <c r="AD83" s="59">
        <f t="shared" si="15"/>
        <v>8.2210000000000005E-2</v>
      </c>
      <c r="AE83" s="59">
        <f t="shared" si="15"/>
        <v>8.113999999999999E-2</v>
      </c>
      <c r="AF83" s="59">
        <f t="shared" si="15"/>
        <v>7.782E-2</v>
      </c>
      <c r="AG83" s="59">
        <f t="shared" si="15"/>
        <v>7.3489999999999986E-2</v>
      </c>
      <c r="AH83" s="59">
        <f t="shared" si="15"/>
        <v>6.93E-2</v>
      </c>
      <c r="AI83" s="59">
        <f t="shared" si="15"/>
        <v>6.6650000000000001E-2</v>
      </c>
      <c r="AJ83" s="59">
        <f t="shared" si="15"/>
        <v>6.3229999999999995E-2</v>
      </c>
      <c r="AK83" s="59">
        <f t="shared" si="15"/>
        <v>5.9289999999999995E-2</v>
      </c>
      <c r="AL83" s="59">
        <f t="shared" si="15"/>
        <v>5.7270000000000001E-2</v>
      </c>
      <c r="AM83" s="59">
        <f t="shared" si="15"/>
        <v>5.6171817305043149E-2</v>
      </c>
      <c r="AN83" s="59">
        <f t="shared" si="15"/>
        <v>5.5989323199544541E-2</v>
      </c>
      <c r="AO83" s="59">
        <f t="shared" si="15"/>
        <v>5.5024191911127077E-2</v>
      </c>
      <c r="AP83" s="59">
        <f t="shared" si="15"/>
        <v>5.5432310824721595E-2</v>
      </c>
      <c r="AQ83" s="59">
        <f t="shared" si="15"/>
        <v>5.7152090722680529E-2</v>
      </c>
      <c r="AR83" s="59">
        <f t="shared" si="15"/>
        <v>5.7529883722650957E-2</v>
      </c>
      <c r="AS83" s="59">
        <f t="shared" si="15"/>
        <v>5.762909861460043E-2</v>
      </c>
      <c r="AT83" s="59">
        <f t="shared" si="15"/>
        <v>5.7591347264637757E-2</v>
      </c>
      <c r="AU83" s="59">
        <f t="shared" si="15"/>
        <v>5.7041863530093294E-2</v>
      </c>
      <c r="AV83" s="59">
        <f t="shared" si="15"/>
        <v>5.6199180088782628E-2</v>
      </c>
      <c r="AW83" s="59">
        <f t="shared" si="15"/>
        <v>5.4636415954288219E-2</v>
      </c>
      <c r="AX83" s="59">
        <f t="shared" si="15"/>
        <v>5.4515703480807441E-2</v>
      </c>
      <c r="AY83" s="59">
        <f t="shared" si="15"/>
        <v>5.4906337622893694E-2</v>
      </c>
      <c r="AZ83" s="59">
        <f t="shared" si="15"/>
        <v>5.5226354556187449E-2</v>
      </c>
      <c r="BA83" s="59">
        <f t="shared" si="15"/>
        <v>5.5987224899450558E-2</v>
      </c>
      <c r="BB83" s="59">
        <f t="shared" si="15"/>
        <v>5.7017367022612619E-2</v>
      </c>
      <c r="BC83" s="59">
        <f t="shared" si="15"/>
        <v>5.8126195769728897E-2</v>
      </c>
      <c r="BD83" s="59">
        <f t="shared" si="15"/>
        <v>5.8395438594046979E-2</v>
      </c>
      <c r="BE83" s="59">
        <f t="shared" si="15"/>
        <v>5.739663946500375E-2</v>
      </c>
      <c r="BF83" s="59">
        <f t="shared" si="15"/>
        <v>5.6599669382949011E-2</v>
      </c>
      <c r="BG83" s="59">
        <f t="shared" si="15"/>
        <v>5.6514048299448172E-2</v>
      </c>
      <c r="BH83" s="59">
        <f t="shared" si="15"/>
        <v>5.6936545873937851E-2</v>
      </c>
      <c r="BI83" s="59">
        <f t="shared" si="15"/>
        <v>5.8103752666840022E-2</v>
      </c>
      <c r="BJ83" s="59">
        <f t="shared" si="15"/>
        <v>5.8872767116566506E-2</v>
      </c>
      <c r="BK83" s="59">
        <f t="shared" si="15"/>
        <v>5.9884591297942068E-2</v>
      </c>
      <c r="BL83" s="60">
        <f>B83</f>
        <v>1985</v>
      </c>
      <c r="BM83" s="61">
        <f t="shared" si="10"/>
        <v>6.55826255604358E-2</v>
      </c>
      <c r="BN83" s="61">
        <f t="shared" si="11"/>
        <v>5.4515703480807441E-2</v>
      </c>
      <c r="BO83" s="61">
        <f t="shared" si="12"/>
        <v>8.2839999999999997E-2</v>
      </c>
      <c r="BP83" s="61">
        <f t="shared" si="13"/>
        <v>5.7421716245392829E-2</v>
      </c>
      <c r="BV83" s="60">
        <v>1985</v>
      </c>
      <c r="BW83" s="61">
        <v>6.55826255604358E-2</v>
      </c>
      <c r="BX83" s="61">
        <v>5.4515703480807441E-2</v>
      </c>
      <c r="BY83" s="61">
        <v>8.2839999999999997E-2</v>
      </c>
      <c r="BZ83" s="61">
        <v>5.7421716245392829E-2</v>
      </c>
    </row>
    <row r="84" spans="1:78" x14ac:dyDescent="0.25">
      <c r="A84" s="62" t="s">
        <v>46</v>
      </c>
      <c r="B84" s="63"/>
      <c r="C84" s="49">
        <v>6.4299999999999996E-2</v>
      </c>
      <c r="D84" s="49">
        <v>6.54E-2</v>
      </c>
      <c r="E84" s="49">
        <v>6.6500000000000004E-2</v>
      </c>
      <c r="F84" s="49">
        <v>6.6100000000000006E-2</v>
      </c>
      <c r="G84" s="49">
        <v>6.4799999999999996E-2</v>
      </c>
      <c r="H84" s="49">
        <v>6.4199999999999993E-2</v>
      </c>
      <c r="I84" s="66">
        <v>6.3899999999999998E-2</v>
      </c>
      <c r="J84" s="66">
        <v>6.3799999999999996E-2</v>
      </c>
      <c r="K84" s="66">
        <v>6.3899999999999998E-2</v>
      </c>
      <c r="L84" s="66">
        <v>6.4699999999999994E-2</v>
      </c>
      <c r="M84" s="66">
        <v>6.5799999999999997E-2</v>
      </c>
      <c r="N84" s="66">
        <v>6.6299999999999998E-2</v>
      </c>
      <c r="O84" s="66">
        <v>6.7599999999999993E-2</v>
      </c>
      <c r="P84" s="66">
        <v>6.93E-2</v>
      </c>
      <c r="Q84" s="66">
        <v>7.0999999999999994E-2</v>
      </c>
      <c r="R84" s="66">
        <v>7.2999999999999995E-2</v>
      </c>
      <c r="S84" s="66">
        <v>7.4700000000000003E-2</v>
      </c>
      <c r="T84" s="66">
        <v>7.5700000000000003E-2</v>
      </c>
      <c r="U84" s="66">
        <v>7.5999999999999998E-2</v>
      </c>
      <c r="V84" s="66">
        <v>7.4999999999999997E-2</v>
      </c>
      <c r="W84" s="66">
        <v>7.3700000000000002E-2</v>
      </c>
      <c r="X84" s="66">
        <v>7.2700000000000001E-2</v>
      </c>
      <c r="Y84" s="66">
        <v>7.2499999999999995E-2</v>
      </c>
      <c r="Z84" s="67">
        <v>7.3200000000000001E-2</v>
      </c>
      <c r="AA84" s="67">
        <v>7.3899999999999993E-2</v>
      </c>
      <c r="AB84" s="67">
        <v>7.4300000000000005E-2</v>
      </c>
      <c r="AC84" s="67">
        <v>7.4399999999999994E-2</v>
      </c>
      <c r="AD84" s="67">
        <v>7.3800000000000004E-2</v>
      </c>
      <c r="AE84" s="66">
        <v>7.2700000000000001E-2</v>
      </c>
      <c r="AF84" s="66">
        <v>6.9500000000000006E-2</v>
      </c>
      <c r="AG84" s="66">
        <v>6.5500000000000003E-2</v>
      </c>
      <c r="AH84" s="66">
        <v>6.1800000000000001E-2</v>
      </c>
      <c r="AI84" s="66">
        <v>5.9299999999999999E-2</v>
      </c>
      <c r="AJ84" s="66">
        <v>5.5899999999999998E-2</v>
      </c>
      <c r="AK84" s="66">
        <v>5.21E-2</v>
      </c>
      <c r="AL84" s="66">
        <v>0.05</v>
      </c>
      <c r="AM84" s="64">
        <v>4.8825129198289005E-2</v>
      </c>
      <c r="AN84" s="64">
        <v>4.8470562646599998E-2</v>
      </c>
      <c r="AO84" s="64">
        <v>4.7496907071529607E-2</v>
      </c>
      <c r="AP84" s="64">
        <v>4.7861899539663397E-2</v>
      </c>
      <c r="AQ84" s="64">
        <v>4.9663218587133802E-2</v>
      </c>
      <c r="AR84" s="64">
        <v>5.0506075435056801E-2</v>
      </c>
      <c r="AS84" s="64">
        <v>5.0838091695369798E-2</v>
      </c>
      <c r="AT84" s="64">
        <v>5.1031446490585601E-2</v>
      </c>
      <c r="AU84" s="64">
        <v>5.0811643495955801E-2</v>
      </c>
      <c r="AV84" s="64">
        <v>5.0400058659214597E-2</v>
      </c>
      <c r="AW84" s="64">
        <v>4.9336096225653693E-2</v>
      </c>
      <c r="AX84" s="64">
        <v>4.9533187737696903E-2</v>
      </c>
      <c r="AY84" s="64">
        <v>5.0305610104595999E-2</v>
      </c>
      <c r="AZ84" s="64">
        <v>5.1003262650315601E-2</v>
      </c>
      <c r="BA84" s="64">
        <v>5.20812134517094E-2</v>
      </c>
      <c r="BB84" s="64">
        <v>5.3395166966815302E-2</v>
      </c>
      <c r="BC84" s="64">
        <v>5.4631684868239001E-2</v>
      </c>
      <c r="BD84" s="64">
        <v>5.4932157363982999E-2</v>
      </c>
      <c r="BE84" s="64">
        <v>5.3908334343088803E-2</v>
      </c>
      <c r="BF84" s="64">
        <v>5.3079943859894403E-2</v>
      </c>
      <c r="BG84" s="64">
        <v>5.2826629045454598E-2</v>
      </c>
      <c r="BH84" s="64">
        <v>5.2932827725517599E-2</v>
      </c>
      <c r="BI84" s="64">
        <v>5.3563139149181503E-2</v>
      </c>
      <c r="BJ84" s="64">
        <v>5.3944367551196901E-2</v>
      </c>
      <c r="BK84" s="64">
        <v>5.4492094896010104E-2</v>
      </c>
      <c r="BM84" s="75">
        <f t="shared" si="10"/>
        <v>6.1035586045225416E-2</v>
      </c>
      <c r="BN84" s="75">
        <f t="shared" si="11"/>
        <v>4.7496907071529607E-2</v>
      </c>
      <c r="BO84" s="75">
        <f t="shared" si="12"/>
        <v>7.5999999999999998E-2</v>
      </c>
      <c r="BP84" s="75">
        <f t="shared" si="13"/>
        <v>5.339923515595052E-2</v>
      </c>
      <c r="BW84" s="64">
        <v>6.1035586045225416E-2</v>
      </c>
      <c r="BX84" s="64">
        <v>4.7496907071529607E-2</v>
      </c>
      <c r="BY84" s="64">
        <v>7.5999999999999998E-2</v>
      </c>
      <c r="BZ84" s="64">
        <v>5.339923515595052E-2</v>
      </c>
    </row>
    <row r="85" spans="1:78" x14ac:dyDescent="0.25">
      <c r="A85" s="62" t="s">
        <v>47</v>
      </c>
      <c r="B85" s="63"/>
      <c r="C85" s="49">
        <v>6.4199999999999993E-2</v>
      </c>
      <c r="D85" s="49">
        <v>6.5299999999999997E-2</v>
      </c>
      <c r="E85" s="49">
        <v>6.6600000000000006E-2</v>
      </c>
      <c r="F85" s="49">
        <v>6.5000000000000002E-2</v>
      </c>
      <c r="G85" s="49">
        <v>6.2300000000000001E-2</v>
      </c>
      <c r="H85" s="49">
        <v>6.08E-2</v>
      </c>
      <c r="I85" s="66">
        <v>6.0199999999999997E-2</v>
      </c>
      <c r="J85" s="66">
        <v>5.9799999999999999E-2</v>
      </c>
      <c r="K85" s="66">
        <v>0.06</v>
      </c>
      <c r="L85" s="66">
        <v>6.2600000000000003E-2</v>
      </c>
      <c r="M85" s="66">
        <v>6.5799999999999997E-2</v>
      </c>
      <c r="N85" s="66">
        <v>6.7900000000000002E-2</v>
      </c>
      <c r="O85" s="66">
        <v>7.0499999999999993E-2</v>
      </c>
      <c r="P85" s="66">
        <v>7.3400000000000007E-2</v>
      </c>
      <c r="Q85" s="66">
        <v>7.6499999999999999E-2</v>
      </c>
      <c r="R85" s="66">
        <v>7.9500000000000001E-2</v>
      </c>
      <c r="S85" s="66">
        <v>8.2400000000000001E-2</v>
      </c>
      <c r="T85" s="66">
        <v>8.4500000000000006E-2</v>
      </c>
      <c r="U85" s="66">
        <v>8.5699999999999998E-2</v>
      </c>
      <c r="V85" s="66">
        <v>8.5699999999999998E-2</v>
      </c>
      <c r="W85" s="66">
        <v>8.48E-2</v>
      </c>
      <c r="X85" s="66">
        <v>8.4599999999999995E-2</v>
      </c>
      <c r="Y85" s="66">
        <v>8.4699999999999998E-2</v>
      </c>
      <c r="Z85" s="67">
        <v>8.6199999999999999E-2</v>
      </c>
      <c r="AA85" s="67">
        <v>8.77E-2</v>
      </c>
      <c r="AB85" s="67">
        <v>8.8599999999999998E-2</v>
      </c>
      <c r="AC85" s="67">
        <v>8.8499999999999995E-2</v>
      </c>
      <c r="AD85" s="67">
        <v>8.7400000000000005E-2</v>
      </c>
      <c r="AE85" s="66">
        <v>8.5599999999999996E-2</v>
      </c>
      <c r="AF85" s="66">
        <v>8.1100000000000005E-2</v>
      </c>
      <c r="AG85" s="66">
        <v>7.5300000000000006E-2</v>
      </c>
      <c r="AH85" s="66">
        <v>6.9900000000000004E-2</v>
      </c>
      <c r="AI85" s="66">
        <v>6.6699999999999995E-2</v>
      </c>
      <c r="AJ85" s="66">
        <v>6.2600000000000003E-2</v>
      </c>
      <c r="AK85" s="66">
        <v>5.79E-2</v>
      </c>
      <c r="AL85" s="66">
        <v>5.5599999999999997E-2</v>
      </c>
      <c r="AM85" s="64">
        <v>5.4464746816599997E-2</v>
      </c>
      <c r="AN85" s="64">
        <v>5.4175951739734794E-2</v>
      </c>
      <c r="AO85" s="64">
        <v>5.2718614904924202E-2</v>
      </c>
      <c r="AP85" s="64">
        <v>5.3216203863407897E-2</v>
      </c>
      <c r="AQ85" s="64">
        <v>5.5509699134884599E-2</v>
      </c>
      <c r="AR85" s="64">
        <v>5.6174174458451194E-2</v>
      </c>
      <c r="AS85" s="64">
        <v>5.6442996356370595E-2</v>
      </c>
      <c r="AT85" s="64">
        <v>5.6596367464809595E-2</v>
      </c>
      <c r="AU85" s="64">
        <v>5.6026588088798401E-2</v>
      </c>
      <c r="AV85" s="64">
        <v>5.4880602398817598E-2</v>
      </c>
      <c r="AW85" s="64">
        <v>5.2602385285601495E-2</v>
      </c>
      <c r="AX85" s="64">
        <v>5.2064332081176307E-2</v>
      </c>
      <c r="AY85" s="64">
        <v>5.2087518133446802E-2</v>
      </c>
      <c r="AZ85" s="64">
        <v>5.20736954911835E-2</v>
      </c>
      <c r="BA85" s="64">
        <v>5.2723255538826702E-2</v>
      </c>
      <c r="BB85" s="64">
        <v>5.3830407997078202E-2</v>
      </c>
      <c r="BC85" s="64">
        <v>5.4993268352363393E-2</v>
      </c>
      <c r="BD85" s="64">
        <v>5.5182373972278195E-2</v>
      </c>
      <c r="BE85" s="64">
        <v>5.41417847589023E-2</v>
      </c>
      <c r="BF85" s="64">
        <v>5.3332849392741993E-2</v>
      </c>
      <c r="BG85" s="64">
        <v>5.34301029275914E-2</v>
      </c>
      <c r="BH85" s="64">
        <v>5.39473238834276E-2</v>
      </c>
      <c r="BI85" s="64">
        <v>5.5417778448415299E-2</v>
      </c>
      <c r="BJ85" s="64">
        <v>5.6384767701606095E-2</v>
      </c>
      <c r="BK85" s="64">
        <v>5.7606174263485903E-2</v>
      </c>
      <c r="BM85" s="75">
        <f t="shared" si="10"/>
        <v>6.5670884646802041E-2</v>
      </c>
      <c r="BN85" s="75">
        <f t="shared" si="11"/>
        <v>5.2064332081176307E-2</v>
      </c>
      <c r="BO85" s="75">
        <f t="shared" si="12"/>
        <v>8.8599999999999998E-2</v>
      </c>
      <c r="BP85" s="75">
        <f t="shared" si="13"/>
        <v>5.4421981893991722E-2</v>
      </c>
      <c r="BW85" s="64">
        <v>6.5670884646802041E-2</v>
      </c>
      <c r="BX85" s="64">
        <v>5.2064332081176307E-2</v>
      </c>
      <c r="BY85" s="64">
        <v>8.8599999999999998E-2</v>
      </c>
      <c r="BZ85" s="64">
        <v>5.4421981893991722E-2</v>
      </c>
    </row>
    <row r="86" spans="1:78" x14ac:dyDescent="0.25">
      <c r="A86" s="62" t="s">
        <v>48</v>
      </c>
      <c r="B86" s="63"/>
      <c r="C86" s="49">
        <v>6.5600000000000006E-2</v>
      </c>
      <c r="D86" s="49">
        <v>6.6799999999999998E-2</v>
      </c>
      <c r="E86" s="49">
        <v>6.8000000000000005E-2</v>
      </c>
      <c r="F86" s="49">
        <v>6.7500000000000004E-2</v>
      </c>
      <c r="G86" s="49">
        <v>6.6699999999999995E-2</v>
      </c>
      <c r="H86" s="49">
        <v>6.6400000000000001E-2</v>
      </c>
      <c r="I86" s="66">
        <v>6.6600000000000006E-2</v>
      </c>
      <c r="J86" s="66">
        <v>6.7100000000000007E-2</v>
      </c>
      <c r="K86" s="66">
        <v>6.7699999999999996E-2</v>
      </c>
      <c r="L86" s="66">
        <v>6.9099999999999995E-2</v>
      </c>
      <c r="M86" s="66">
        <v>7.0599999999999996E-2</v>
      </c>
      <c r="N86" s="66">
        <v>7.1300000000000002E-2</v>
      </c>
      <c r="O86" s="66">
        <v>7.2599999999999998E-2</v>
      </c>
      <c r="P86" s="66">
        <v>7.3899999999999993E-2</v>
      </c>
      <c r="Q86" s="66">
        <v>7.5499999999999998E-2</v>
      </c>
      <c r="R86" s="66">
        <v>7.7299999999999994E-2</v>
      </c>
      <c r="S86" s="66">
        <v>7.8799999999999995E-2</v>
      </c>
      <c r="T86" s="66">
        <v>7.9799999999999996E-2</v>
      </c>
      <c r="U86" s="66">
        <v>8.0500000000000002E-2</v>
      </c>
      <c r="V86" s="66">
        <v>7.9799999999999996E-2</v>
      </c>
      <c r="W86" s="66">
        <v>7.8700000000000006E-2</v>
      </c>
      <c r="X86" s="66">
        <v>7.7899999999999997E-2</v>
      </c>
      <c r="Y86" s="66">
        <v>7.7700000000000005E-2</v>
      </c>
      <c r="Z86" s="67">
        <v>7.8299999999999995E-2</v>
      </c>
      <c r="AA86" s="67">
        <v>7.85E-2</v>
      </c>
      <c r="AB86" s="67">
        <v>7.9000000000000001E-2</v>
      </c>
      <c r="AC86" s="67">
        <v>7.9100000000000004E-2</v>
      </c>
      <c r="AD86" s="67">
        <v>7.8399999999999997E-2</v>
      </c>
      <c r="AE86" s="66">
        <v>7.7299999999999994E-2</v>
      </c>
      <c r="AF86" s="66">
        <v>7.4300000000000005E-2</v>
      </c>
      <c r="AG86" s="66">
        <v>7.0499999999999993E-2</v>
      </c>
      <c r="AH86" s="66">
        <v>6.7000000000000004E-2</v>
      </c>
      <c r="AI86" s="66">
        <v>6.4399999999999999E-2</v>
      </c>
      <c r="AJ86" s="66">
        <v>6.1100000000000002E-2</v>
      </c>
      <c r="AK86" s="66">
        <v>5.7599999999999998E-2</v>
      </c>
      <c r="AL86" s="66">
        <v>5.57E-2</v>
      </c>
      <c r="AM86" s="64">
        <v>5.4799145288813203E-2</v>
      </c>
      <c r="AN86" s="64">
        <v>5.4595718923330205E-2</v>
      </c>
      <c r="AO86" s="64">
        <v>5.3879155424660104E-2</v>
      </c>
      <c r="AP86" s="64">
        <v>5.4420656595229301E-2</v>
      </c>
      <c r="AQ86" s="64">
        <v>5.6072758257653198E-2</v>
      </c>
      <c r="AR86" s="64">
        <v>5.6345987591298406E-2</v>
      </c>
      <c r="AS86" s="64">
        <v>5.6080296470357095E-2</v>
      </c>
      <c r="AT86" s="64">
        <v>5.5538963955855995E-2</v>
      </c>
      <c r="AU86" s="64">
        <v>5.4637932877144108E-2</v>
      </c>
      <c r="AV86" s="64">
        <v>5.3591291614108395E-2</v>
      </c>
      <c r="AW86" s="64">
        <v>5.1964928126370408E-2</v>
      </c>
      <c r="AX86" s="64">
        <v>5.1749715383291602E-2</v>
      </c>
      <c r="AY86" s="64">
        <v>5.2226296942405402E-2</v>
      </c>
      <c r="AZ86" s="64">
        <v>5.2737738869240595E-2</v>
      </c>
      <c r="BA86" s="64">
        <v>5.3558085618884997E-2</v>
      </c>
      <c r="BB86" s="64">
        <v>5.4482532953624901E-2</v>
      </c>
      <c r="BC86" s="64">
        <v>5.54866054221414E-2</v>
      </c>
      <c r="BD86" s="64">
        <v>5.55272052089298E-2</v>
      </c>
      <c r="BE86" s="64">
        <v>5.4267502726668998E-2</v>
      </c>
      <c r="BF86" s="64">
        <v>5.3109602474346804E-2</v>
      </c>
      <c r="BG86" s="64">
        <v>5.27828739790226E-2</v>
      </c>
      <c r="BH86" s="64">
        <v>5.3040694858497599E-2</v>
      </c>
      <c r="BI86" s="64">
        <v>5.38222345600015E-2</v>
      </c>
      <c r="BJ86" s="64">
        <v>5.4514491413065302E-2</v>
      </c>
      <c r="BK86" s="64">
        <v>5.5435759477838999E-2</v>
      </c>
      <c r="BM86" s="75">
        <f t="shared" si="10"/>
        <v>6.4619150410045595E-2</v>
      </c>
      <c r="BN86" s="75">
        <f t="shared" si="11"/>
        <v>5.1749715383291602E-2</v>
      </c>
      <c r="BO86" s="75">
        <f t="shared" si="12"/>
        <v>8.0500000000000002E-2</v>
      </c>
      <c r="BP86" s="75">
        <f t="shared" si="13"/>
        <v>5.4063777296855291E-2</v>
      </c>
      <c r="BW86" s="64">
        <v>6.4619150410045595E-2</v>
      </c>
      <c r="BX86" s="64">
        <v>5.1749715383291602E-2</v>
      </c>
      <c r="BY86" s="64">
        <v>8.0500000000000002E-2</v>
      </c>
      <c r="BZ86" s="64">
        <v>5.4063777296855291E-2</v>
      </c>
    </row>
    <row r="87" spans="1:78" x14ac:dyDescent="0.25">
      <c r="A87" s="62" t="s">
        <v>49</v>
      </c>
      <c r="B87" s="63"/>
      <c r="C87" s="49">
        <v>6.1699999999999998E-2</v>
      </c>
      <c r="D87" s="49">
        <v>6.1800000000000001E-2</v>
      </c>
      <c r="E87" s="49">
        <v>6.2199999999999998E-2</v>
      </c>
      <c r="F87" s="49">
        <v>6.2399999999999997E-2</v>
      </c>
      <c r="G87" s="49">
        <v>6.2300000000000001E-2</v>
      </c>
      <c r="H87" s="49">
        <v>6.2399999999999997E-2</v>
      </c>
      <c r="I87" s="66">
        <v>6.2799999999999995E-2</v>
      </c>
      <c r="J87" s="66">
        <v>6.3200000000000006E-2</v>
      </c>
      <c r="K87" s="66">
        <v>6.3700000000000007E-2</v>
      </c>
      <c r="L87" s="66">
        <v>6.4299999999999996E-2</v>
      </c>
      <c r="M87" s="66">
        <v>6.4799999999999996E-2</v>
      </c>
      <c r="N87" s="66">
        <v>6.5100000000000005E-2</v>
      </c>
      <c r="O87" s="66">
        <v>6.5699999999999995E-2</v>
      </c>
      <c r="P87" s="66">
        <v>6.6900000000000001E-2</v>
      </c>
      <c r="Q87" s="66">
        <v>6.7900000000000002E-2</v>
      </c>
      <c r="R87" s="66">
        <v>6.9500000000000006E-2</v>
      </c>
      <c r="S87" s="66">
        <v>7.0999999999999994E-2</v>
      </c>
      <c r="T87" s="66">
        <v>7.22E-2</v>
      </c>
      <c r="U87" s="66">
        <v>7.3099999999999998E-2</v>
      </c>
      <c r="V87" s="66">
        <v>7.3200000000000001E-2</v>
      </c>
      <c r="W87" s="66">
        <v>7.3200000000000001E-2</v>
      </c>
      <c r="X87" s="66">
        <v>7.2999999999999995E-2</v>
      </c>
      <c r="Y87" s="66">
        <v>7.3200000000000001E-2</v>
      </c>
      <c r="Z87" s="67">
        <v>7.3300000000000004E-2</v>
      </c>
      <c r="AA87" s="67">
        <v>7.3200000000000001E-2</v>
      </c>
      <c r="AB87" s="67">
        <v>7.3400000000000007E-2</v>
      </c>
      <c r="AC87" s="67">
        <v>7.3099999999999998E-2</v>
      </c>
      <c r="AD87" s="67">
        <v>7.2800000000000004E-2</v>
      </c>
      <c r="AE87" s="66">
        <v>7.22E-2</v>
      </c>
      <c r="AF87" s="66">
        <v>7.0999999999999994E-2</v>
      </c>
      <c r="AG87" s="66">
        <v>6.9599999999999995E-2</v>
      </c>
      <c r="AH87" s="66">
        <v>6.8000000000000005E-2</v>
      </c>
      <c r="AI87" s="66">
        <v>6.6799999999999998E-2</v>
      </c>
      <c r="AJ87" s="66">
        <v>6.4899999999999999E-2</v>
      </c>
      <c r="AK87" s="66">
        <v>6.2799999999999995E-2</v>
      </c>
      <c r="AL87" s="66">
        <v>6.2E-2</v>
      </c>
      <c r="AM87" s="64">
        <v>6.1591542462188197E-2</v>
      </c>
      <c r="AN87" s="64">
        <v>6.1787228055879002E-2</v>
      </c>
      <c r="AO87" s="64">
        <v>6.1699599846841396E-2</v>
      </c>
      <c r="AP87" s="64">
        <v>6.2253207808431694E-2</v>
      </c>
      <c r="AQ87" s="64">
        <v>6.3348702734439502E-2</v>
      </c>
      <c r="AR87" s="64">
        <v>6.3550528851635202E-2</v>
      </c>
      <c r="AS87" s="64">
        <v>6.3387587324340397E-2</v>
      </c>
      <c r="AT87" s="64">
        <v>6.30204215410992E-2</v>
      </c>
      <c r="AU87" s="64">
        <v>6.2392325019571995E-2</v>
      </c>
      <c r="AV87" s="64">
        <v>6.1811547481052997E-2</v>
      </c>
      <c r="AW87" s="64">
        <v>6.0813653115893901E-2</v>
      </c>
      <c r="AX87" s="64">
        <v>6.0446549318012896E-2</v>
      </c>
      <c r="AY87" s="64">
        <v>6.0839106355255398E-2</v>
      </c>
      <c r="AZ87" s="64">
        <v>6.1189192347469501E-2</v>
      </c>
      <c r="BA87" s="64">
        <v>6.1636537697488093E-2</v>
      </c>
      <c r="BB87" s="64">
        <v>6.1955452062781406E-2</v>
      </c>
      <c r="BC87" s="64">
        <v>6.2403317937004002E-2</v>
      </c>
      <c r="BD87" s="64">
        <v>6.2671915771454798E-2</v>
      </c>
      <c r="BE87" s="64">
        <v>6.1965779103988802E-2</v>
      </c>
      <c r="BF87" s="64">
        <v>6.1491692240258702E-2</v>
      </c>
      <c r="BG87" s="64">
        <v>6.1662475252732801E-2</v>
      </c>
      <c r="BH87" s="64">
        <v>6.2372892792563001E-2</v>
      </c>
      <c r="BI87" s="64">
        <v>6.3386712948580698E-2</v>
      </c>
      <c r="BJ87" s="64">
        <v>6.3923763593617608E-2</v>
      </c>
      <c r="BK87" s="64">
        <v>6.4450035653776508E-2</v>
      </c>
      <c r="BM87" s="75">
        <f t="shared" si="10"/>
        <v>6.5487733890432082E-2</v>
      </c>
      <c r="BN87" s="75">
        <f t="shared" si="11"/>
        <v>6.0446549318012896E-2</v>
      </c>
      <c r="BO87" s="75">
        <f t="shared" si="12"/>
        <v>7.3400000000000007E-2</v>
      </c>
      <c r="BP87" s="75">
        <f t="shared" si="13"/>
        <v>6.2425813950142989E-2</v>
      </c>
      <c r="BW87" s="64">
        <v>6.5487733890432082E-2</v>
      </c>
      <c r="BX87" s="64">
        <v>6.0446549318012896E-2</v>
      </c>
      <c r="BY87" s="64">
        <v>7.3400000000000007E-2</v>
      </c>
      <c r="BZ87" s="64">
        <v>6.2425813950142989E-2</v>
      </c>
    </row>
    <row r="88" spans="1:78" x14ac:dyDescent="0.25">
      <c r="A88" s="62" t="s">
        <v>50</v>
      </c>
      <c r="B88" s="63"/>
      <c r="C88" s="49">
        <v>4.82E-2</v>
      </c>
      <c r="D88" s="49">
        <v>4.9399999999999999E-2</v>
      </c>
      <c r="E88" s="49">
        <v>5.0599999999999999E-2</v>
      </c>
      <c r="F88" s="49">
        <v>5.0099999999999999E-2</v>
      </c>
      <c r="G88" s="49">
        <v>4.9099999999999998E-2</v>
      </c>
      <c r="H88" s="49">
        <v>4.8599999999999997E-2</v>
      </c>
      <c r="I88" s="66">
        <v>4.8300000000000003E-2</v>
      </c>
      <c r="J88" s="66">
        <v>4.82E-2</v>
      </c>
      <c r="K88" s="66">
        <v>4.87E-2</v>
      </c>
      <c r="L88" s="66">
        <v>5.0299999999999997E-2</v>
      </c>
      <c r="M88" s="66">
        <v>5.21E-2</v>
      </c>
      <c r="N88" s="66">
        <v>5.3100000000000001E-2</v>
      </c>
      <c r="O88" s="66">
        <v>5.5E-2</v>
      </c>
      <c r="P88" s="66">
        <v>5.7500000000000002E-2</v>
      </c>
      <c r="Q88" s="66">
        <v>6.0299999999999999E-2</v>
      </c>
      <c r="R88" s="66">
        <v>6.3E-2</v>
      </c>
      <c r="S88" s="66">
        <v>6.5600000000000006E-2</v>
      </c>
      <c r="T88" s="66">
        <v>6.7500000000000004E-2</v>
      </c>
      <c r="U88" s="66">
        <v>6.8699999999999997E-2</v>
      </c>
      <c r="V88" s="66">
        <v>6.8400000000000002E-2</v>
      </c>
      <c r="W88" s="66">
        <v>6.7400000000000002E-2</v>
      </c>
      <c r="X88" s="66">
        <v>6.7000000000000004E-2</v>
      </c>
      <c r="Y88" s="66">
        <v>6.7199999999999996E-2</v>
      </c>
      <c r="Z88" s="67">
        <v>6.8699999999999997E-2</v>
      </c>
      <c r="AA88" s="67">
        <v>7.0400000000000004E-2</v>
      </c>
      <c r="AB88" s="67">
        <v>7.1599999999999997E-2</v>
      </c>
      <c r="AC88" s="67">
        <v>7.1999999999999995E-2</v>
      </c>
      <c r="AD88" s="67">
        <v>7.17E-2</v>
      </c>
      <c r="AE88" s="66">
        <v>7.0900000000000005E-2</v>
      </c>
      <c r="AF88" s="66">
        <v>6.7599999999999993E-2</v>
      </c>
      <c r="AG88" s="66">
        <v>6.3100000000000003E-2</v>
      </c>
      <c r="AH88" s="66">
        <v>5.8799999999999998E-2</v>
      </c>
      <c r="AI88" s="66">
        <v>5.6300000000000003E-2</v>
      </c>
      <c r="AJ88" s="66">
        <v>5.2900000000000003E-2</v>
      </c>
      <c r="AK88" s="66">
        <v>4.8899999999999999E-2</v>
      </c>
      <c r="AL88" s="66">
        <v>4.6899999999999997E-2</v>
      </c>
      <c r="AM88" s="64">
        <v>4.5891625092964794E-2</v>
      </c>
      <c r="AN88" s="64">
        <v>4.5996321762870496E-2</v>
      </c>
      <c r="AO88" s="64">
        <v>4.5187568703222603E-2</v>
      </c>
      <c r="AP88" s="64">
        <v>4.58344317552404E-2</v>
      </c>
      <c r="AQ88" s="64">
        <v>4.7842231695075003E-2</v>
      </c>
      <c r="AR88" s="64">
        <v>4.8452571615678404E-2</v>
      </c>
      <c r="AS88" s="64">
        <v>4.8898093384598405E-2</v>
      </c>
      <c r="AT88" s="64">
        <v>4.9232806860816797E-2</v>
      </c>
      <c r="AU88" s="64">
        <v>4.8962177185999198E-2</v>
      </c>
      <c r="AV88" s="64">
        <v>4.8418655736436104E-2</v>
      </c>
      <c r="AW88" s="64">
        <v>4.7066552662562093E-2</v>
      </c>
      <c r="AX88" s="64">
        <v>4.7389661452350296E-2</v>
      </c>
      <c r="AY88" s="64">
        <v>4.8070540726013196E-2</v>
      </c>
      <c r="AZ88" s="64">
        <v>4.8682232477233495E-2</v>
      </c>
      <c r="BA88" s="64">
        <v>4.9786672129170005E-2</v>
      </c>
      <c r="BB88" s="64">
        <v>5.1286261124910401E-2</v>
      </c>
      <c r="BC88" s="64">
        <v>5.2954890756117798E-2</v>
      </c>
      <c r="BD88" s="64">
        <v>5.3493371087078197E-2</v>
      </c>
      <c r="BE88" s="64">
        <v>5.2660549360273E-2</v>
      </c>
      <c r="BF88" s="64">
        <v>5.2131346215660297E-2</v>
      </c>
      <c r="BG88" s="64">
        <v>5.2299744218116402E-2</v>
      </c>
      <c r="BH88" s="64">
        <v>5.2860394343157598E-2</v>
      </c>
      <c r="BI88" s="64">
        <v>5.4365505867352996E-2</v>
      </c>
      <c r="BJ88" s="64">
        <v>5.5503019181166902E-2</v>
      </c>
      <c r="BK88" s="64">
        <v>5.7010067037612494E-2</v>
      </c>
      <c r="BM88" s="75">
        <f t="shared" si="10"/>
        <v>5.5317660531666861E-2</v>
      </c>
      <c r="BN88" s="75">
        <f t="shared" si="11"/>
        <v>4.5187568703222603E-2</v>
      </c>
      <c r="BO88" s="75">
        <f t="shared" si="12"/>
        <v>7.1999999999999995E-2</v>
      </c>
      <c r="BP88" s="75">
        <f t="shared" si="13"/>
        <v>5.2752837816487458E-2</v>
      </c>
      <c r="BW88" s="64">
        <v>5.5317660531666861E-2</v>
      </c>
      <c r="BX88" s="64">
        <v>4.5187568703222603E-2</v>
      </c>
      <c r="BY88" s="64">
        <v>7.1999999999999995E-2</v>
      </c>
      <c r="BZ88" s="64">
        <v>5.2752837816487458E-2</v>
      </c>
    </row>
    <row r="89" spans="1:78" x14ac:dyDescent="0.25">
      <c r="A89" s="62" t="s">
        <v>51</v>
      </c>
      <c r="B89" s="63"/>
      <c r="C89" s="49">
        <v>5.8500000000000003E-2</v>
      </c>
      <c r="D89" s="49">
        <v>6.0499999999999998E-2</v>
      </c>
      <c r="E89" s="49">
        <v>6.2199999999999998E-2</v>
      </c>
      <c r="F89" s="49">
        <v>6.2799999999999995E-2</v>
      </c>
      <c r="G89" s="49">
        <v>6.2899999999999998E-2</v>
      </c>
      <c r="H89" s="49">
        <v>6.3200000000000006E-2</v>
      </c>
      <c r="I89" s="66">
        <v>6.3100000000000003E-2</v>
      </c>
      <c r="J89" s="66">
        <v>6.2899999999999998E-2</v>
      </c>
      <c r="K89" s="66">
        <v>6.2899999999999998E-2</v>
      </c>
      <c r="L89" s="66">
        <v>6.3399999999999998E-2</v>
      </c>
      <c r="M89" s="66">
        <v>6.3799999999999996E-2</v>
      </c>
      <c r="N89" s="66">
        <v>6.3799999999999996E-2</v>
      </c>
      <c r="O89" s="66">
        <v>6.4699999999999994E-2</v>
      </c>
      <c r="P89" s="66">
        <v>6.5799999999999997E-2</v>
      </c>
      <c r="Q89" s="66">
        <v>6.7299999999999999E-2</v>
      </c>
      <c r="R89" s="66">
        <v>6.9000000000000006E-2</v>
      </c>
      <c r="S89" s="66">
        <v>7.0300000000000001E-2</v>
      </c>
      <c r="T89" s="66">
        <v>7.1300000000000002E-2</v>
      </c>
      <c r="U89" s="66">
        <v>7.1900000000000006E-2</v>
      </c>
      <c r="V89" s="66">
        <v>7.1400000000000005E-2</v>
      </c>
      <c r="W89" s="66">
        <v>7.0599999999999996E-2</v>
      </c>
      <c r="X89" s="66">
        <v>7.0300000000000001E-2</v>
      </c>
      <c r="Y89" s="66">
        <v>7.0599999999999996E-2</v>
      </c>
      <c r="Z89" s="67">
        <v>7.1999999999999995E-2</v>
      </c>
      <c r="AA89" s="67">
        <v>7.3800000000000004E-2</v>
      </c>
      <c r="AB89" s="67">
        <v>7.5700000000000003E-2</v>
      </c>
      <c r="AC89" s="67">
        <v>7.6999999999999999E-2</v>
      </c>
      <c r="AD89" s="67">
        <v>7.7600000000000002E-2</v>
      </c>
      <c r="AE89" s="66">
        <v>7.7600000000000002E-2</v>
      </c>
      <c r="AF89" s="66">
        <v>7.5499999999999998E-2</v>
      </c>
      <c r="AG89" s="66">
        <v>7.1800000000000003E-2</v>
      </c>
      <c r="AH89" s="66">
        <v>6.8000000000000005E-2</v>
      </c>
      <c r="AI89" s="66">
        <v>6.54E-2</v>
      </c>
      <c r="AJ89" s="66">
        <v>6.2199999999999998E-2</v>
      </c>
      <c r="AK89" s="66">
        <v>5.8999999999999997E-2</v>
      </c>
      <c r="AL89" s="66">
        <v>5.7099999999999998E-2</v>
      </c>
      <c r="AM89" s="64">
        <v>5.6046465906272595E-2</v>
      </c>
      <c r="AN89" s="64">
        <v>5.5793067244453404E-2</v>
      </c>
      <c r="AO89" s="64">
        <v>5.5036485859541406E-2</v>
      </c>
      <c r="AP89" s="64">
        <v>5.5229523956926901E-2</v>
      </c>
      <c r="AQ89" s="64">
        <v>5.6190899872030603E-2</v>
      </c>
      <c r="AR89" s="64">
        <v>5.6166560413655996E-2</v>
      </c>
      <c r="AS89" s="64">
        <v>5.6117389263991999E-2</v>
      </c>
      <c r="AT89" s="64">
        <v>5.5930105427083196E-2</v>
      </c>
      <c r="AU89" s="64">
        <v>5.5438380441965099E-2</v>
      </c>
      <c r="AV89" s="64">
        <v>5.4783619347852301E-2</v>
      </c>
      <c r="AW89" s="64">
        <v>5.3887416204872703E-2</v>
      </c>
      <c r="AX89" s="64">
        <v>5.4216676691403801E-2</v>
      </c>
      <c r="AY89" s="64">
        <v>5.4972184892572599E-2</v>
      </c>
      <c r="AZ89" s="64">
        <v>5.5651241489332003E-2</v>
      </c>
      <c r="BA89" s="64">
        <v>5.6552441085137704E-2</v>
      </c>
      <c r="BB89" s="64">
        <v>5.7494100077043503E-2</v>
      </c>
      <c r="BC89" s="64">
        <v>5.8495559160769102E-2</v>
      </c>
      <c r="BD89" s="64">
        <v>5.8473689516740299E-2</v>
      </c>
      <c r="BE89" s="64">
        <v>5.7137512402665E-2</v>
      </c>
      <c r="BF89" s="64">
        <v>5.5933496060010295E-2</v>
      </c>
      <c r="BG89" s="64">
        <v>5.5494297688548404E-2</v>
      </c>
      <c r="BH89" s="64">
        <v>5.5675752508565296E-2</v>
      </c>
      <c r="BI89" s="64">
        <v>5.6226678309453E-2</v>
      </c>
      <c r="BJ89" s="64">
        <v>5.6582946551936103E-2</v>
      </c>
      <c r="BK89" s="64">
        <v>5.72701150553757E-2</v>
      </c>
      <c r="BM89" s="75">
        <f t="shared" si="10"/>
        <v>6.2732731236527867E-2</v>
      </c>
      <c r="BN89" s="75">
        <f t="shared" si="11"/>
        <v>5.3887416204872703E-2</v>
      </c>
      <c r="BO89" s="75">
        <f t="shared" si="12"/>
        <v>7.7600000000000002E-2</v>
      </c>
      <c r="BP89" s="75">
        <f t="shared" si="13"/>
        <v>5.6748985825464705E-2</v>
      </c>
      <c r="BW89" s="64">
        <v>6.2732731236527867E-2</v>
      </c>
      <c r="BX89" s="64">
        <v>5.3887416204872703E-2</v>
      </c>
      <c r="BY89" s="64">
        <v>7.7600000000000002E-2</v>
      </c>
      <c r="BZ89" s="64">
        <v>5.6748985825464705E-2</v>
      </c>
    </row>
    <row r="90" spans="1:78" x14ac:dyDescent="0.25">
      <c r="A90" s="62" t="s">
        <v>52</v>
      </c>
      <c r="B90" s="63"/>
      <c r="C90" s="49">
        <v>6.1699999999999998E-2</v>
      </c>
      <c r="D90" s="49">
        <v>6.2700000000000006E-2</v>
      </c>
      <c r="E90" s="49">
        <v>6.3899999999999998E-2</v>
      </c>
      <c r="F90" s="49">
        <v>6.2899999999999998E-2</v>
      </c>
      <c r="G90" s="49">
        <v>6.1699999999999998E-2</v>
      </c>
      <c r="H90" s="49">
        <v>6.1499999999999999E-2</v>
      </c>
      <c r="I90" s="66">
        <v>6.1699999999999998E-2</v>
      </c>
      <c r="J90" s="66">
        <v>6.2100000000000002E-2</v>
      </c>
      <c r="K90" s="66">
        <v>6.2899999999999998E-2</v>
      </c>
      <c r="L90" s="66">
        <v>6.5000000000000002E-2</v>
      </c>
      <c r="M90" s="66">
        <v>6.6900000000000001E-2</v>
      </c>
      <c r="N90" s="66">
        <v>6.7799999999999999E-2</v>
      </c>
      <c r="O90" s="66">
        <v>6.9599999999999995E-2</v>
      </c>
      <c r="P90" s="66">
        <v>7.1800000000000003E-2</v>
      </c>
      <c r="Q90" s="66">
        <v>7.4200000000000002E-2</v>
      </c>
      <c r="R90" s="66">
        <v>7.6799999999999993E-2</v>
      </c>
      <c r="S90" s="66">
        <v>7.9299999999999995E-2</v>
      </c>
      <c r="T90" s="66">
        <v>8.1100000000000005E-2</v>
      </c>
      <c r="U90" s="66">
        <v>8.2299999999999998E-2</v>
      </c>
      <c r="V90" s="66">
        <v>8.2299999999999998E-2</v>
      </c>
      <c r="W90" s="66">
        <v>8.1500000000000003E-2</v>
      </c>
      <c r="X90" s="66">
        <v>8.14E-2</v>
      </c>
      <c r="Y90" s="66">
        <v>8.1699999999999995E-2</v>
      </c>
      <c r="Z90" s="67">
        <v>8.3400000000000002E-2</v>
      </c>
      <c r="AA90" s="67">
        <v>8.5000000000000006E-2</v>
      </c>
      <c r="AB90" s="67">
        <v>8.5999999999999993E-2</v>
      </c>
      <c r="AC90" s="67">
        <v>8.6199999999999999E-2</v>
      </c>
      <c r="AD90" s="67">
        <v>8.5500000000000007E-2</v>
      </c>
      <c r="AE90" s="66">
        <v>8.4500000000000006E-2</v>
      </c>
      <c r="AF90" s="66">
        <v>8.0600000000000005E-2</v>
      </c>
      <c r="AG90" s="66">
        <v>7.5600000000000001E-2</v>
      </c>
      <c r="AH90" s="66">
        <v>7.0800000000000002E-2</v>
      </c>
      <c r="AI90" s="66">
        <v>6.7699999999999996E-2</v>
      </c>
      <c r="AJ90" s="66">
        <v>6.3799999999999996E-2</v>
      </c>
      <c r="AK90" s="66">
        <v>5.9200000000000003E-2</v>
      </c>
      <c r="AL90" s="66">
        <v>5.6899999999999999E-2</v>
      </c>
      <c r="AM90" s="64">
        <v>5.5597998139214802E-2</v>
      </c>
      <c r="AN90" s="64">
        <v>5.5321632692519301E-2</v>
      </c>
      <c r="AO90" s="64">
        <v>5.4183575942333501E-2</v>
      </c>
      <c r="AP90" s="64">
        <v>5.4432976801473798E-2</v>
      </c>
      <c r="AQ90" s="64">
        <v>5.6092231943526603E-2</v>
      </c>
      <c r="AR90" s="64">
        <v>5.6165024181564799E-2</v>
      </c>
      <c r="AS90" s="64">
        <v>5.62290206898182E-2</v>
      </c>
      <c r="AT90" s="64">
        <v>5.6316137144367201E-2</v>
      </c>
      <c r="AU90" s="64">
        <v>5.5778895130199999E-2</v>
      </c>
      <c r="AV90" s="64">
        <v>5.4841240972134601E-2</v>
      </c>
      <c r="AW90" s="64">
        <v>5.31676946403166E-2</v>
      </c>
      <c r="AX90" s="64">
        <v>5.3066429225615996E-2</v>
      </c>
      <c r="AY90" s="64">
        <v>5.3191394797103102E-2</v>
      </c>
      <c r="AZ90" s="64">
        <v>5.3074397517234299E-2</v>
      </c>
      <c r="BA90" s="64">
        <v>5.3628570494270805E-2</v>
      </c>
      <c r="BB90" s="64">
        <v>5.4637799575317697E-2</v>
      </c>
      <c r="BC90" s="64">
        <v>5.5816222656044703E-2</v>
      </c>
      <c r="BD90" s="64">
        <v>5.6281284322729802E-2</v>
      </c>
      <c r="BE90" s="64">
        <v>5.5454230681953903E-2</v>
      </c>
      <c r="BF90" s="64">
        <v>5.4873363408299999E-2</v>
      </c>
      <c r="BG90" s="64">
        <v>5.47950826919468E-2</v>
      </c>
      <c r="BH90" s="64">
        <v>5.5282860502801505E-2</v>
      </c>
      <c r="BI90" s="64">
        <v>5.6532736404410706E-2</v>
      </c>
      <c r="BJ90" s="64">
        <v>5.7303594529579199E-2</v>
      </c>
      <c r="BK90" s="64">
        <v>5.8301494780286699E-2</v>
      </c>
      <c r="BM90" s="75">
        <f t="shared" si="10"/>
        <v>6.5383047374837119E-2</v>
      </c>
      <c r="BN90" s="75">
        <f t="shared" si="11"/>
        <v>5.3066429225615996E-2</v>
      </c>
      <c r="BO90" s="75">
        <f t="shared" si="12"/>
        <v>8.6199999999999999E-2</v>
      </c>
      <c r="BP90" s="75">
        <f t="shared" si="13"/>
        <v>5.5498469797073013E-2</v>
      </c>
      <c r="BW90" s="64">
        <v>6.5383047374837119E-2</v>
      </c>
      <c r="BX90" s="64">
        <v>5.3066429225615996E-2</v>
      </c>
      <c r="BY90" s="64">
        <v>8.6199999999999999E-2</v>
      </c>
      <c r="BZ90" s="64">
        <v>5.5498469797073013E-2</v>
      </c>
    </row>
    <row r="91" spans="1:78" x14ac:dyDescent="0.25">
      <c r="A91" s="62" t="s">
        <v>53</v>
      </c>
      <c r="B91" s="63"/>
      <c r="C91" s="49">
        <v>8.14E-2</v>
      </c>
      <c r="D91" s="49">
        <v>8.1299999999999997E-2</v>
      </c>
      <c r="E91" s="49">
        <v>8.1699999999999995E-2</v>
      </c>
      <c r="F91" s="49">
        <v>8.0199999999999994E-2</v>
      </c>
      <c r="G91" s="49">
        <v>7.8600000000000003E-2</v>
      </c>
      <c r="H91" s="49">
        <v>7.8E-2</v>
      </c>
      <c r="I91" s="66">
        <v>7.8E-2</v>
      </c>
      <c r="J91" s="66">
        <v>7.8299999999999995E-2</v>
      </c>
      <c r="K91" s="66">
        <v>7.9000000000000001E-2</v>
      </c>
      <c r="L91" s="66">
        <v>8.1000000000000003E-2</v>
      </c>
      <c r="M91" s="66">
        <v>8.2500000000000004E-2</v>
      </c>
      <c r="N91" s="66">
        <v>8.3099999999999993E-2</v>
      </c>
      <c r="O91" s="66">
        <v>8.4199999999999997E-2</v>
      </c>
      <c r="P91" s="66">
        <v>8.5800000000000001E-2</v>
      </c>
      <c r="Q91" s="66">
        <v>8.7900000000000006E-2</v>
      </c>
      <c r="R91" s="66">
        <v>8.9899999999999994E-2</v>
      </c>
      <c r="S91" s="66">
        <v>9.1999999999999998E-2</v>
      </c>
      <c r="T91" s="66">
        <v>9.35E-2</v>
      </c>
      <c r="U91" s="66">
        <v>9.4600000000000004E-2</v>
      </c>
      <c r="V91" s="66">
        <v>9.4500000000000001E-2</v>
      </c>
      <c r="W91" s="66">
        <v>9.35E-2</v>
      </c>
      <c r="X91" s="66">
        <v>9.3299999999999994E-2</v>
      </c>
      <c r="Y91" s="66">
        <v>9.3700000000000006E-2</v>
      </c>
      <c r="Z91" s="67">
        <v>9.5299999999999996E-2</v>
      </c>
      <c r="AA91" s="67">
        <v>9.6500000000000002E-2</v>
      </c>
      <c r="AB91" s="67">
        <v>9.7299999999999998E-2</v>
      </c>
      <c r="AC91" s="67">
        <v>9.7299999999999998E-2</v>
      </c>
      <c r="AD91" s="67">
        <v>9.64E-2</v>
      </c>
      <c r="AE91" s="66">
        <v>9.5000000000000001E-2</v>
      </c>
      <c r="AF91" s="66">
        <v>9.1200000000000003E-2</v>
      </c>
      <c r="AG91" s="66">
        <v>8.6400000000000005E-2</v>
      </c>
      <c r="AH91" s="66">
        <v>8.1600000000000006E-2</v>
      </c>
      <c r="AI91" s="66">
        <v>7.8700000000000006E-2</v>
      </c>
      <c r="AJ91" s="66">
        <v>7.4999999999999997E-2</v>
      </c>
      <c r="AK91" s="66">
        <v>7.0499999999999993E-2</v>
      </c>
      <c r="AL91" s="66">
        <v>6.8099999999999994E-2</v>
      </c>
      <c r="AM91" s="64">
        <v>6.6533996808938192E-2</v>
      </c>
      <c r="AN91" s="64">
        <v>6.5971719627199207E-2</v>
      </c>
      <c r="AO91" s="64">
        <v>6.4597616792298404E-2</v>
      </c>
      <c r="AP91" s="64">
        <v>6.4554743031388806E-2</v>
      </c>
      <c r="AQ91" s="64">
        <v>6.5914223693901597E-2</v>
      </c>
      <c r="AR91" s="64">
        <v>6.5854940867624001E-2</v>
      </c>
      <c r="AS91" s="64">
        <v>6.57896608030928E-2</v>
      </c>
      <c r="AT91" s="64">
        <v>6.5884901688523997E-2</v>
      </c>
      <c r="AU91" s="64">
        <v>6.5306959670552708E-2</v>
      </c>
      <c r="AV91" s="64">
        <v>6.4461748887243001E-2</v>
      </c>
      <c r="AW91" s="64">
        <v>6.2870029208286299E-2</v>
      </c>
      <c r="AX91" s="64">
        <v>6.2863706195316005E-2</v>
      </c>
      <c r="AY91" s="64">
        <v>6.3482954926907795E-2</v>
      </c>
      <c r="AZ91" s="64">
        <v>6.4020964854618695E-2</v>
      </c>
      <c r="BA91" s="64">
        <v>6.5004751060925903E-2</v>
      </c>
      <c r="BB91" s="64">
        <v>6.6297339613600806E-2</v>
      </c>
      <c r="BC91" s="64">
        <v>6.7741899415346293E-2</v>
      </c>
      <c r="BD91" s="64">
        <v>6.8330579510198303E-2</v>
      </c>
      <c r="BE91" s="64">
        <v>6.7591632221321404E-2</v>
      </c>
      <c r="BF91" s="64">
        <v>6.7046644523911902E-2</v>
      </c>
      <c r="BG91" s="64">
        <v>6.7268731942479607E-2</v>
      </c>
      <c r="BH91" s="64">
        <v>6.7934518122434603E-2</v>
      </c>
      <c r="BI91" s="64">
        <v>6.9470142448150696E-2</v>
      </c>
      <c r="BJ91" s="64">
        <v>7.0445707028823801E-2</v>
      </c>
      <c r="BK91" s="64">
        <v>7.1520774351718705E-2</v>
      </c>
      <c r="BM91" s="75">
        <f t="shared" si="10"/>
        <v>7.7902637496636146E-2</v>
      </c>
      <c r="BN91" s="75">
        <f t="shared" si="11"/>
        <v>6.2863706195316005E-2</v>
      </c>
      <c r="BO91" s="75">
        <f t="shared" si="12"/>
        <v>9.7299999999999998E-2</v>
      </c>
      <c r="BP91" s="75">
        <f t="shared" si="13"/>
        <v>6.772280709112756E-2</v>
      </c>
      <c r="BW91" s="64">
        <v>7.7902637496636146E-2</v>
      </c>
      <c r="BX91" s="64">
        <v>6.2863706195316005E-2</v>
      </c>
      <c r="BY91" s="64">
        <v>9.7299999999999998E-2</v>
      </c>
      <c r="BZ91" s="64">
        <v>6.772280709112756E-2</v>
      </c>
    </row>
    <row r="92" spans="1:78" x14ac:dyDescent="0.25">
      <c r="A92" s="62" t="s">
        <v>54</v>
      </c>
      <c r="B92" s="63"/>
      <c r="C92" s="49">
        <v>7.0499999999999993E-2</v>
      </c>
      <c r="D92" s="49">
        <v>7.1300000000000002E-2</v>
      </c>
      <c r="E92" s="49">
        <v>7.22E-2</v>
      </c>
      <c r="F92" s="49">
        <v>7.0000000000000007E-2</v>
      </c>
      <c r="G92" s="49">
        <v>6.7100000000000007E-2</v>
      </c>
      <c r="H92" s="49">
        <v>6.5500000000000003E-2</v>
      </c>
      <c r="I92" s="66">
        <v>6.4600000000000005E-2</v>
      </c>
      <c r="J92" s="66">
        <v>6.3899999999999998E-2</v>
      </c>
      <c r="K92" s="66">
        <v>6.4199999999999993E-2</v>
      </c>
      <c r="L92" s="66">
        <v>6.6900000000000001E-2</v>
      </c>
      <c r="M92" s="66">
        <v>7.0000000000000007E-2</v>
      </c>
      <c r="N92" s="66">
        <v>7.1800000000000003E-2</v>
      </c>
      <c r="O92" s="66">
        <v>7.4399999999999994E-2</v>
      </c>
      <c r="P92" s="66">
        <v>7.7399999999999997E-2</v>
      </c>
      <c r="Q92" s="66">
        <v>8.0600000000000005E-2</v>
      </c>
      <c r="R92" s="66">
        <v>8.3699999999999997E-2</v>
      </c>
      <c r="S92" s="66">
        <v>8.6599999999999996E-2</v>
      </c>
      <c r="T92" s="66">
        <v>8.8900000000000007E-2</v>
      </c>
      <c r="U92" s="66">
        <v>9.0399999999999994E-2</v>
      </c>
      <c r="V92" s="66">
        <v>9.0200000000000002E-2</v>
      </c>
      <c r="W92" s="66">
        <v>8.9200000000000002E-2</v>
      </c>
      <c r="X92" s="66">
        <v>8.8900000000000007E-2</v>
      </c>
      <c r="Y92" s="66">
        <v>8.8800000000000004E-2</v>
      </c>
      <c r="Z92" s="67">
        <v>8.9899999999999994E-2</v>
      </c>
      <c r="AA92" s="67">
        <v>9.0999999999999998E-2</v>
      </c>
      <c r="AB92" s="67">
        <v>9.1899999999999996E-2</v>
      </c>
      <c r="AC92" s="67">
        <v>9.1899999999999996E-2</v>
      </c>
      <c r="AD92" s="67">
        <v>9.0700000000000003E-2</v>
      </c>
      <c r="AE92" s="66">
        <v>8.9200000000000002E-2</v>
      </c>
      <c r="AF92" s="66">
        <v>8.5099999999999995E-2</v>
      </c>
      <c r="AG92" s="66">
        <v>0.08</v>
      </c>
      <c r="AH92" s="66">
        <v>7.4999999999999997E-2</v>
      </c>
      <c r="AI92" s="66">
        <v>7.1999999999999995E-2</v>
      </c>
      <c r="AJ92" s="66">
        <v>6.8199999999999997E-2</v>
      </c>
      <c r="AK92" s="66">
        <v>6.3500000000000001E-2</v>
      </c>
      <c r="AL92" s="66">
        <v>6.1199999999999997E-2</v>
      </c>
      <c r="AM92" s="64">
        <v>5.9934543939431199E-2</v>
      </c>
      <c r="AN92" s="64">
        <v>5.98618104903147E-2</v>
      </c>
      <c r="AO92" s="64">
        <v>5.8598503336844493E-2</v>
      </c>
      <c r="AP92" s="64">
        <v>5.9217342042938007E-2</v>
      </c>
      <c r="AQ92" s="64">
        <v>6.1576669565035401E-2</v>
      </c>
      <c r="AR92" s="64">
        <v>6.2151855454572802E-2</v>
      </c>
      <c r="AS92" s="64">
        <v>6.2201748398767395E-2</v>
      </c>
      <c r="AT92" s="64">
        <v>6.1954173346847198E-2</v>
      </c>
      <c r="AU92" s="64">
        <v>6.1190352405872804E-2</v>
      </c>
      <c r="AV92" s="64">
        <v>5.9868145976625299E-2</v>
      </c>
      <c r="AW92" s="64">
        <v>5.7517896899029503E-2</v>
      </c>
      <c r="AX92" s="64">
        <v>5.6911894936505301E-2</v>
      </c>
      <c r="AY92" s="64">
        <v>5.6754358196239793E-2</v>
      </c>
      <c r="AZ92" s="64">
        <v>5.6419738809510102E-2</v>
      </c>
      <c r="BA92" s="64">
        <v>5.6613658733063704E-2</v>
      </c>
      <c r="BB92" s="64">
        <v>5.7277075070656401E-2</v>
      </c>
      <c r="BC92" s="64">
        <v>5.79193241438146E-2</v>
      </c>
      <c r="BD92" s="64">
        <v>5.7738727484275006E-2</v>
      </c>
      <c r="BE92" s="64">
        <v>5.6424175816490403E-2</v>
      </c>
      <c r="BF92" s="64">
        <v>5.5347179904090396E-2</v>
      </c>
      <c r="BG92" s="64">
        <v>5.5296870794153102E-2</v>
      </c>
      <c r="BH92" s="64">
        <v>5.5925094985460701E-2</v>
      </c>
      <c r="BI92" s="64">
        <v>5.7765407457239994E-2</v>
      </c>
      <c r="BJ92" s="64">
        <v>5.9058189666573002E-2</v>
      </c>
      <c r="BK92" s="64">
        <v>6.07083558987851E-2</v>
      </c>
      <c r="BM92" s="75">
        <f t="shared" si="10"/>
        <v>7.0015296618903891E-2</v>
      </c>
      <c r="BN92" s="75">
        <f t="shared" si="11"/>
        <v>5.5296870794153102E-2</v>
      </c>
      <c r="BO92" s="75">
        <f t="shared" si="12"/>
        <v>9.1899999999999996E-2</v>
      </c>
      <c r="BP92" s="75">
        <f t="shared" si="13"/>
        <v>5.7207816563676038E-2</v>
      </c>
      <c r="BW92" s="64">
        <v>7.0015296618903891E-2</v>
      </c>
      <c r="BX92" s="64">
        <v>5.5296870794153102E-2</v>
      </c>
      <c r="BY92" s="64">
        <v>9.1899999999999996E-2</v>
      </c>
      <c r="BZ92" s="64">
        <v>5.7207816563676038E-2</v>
      </c>
    </row>
    <row r="93" spans="1:78" x14ac:dyDescent="0.25">
      <c r="A93" s="62" t="s">
        <v>55</v>
      </c>
      <c r="B93" s="63"/>
      <c r="C93" s="49">
        <v>6.2600000000000003E-2</v>
      </c>
      <c r="D93" s="49">
        <v>6.3799999999999996E-2</v>
      </c>
      <c r="E93" s="49">
        <v>6.4899999999999999E-2</v>
      </c>
      <c r="F93" s="49">
        <v>6.4000000000000001E-2</v>
      </c>
      <c r="G93" s="49">
        <v>6.2700000000000006E-2</v>
      </c>
      <c r="H93" s="49">
        <v>6.2E-2</v>
      </c>
      <c r="I93" s="66">
        <v>6.1899999999999997E-2</v>
      </c>
      <c r="J93" s="66">
        <v>6.2E-2</v>
      </c>
      <c r="K93" s="66">
        <v>6.2700000000000006E-2</v>
      </c>
      <c r="L93" s="66">
        <v>6.4899999999999999E-2</v>
      </c>
      <c r="M93" s="66">
        <v>6.6900000000000001E-2</v>
      </c>
      <c r="N93" s="66">
        <v>6.8199999999999997E-2</v>
      </c>
      <c r="O93" s="66">
        <v>7.0000000000000007E-2</v>
      </c>
      <c r="P93" s="66">
        <v>7.1999999999999995E-2</v>
      </c>
      <c r="Q93" s="66">
        <v>7.4300000000000005E-2</v>
      </c>
      <c r="R93" s="66">
        <v>7.6700000000000004E-2</v>
      </c>
      <c r="S93" s="66">
        <v>7.9200000000000007E-2</v>
      </c>
      <c r="T93" s="66">
        <v>8.1199999999999994E-2</v>
      </c>
      <c r="U93" s="66">
        <v>8.2699999999999996E-2</v>
      </c>
      <c r="V93" s="66">
        <v>8.3099999999999993E-2</v>
      </c>
      <c r="W93" s="66">
        <v>8.2799999999999999E-2</v>
      </c>
      <c r="X93" s="66">
        <v>8.3199999999999996E-2</v>
      </c>
      <c r="Y93" s="66">
        <v>8.3799999999999999E-2</v>
      </c>
      <c r="Z93" s="67">
        <v>8.5699999999999998E-2</v>
      </c>
      <c r="AA93" s="67">
        <v>8.7499999999999994E-2</v>
      </c>
      <c r="AB93" s="67">
        <v>8.8700000000000001E-2</v>
      </c>
      <c r="AC93" s="67">
        <v>8.8900000000000007E-2</v>
      </c>
      <c r="AD93" s="67">
        <v>8.7800000000000003E-2</v>
      </c>
      <c r="AE93" s="66">
        <v>8.6400000000000005E-2</v>
      </c>
      <c r="AF93" s="66">
        <v>8.2299999999999998E-2</v>
      </c>
      <c r="AG93" s="66">
        <v>7.7100000000000002E-2</v>
      </c>
      <c r="AH93" s="66">
        <v>7.2099999999999997E-2</v>
      </c>
      <c r="AI93" s="66">
        <v>6.9199999999999998E-2</v>
      </c>
      <c r="AJ93" s="66">
        <v>6.5699999999999995E-2</v>
      </c>
      <c r="AK93" s="66">
        <v>6.1400000000000003E-2</v>
      </c>
      <c r="AL93" s="66">
        <v>5.9200000000000003E-2</v>
      </c>
      <c r="AM93" s="64">
        <v>5.8032979397719495E-2</v>
      </c>
      <c r="AN93" s="64">
        <v>5.7919218812544103E-2</v>
      </c>
      <c r="AO93" s="64">
        <v>5.6843891229074996E-2</v>
      </c>
      <c r="AP93" s="64">
        <v>5.7302122852515805E-2</v>
      </c>
      <c r="AQ93" s="64">
        <v>5.9310271743124997E-2</v>
      </c>
      <c r="AR93" s="64">
        <v>5.9931118356971999E-2</v>
      </c>
      <c r="AS93" s="64">
        <v>6.0306101759297598E-2</v>
      </c>
      <c r="AT93" s="64">
        <v>6.0408148726388805E-2</v>
      </c>
      <c r="AU93" s="64">
        <v>5.9873380984872798E-2</v>
      </c>
      <c r="AV93" s="64">
        <v>5.8934889814341494E-2</v>
      </c>
      <c r="AW93" s="64">
        <v>5.7137507174295402E-2</v>
      </c>
      <c r="AX93" s="64">
        <v>5.6914881786705299E-2</v>
      </c>
      <c r="AY93" s="64">
        <v>5.7133411154396796E-2</v>
      </c>
      <c r="AZ93" s="64">
        <v>5.7411081055736703E-2</v>
      </c>
      <c r="BA93" s="64">
        <v>5.8287063185028298E-2</v>
      </c>
      <c r="BB93" s="64">
        <v>5.9517534784297499E-2</v>
      </c>
      <c r="BC93" s="64">
        <v>6.08191849854487E-2</v>
      </c>
      <c r="BD93" s="64">
        <v>6.1323081702802401E-2</v>
      </c>
      <c r="BE93" s="64">
        <v>6.0414893234684894E-2</v>
      </c>
      <c r="BF93" s="64">
        <v>5.9650575750275305E-2</v>
      </c>
      <c r="BG93" s="64">
        <v>5.92836744544359E-2</v>
      </c>
      <c r="BH93" s="64">
        <v>5.9393099016953006E-2</v>
      </c>
      <c r="BI93" s="64">
        <v>6.0487191075613803E-2</v>
      </c>
      <c r="BJ93" s="64">
        <v>6.1066823948100001E-2</v>
      </c>
      <c r="BK93" s="64">
        <v>6.2051041564530403E-2</v>
      </c>
      <c r="BM93" s="75">
        <f t="shared" si="10"/>
        <v>6.7661527353281264E-2</v>
      </c>
      <c r="BN93" s="75">
        <f t="shared" si="11"/>
        <v>5.6843891229074996E-2</v>
      </c>
      <c r="BO93" s="75">
        <f t="shared" si="12"/>
        <v>8.8900000000000007E-2</v>
      </c>
      <c r="BP93" s="75">
        <f t="shared" si="13"/>
        <v>5.9975437063158922E-2</v>
      </c>
      <c r="BW93" s="64">
        <v>6.7661527353281264E-2</v>
      </c>
      <c r="BX93" s="64">
        <v>5.6843891229074996E-2</v>
      </c>
      <c r="BY93" s="64">
        <v>8.8900000000000007E-2</v>
      </c>
      <c r="BZ93" s="64">
        <v>5.9975437063158922E-2</v>
      </c>
    </row>
    <row r="94" spans="1:78" s="60" customFormat="1" x14ac:dyDescent="0.25">
      <c r="A94" s="58" t="s">
        <v>64</v>
      </c>
      <c r="B94" s="58">
        <v>1990</v>
      </c>
      <c r="C94" s="59">
        <f>AVERAGE(C95:C104)</f>
        <v>6.3789999999999999E-2</v>
      </c>
      <c r="D94" s="59">
        <f t="shared" ref="D94:BK94" si="16">AVERAGE(D95:D104)</f>
        <v>6.4669999999999991E-2</v>
      </c>
      <c r="E94" s="59">
        <f t="shared" si="16"/>
        <v>6.5619999999999998E-2</v>
      </c>
      <c r="F94" s="59">
        <f t="shared" si="16"/>
        <v>6.4710000000000004E-2</v>
      </c>
      <c r="G94" s="59">
        <f t="shared" si="16"/>
        <v>6.3320000000000001E-2</v>
      </c>
      <c r="H94" s="59">
        <f t="shared" si="16"/>
        <v>6.2609999999999999E-2</v>
      </c>
      <c r="I94" s="59">
        <f t="shared" si="16"/>
        <v>6.2399999999999997E-2</v>
      </c>
      <c r="J94" s="59">
        <f t="shared" si="16"/>
        <v>6.2419999999999996E-2</v>
      </c>
      <c r="K94" s="59">
        <f t="shared" si="16"/>
        <v>6.2820000000000001E-2</v>
      </c>
      <c r="L94" s="59">
        <f t="shared" si="16"/>
        <v>6.4450000000000007E-2</v>
      </c>
      <c r="M94" s="59">
        <f t="shared" si="16"/>
        <v>6.6170000000000007E-2</v>
      </c>
      <c r="N94" s="59">
        <f t="shared" si="16"/>
        <v>6.7099999999999993E-2</v>
      </c>
      <c r="O94" s="59">
        <f t="shared" si="16"/>
        <v>6.8700000000000011E-2</v>
      </c>
      <c r="P94" s="59">
        <f t="shared" si="16"/>
        <v>7.0660000000000001E-2</v>
      </c>
      <c r="Q94" s="59">
        <f t="shared" si="16"/>
        <v>7.2849999999999998E-2</v>
      </c>
      <c r="R94" s="59">
        <f t="shared" si="16"/>
        <v>7.5130000000000002E-2</v>
      </c>
      <c r="S94" s="59">
        <f t="shared" si="16"/>
        <v>7.7350000000000002E-2</v>
      </c>
      <c r="T94" s="59">
        <f t="shared" si="16"/>
        <v>7.894000000000001E-2</v>
      </c>
      <c r="U94" s="59">
        <f t="shared" si="16"/>
        <v>7.9999999999999988E-2</v>
      </c>
      <c r="V94" s="59">
        <f t="shared" si="16"/>
        <v>7.9820000000000002E-2</v>
      </c>
      <c r="W94" s="59">
        <f t="shared" si="16"/>
        <v>7.9050000000000009E-2</v>
      </c>
      <c r="X94" s="59">
        <f t="shared" si="16"/>
        <v>7.8730000000000008E-2</v>
      </c>
      <c r="Y94" s="59">
        <f t="shared" si="16"/>
        <v>7.8929999999999986E-2</v>
      </c>
      <c r="Z94" s="59">
        <f t="shared" si="16"/>
        <v>8.0130000000000007E-2</v>
      </c>
      <c r="AA94" s="59">
        <f t="shared" si="16"/>
        <v>8.1290000000000001E-2</v>
      </c>
      <c r="AB94" s="59">
        <f t="shared" si="16"/>
        <v>8.2159999999999997E-2</v>
      </c>
      <c r="AC94" s="59">
        <f t="shared" si="16"/>
        <v>8.2380000000000009E-2</v>
      </c>
      <c r="AD94" s="59">
        <f t="shared" si="16"/>
        <v>8.1739999999999993E-2</v>
      </c>
      <c r="AE94" s="59">
        <f t="shared" si="16"/>
        <v>8.0689999999999998E-2</v>
      </c>
      <c r="AF94" s="59">
        <f t="shared" si="16"/>
        <v>7.7360000000000012E-2</v>
      </c>
      <c r="AG94" s="59">
        <f t="shared" si="16"/>
        <v>7.3040000000000008E-2</v>
      </c>
      <c r="AH94" s="59">
        <f t="shared" si="16"/>
        <v>6.878999999999999E-2</v>
      </c>
      <c r="AI94" s="59">
        <f t="shared" si="16"/>
        <v>6.6089999999999996E-2</v>
      </c>
      <c r="AJ94" s="59">
        <f t="shared" si="16"/>
        <v>6.2620000000000009E-2</v>
      </c>
      <c r="AK94" s="59">
        <f t="shared" si="16"/>
        <v>5.8649999999999994E-2</v>
      </c>
      <c r="AL94" s="59">
        <f t="shared" si="16"/>
        <v>5.6620000000000004E-2</v>
      </c>
      <c r="AM94" s="59">
        <f t="shared" si="16"/>
        <v>5.5547928187315979E-2</v>
      </c>
      <c r="AN94" s="59">
        <f t="shared" si="16"/>
        <v>5.5451052528183754E-2</v>
      </c>
      <c r="AO94" s="59">
        <f t="shared" si="16"/>
        <v>5.4566205160269408E-2</v>
      </c>
      <c r="AP94" s="59">
        <f t="shared" si="16"/>
        <v>5.5075424661647263E-2</v>
      </c>
      <c r="AQ94" s="59">
        <f t="shared" si="16"/>
        <v>5.6894281851080045E-2</v>
      </c>
      <c r="AR94" s="59">
        <f t="shared" si="16"/>
        <v>5.7343654061183288E-2</v>
      </c>
      <c r="AS94" s="59">
        <f t="shared" si="16"/>
        <v>5.7491724224583748E-2</v>
      </c>
      <c r="AT94" s="59">
        <f t="shared" si="16"/>
        <v>5.7471526675641683E-2</v>
      </c>
      <c r="AU94" s="59">
        <f t="shared" si="16"/>
        <v>5.6933918212259106E-2</v>
      </c>
      <c r="AV94" s="59">
        <f t="shared" si="16"/>
        <v>5.6106135863903561E-2</v>
      </c>
      <c r="AW94" s="59">
        <f t="shared" si="16"/>
        <v>5.4546565522011613E-2</v>
      </c>
      <c r="AX94" s="59">
        <f t="shared" si="16"/>
        <v>5.4440802531324994E-2</v>
      </c>
      <c r="AY94" s="59">
        <f t="shared" si="16"/>
        <v>5.4859407676525106E-2</v>
      </c>
      <c r="AZ94" s="59">
        <f t="shared" si="16"/>
        <v>5.5199355096787452E-2</v>
      </c>
      <c r="BA94" s="59">
        <f t="shared" si="16"/>
        <v>5.5982794135633972E-2</v>
      </c>
      <c r="BB94" s="59">
        <f t="shared" si="16"/>
        <v>5.7027544852998588E-2</v>
      </c>
      <c r="BC94" s="59">
        <f t="shared" si="16"/>
        <v>5.8151881282932319E-2</v>
      </c>
      <c r="BD94" s="59">
        <f t="shared" si="16"/>
        <v>5.8424702510447776E-2</v>
      </c>
      <c r="BE94" s="59">
        <f t="shared" si="16"/>
        <v>5.7410200995524539E-2</v>
      </c>
      <c r="BF94" s="59">
        <f t="shared" si="16"/>
        <v>5.6595331972633535E-2</v>
      </c>
      <c r="BG94" s="59">
        <f t="shared" si="16"/>
        <v>5.6479660005204026E-2</v>
      </c>
      <c r="BH94" s="59">
        <f t="shared" si="16"/>
        <v>5.687558035275795E-2</v>
      </c>
      <c r="BI94" s="59">
        <f t="shared" si="16"/>
        <v>5.8026334899912949E-2</v>
      </c>
      <c r="BJ94" s="59">
        <f t="shared" si="16"/>
        <v>5.8777998969271807E-2</v>
      </c>
      <c r="BK94" s="59">
        <f t="shared" si="16"/>
        <v>5.9799481863775671E-2</v>
      </c>
      <c r="BL94" s="60">
        <f>B94</f>
        <v>1990</v>
      </c>
      <c r="BM94" s="61">
        <f t="shared" si="10"/>
        <v>6.5201303181865747E-2</v>
      </c>
      <c r="BN94" s="61">
        <f t="shared" si="11"/>
        <v>5.4440802531324994E-2</v>
      </c>
      <c r="BO94" s="61">
        <f t="shared" si="12"/>
        <v>8.2380000000000009E-2</v>
      </c>
      <c r="BP94" s="61">
        <f t="shared" si="13"/>
        <v>5.7395905578156721E-2</v>
      </c>
      <c r="BV94" s="60">
        <v>1990</v>
      </c>
      <c r="BW94" s="61">
        <v>6.5201303181865747E-2</v>
      </c>
      <c r="BX94" s="61">
        <v>5.4440802531324994E-2</v>
      </c>
      <c r="BY94" s="61">
        <v>8.2380000000000009E-2</v>
      </c>
      <c r="BZ94" s="61">
        <v>5.7395905578156721E-2</v>
      </c>
    </row>
    <row r="95" spans="1:78" x14ac:dyDescent="0.25">
      <c r="A95" s="62" t="s">
        <v>46</v>
      </c>
      <c r="B95" s="63"/>
      <c r="C95" s="49">
        <v>6.4199999999999993E-2</v>
      </c>
      <c r="D95" s="49">
        <v>6.5199999999999994E-2</v>
      </c>
      <c r="E95" s="49">
        <v>6.6199999999999995E-2</v>
      </c>
      <c r="F95" s="49">
        <v>6.5500000000000003E-2</v>
      </c>
      <c r="G95" s="49">
        <v>6.4100000000000004E-2</v>
      </c>
      <c r="H95" s="49">
        <v>6.3200000000000006E-2</v>
      </c>
      <c r="I95" s="49">
        <v>6.2799999999999995E-2</v>
      </c>
      <c r="J95" s="49">
        <v>6.2600000000000003E-2</v>
      </c>
      <c r="K95" s="49">
        <v>6.2700000000000006E-2</v>
      </c>
      <c r="L95" s="49">
        <v>6.3500000000000001E-2</v>
      </c>
      <c r="M95" s="49">
        <v>6.4600000000000005E-2</v>
      </c>
      <c r="N95" s="49">
        <v>6.5100000000000005E-2</v>
      </c>
      <c r="O95" s="49">
        <v>6.6500000000000004E-2</v>
      </c>
      <c r="P95" s="49">
        <v>6.8199999999999997E-2</v>
      </c>
      <c r="Q95" s="49">
        <v>7.0000000000000007E-2</v>
      </c>
      <c r="R95" s="49">
        <v>7.1999999999999995E-2</v>
      </c>
      <c r="S95" s="49">
        <v>7.3800000000000004E-2</v>
      </c>
      <c r="T95" s="49">
        <v>7.4800000000000005E-2</v>
      </c>
      <c r="U95" s="49">
        <v>7.51E-2</v>
      </c>
      <c r="V95" s="49">
        <v>7.4200000000000002E-2</v>
      </c>
      <c r="W95" s="49">
        <v>7.2800000000000004E-2</v>
      </c>
      <c r="X95" s="49">
        <v>7.1900000000000006E-2</v>
      </c>
      <c r="Y95" s="49">
        <v>7.17E-2</v>
      </c>
      <c r="Z95" s="64">
        <v>7.2499999999999995E-2</v>
      </c>
      <c r="AA95" s="64">
        <v>7.3200000000000001E-2</v>
      </c>
      <c r="AB95" s="64">
        <v>7.3599999999999999E-2</v>
      </c>
      <c r="AC95" s="64">
        <v>7.3700000000000002E-2</v>
      </c>
      <c r="AD95" s="64">
        <v>7.3099999999999998E-2</v>
      </c>
      <c r="AE95" s="49">
        <v>7.1999999999999995E-2</v>
      </c>
      <c r="AF95" s="49">
        <v>6.88E-2</v>
      </c>
      <c r="AG95" s="49">
        <v>6.4699999999999994E-2</v>
      </c>
      <c r="AH95" s="49">
        <v>6.0900000000000003E-2</v>
      </c>
      <c r="AI95" s="49">
        <v>5.8299999999999998E-2</v>
      </c>
      <c r="AJ95" s="49">
        <v>5.4800000000000001E-2</v>
      </c>
      <c r="AK95" s="49">
        <v>5.0999999999999997E-2</v>
      </c>
      <c r="AL95" s="49">
        <v>4.8800000000000003E-2</v>
      </c>
      <c r="AM95" s="64">
        <v>4.7673594967146002E-2</v>
      </c>
      <c r="AN95" s="64">
        <v>4.7391544586467403E-2</v>
      </c>
      <c r="AO95" s="64">
        <v>4.6497423768134302E-2</v>
      </c>
      <c r="AP95" s="64">
        <v>4.6979093068635701E-2</v>
      </c>
      <c r="AQ95" s="64">
        <v>4.8895834103448305E-2</v>
      </c>
      <c r="AR95" s="64">
        <v>4.9834900365055203E-2</v>
      </c>
      <c r="AS95" s="64">
        <v>5.0246397555341202E-2</v>
      </c>
      <c r="AT95" s="64">
        <v>5.0500465487235996E-2</v>
      </c>
      <c r="AU95" s="64">
        <v>5.0322425173626305E-2</v>
      </c>
      <c r="AV95" s="64">
        <v>4.9956460520479196E-2</v>
      </c>
      <c r="AW95" s="64">
        <v>4.8936173446797702E-2</v>
      </c>
      <c r="AX95" s="64">
        <v>4.9159441073251105E-2</v>
      </c>
      <c r="AY95" s="64">
        <v>4.99625367149929E-2</v>
      </c>
      <c r="AZ95" s="64">
        <v>5.0672393114824202E-2</v>
      </c>
      <c r="BA95" s="64">
        <v>5.1763616914272399E-2</v>
      </c>
      <c r="BB95" s="64">
        <v>5.3058805263707196E-2</v>
      </c>
      <c r="BC95" s="64">
        <v>5.4265841623717004E-2</v>
      </c>
      <c r="BD95" s="64">
        <v>5.4548787209120098E-2</v>
      </c>
      <c r="BE95" s="64">
        <v>5.3470740697623004E-2</v>
      </c>
      <c r="BF95" s="64">
        <v>5.2563082950193601E-2</v>
      </c>
      <c r="BG95" s="64">
        <v>5.22166706777187E-2</v>
      </c>
      <c r="BH95" s="64">
        <v>5.2265298430670695E-2</v>
      </c>
      <c r="BI95" s="64">
        <v>5.2835341499312995E-2</v>
      </c>
      <c r="BJ95" s="64">
        <v>5.3138787634820703E-2</v>
      </c>
      <c r="BK95" s="64">
        <v>5.3636008668071798E-2</v>
      </c>
      <c r="BM95" s="75">
        <f t="shared" si="10"/>
        <v>6.0276912549420726E-2</v>
      </c>
      <c r="BN95" s="75">
        <f t="shared" si="11"/>
        <v>4.6497423768134302E-2</v>
      </c>
      <c r="BO95" s="75">
        <f t="shared" si="12"/>
        <v>7.51E-2</v>
      </c>
      <c r="BP95" s="75">
        <f t="shared" si="13"/>
        <v>5.2869614557004369E-2</v>
      </c>
      <c r="BW95" s="64">
        <v>6.0276912549420726E-2</v>
      </c>
      <c r="BX95" s="64">
        <v>4.6497423768134302E-2</v>
      </c>
      <c r="BY95" s="64">
        <v>7.51E-2</v>
      </c>
      <c r="BZ95" s="64">
        <v>5.2869614557004369E-2</v>
      </c>
    </row>
    <row r="96" spans="1:78" x14ac:dyDescent="0.25">
      <c r="A96" s="62" t="s">
        <v>47</v>
      </c>
      <c r="B96" s="63"/>
      <c r="C96" s="49">
        <v>6.4199999999999993E-2</v>
      </c>
      <c r="D96" s="49">
        <v>6.5100000000000005E-2</v>
      </c>
      <c r="E96" s="49">
        <v>6.6299999999999998E-2</v>
      </c>
      <c r="F96" s="49">
        <v>6.4399999999999999E-2</v>
      </c>
      <c r="G96" s="49">
        <v>6.1499999999999999E-2</v>
      </c>
      <c r="H96" s="49">
        <v>5.9700000000000003E-2</v>
      </c>
      <c r="I96" s="49">
        <v>5.8799999999999998E-2</v>
      </c>
      <c r="J96" s="49">
        <v>5.8200000000000002E-2</v>
      </c>
      <c r="K96" s="49">
        <v>5.8299999999999998E-2</v>
      </c>
      <c r="L96" s="49">
        <v>6.0699999999999997E-2</v>
      </c>
      <c r="M96" s="49">
        <v>6.3899999999999998E-2</v>
      </c>
      <c r="N96" s="49">
        <v>6.6000000000000003E-2</v>
      </c>
      <c r="O96" s="49">
        <v>6.8500000000000005E-2</v>
      </c>
      <c r="P96" s="49">
        <v>7.1400000000000005E-2</v>
      </c>
      <c r="Q96" s="49">
        <v>7.4499999999999997E-2</v>
      </c>
      <c r="R96" s="49">
        <v>7.7399999999999997E-2</v>
      </c>
      <c r="S96" s="49">
        <v>8.0299999999999996E-2</v>
      </c>
      <c r="T96" s="49">
        <v>8.2400000000000001E-2</v>
      </c>
      <c r="U96" s="49">
        <v>8.3599999999999994E-2</v>
      </c>
      <c r="V96" s="49">
        <v>8.3599999999999994E-2</v>
      </c>
      <c r="W96" s="49">
        <v>8.2799999999999999E-2</v>
      </c>
      <c r="X96" s="49">
        <v>8.2500000000000004E-2</v>
      </c>
      <c r="Y96" s="49">
        <v>8.2699999999999996E-2</v>
      </c>
      <c r="Z96" s="64">
        <v>8.4199999999999997E-2</v>
      </c>
      <c r="AA96" s="64">
        <v>8.5699999999999998E-2</v>
      </c>
      <c r="AB96" s="64">
        <v>8.6499999999999994E-2</v>
      </c>
      <c r="AC96" s="64">
        <v>8.6499999999999994E-2</v>
      </c>
      <c r="AD96" s="64">
        <v>8.5300000000000001E-2</v>
      </c>
      <c r="AE96" s="49">
        <v>8.3599999999999994E-2</v>
      </c>
      <c r="AF96" s="49">
        <v>7.9000000000000001E-2</v>
      </c>
      <c r="AG96" s="49">
        <v>7.3300000000000004E-2</v>
      </c>
      <c r="AH96" s="49">
        <v>6.7900000000000002E-2</v>
      </c>
      <c r="AI96" s="49">
        <v>6.4699999999999994E-2</v>
      </c>
      <c r="AJ96" s="49">
        <v>6.0600000000000001E-2</v>
      </c>
      <c r="AK96" s="49">
        <v>5.6000000000000001E-2</v>
      </c>
      <c r="AL96" s="49">
        <v>5.3699999999999998E-2</v>
      </c>
      <c r="AM96" s="64">
        <v>5.2551710481449999E-2</v>
      </c>
      <c r="AN96" s="64">
        <v>5.2294039914658107E-2</v>
      </c>
      <c r="AO96" s="64">
        <v>5.0867938609605402E-2</v>
      </c>
      <c r="AP96" s="64">
        <v>5.1413855178494401E-2</v>
      </c>
      <c r="AQ96" s="64">
        <v>5.3759247687062903E-2</v>
      </c>
      <c r="AR96" s="64">
        <v>5.4510303883159202E-2</v>
      </c>
      <c r="AS96" s="64">
        <v>5.4836974399588005E-2</v>
      </c>
      <c r="AT96" s="64">
        <v>5.5044118221123199E-2</v>
      </c>
      <c r="AU96" s="64">
        <v>5.4542797185958898E-2</v>
      </c>
      <c r="AV96" s="64">
        <v>5.3446132182230696E-2</v>
      </c>
      <c r="AW96" s="64">
        <v>5.1211746346145406E-2</v>
      </c>
      <c r="AX96" s="64">
        <v>5.0704749863517501E-2</v>
      </c>
      <c r="AY96" s="64">
        <v>5.0760435631670299E-2</v>
      </c>
      <c r="AZ96" s="64">
        <v>5.0777123439430402E-2</v>
      </c>
      <c r="BA96" s="64">
        <v>5.1445410807926695E-2</v>
      </c>
      <c r="BB96" s="64">
        <v>5.2562156243307998E-2</v>
      </c>
      <c r="BC96" s="64">
        <v>5.3717930787304802E-2</v>
      </c>
      <c r="BD96" s="64">
        <v>5.3899429996787006E-2</v>
      </c>
      <c r="BE96" s="64">
        <v>5.2871529627467398E-2</v>
      </c>
      <c r="BF96" s="64">
        <v>5.2072586855174602E-2</v>
      </c>
      <c r="BG96" s="64">
        <v>5.2176429727503901E-2</v>
      </c>
      <c r="BH96" s="64">
        <v>5.2697376675563803E-2</v>
      </c>
      <c r="BI96" s="64">
        <v>5.41760955114561E-2</v>
      </c>
      <c r="BJ96" s="64">
        <v>5.5164573195539204E-2</v>
      </c>
      <c r="BK96" s="64">
        <v>5.6417009368896799E-2</v>
      </c>
      <c r="BM96" s="75">
        <f t="shared" si="10"/>
        <v>6.4061011505262666E-2</v>
      </c>
      <c r="BN96" s="75">
        <f t="shared" si="11"/>
        <v>5.0704749863517501E-2</v>
      </c>
      <c r="BO96" s="75">
        <f t="shared" si="12"/>
        <v>8.6499999999999994E-2</v>
      </c>
      <c r="BP96" s="75">
        <f t="shared" si="13"/>
        <v>5.31648043530299E-2</v>
      </c>
      <c r="BW96" s="64">
        <v>6.4061011505262666E-2</v>
      </c>
      <c r="BX96" s="64">
        <v>5.0704749863517501E-2</v>
      </c>
      <c r="BY96" s="64">
        <v>8.6499999999999994E-2</v>
      </c>
      <c r="BZ96" s="64">
        <v>5.31648043530299E-2</v>
      </c>
    </row>
    <row r="97" spans="1:78" x14ac:dyDescent="0.25">
      <c r="A97" s="62" t="s">
        <v>48</v>
      </c>
      <c r="B97" s="63"/>
      <c r="C97" s="49">
        <v>6.5600000000000006E-2</v>
      </c>
      <c r="D97" s="49">
        <v>6.6600000000000006E-2</v>
      </c>
      <c r="E97" s="49">
        <v>6.7599999999999993E-2</v>
      </c>
      <c r="F97" s="49">
        <v>6.7100000000000007E-2</v>
      </c>
      <c r="G97" s="49">
        <v>6.6100000000000006E-2</v>
      </c>
      <c r="H97" s="49">
        <v>6.5699999999999995E-2</v>
      </c>
      <c r="I97" s="49">
        <v>6.5799999999999997E-2</v>
      </c>
      <c r="J97" s="49">
        <v>6.6199999999999995E-2</v>
      </c>
      <c r="K97" s="49">
        <v>6.6799999999999998E-2</v>
      </c>
      <c r="L97" s="49">
        <v>6.8199999999999997E-2</v>
      </c>
      <c r="M97" s="49">
        <v>6.9699999999999998E-2</v>
      </c>
      <c r="N97" s="49">
        <v>7.0400000000000004E-2</v>
      </c>
      <c r="O97" s="49">
        <v>7.1599999999999997E-2</v>
      </c>
      <c r="P97" s="49">
        <v>7.2999999999999995E-2</v>
      </c>
      <c r="Q97" s="49">
        <v>7.4499999999999997E-2</v>
      </c>
      <c r="R97" s="49">
        <v>7.6399999999999996E-2</v>
      </c>
      <c r="S97" s="49">
        <v>7.7899999999999997E-2</v>
      </c>
      <c r="T97" s="49">
        <v>7.8899999999999998E-2</v>
      </c>
      <c r="U97" s="49">
        <v>7.9600000000000004E-2</v>
      </c>
      <c r="V97" s="49">
        <v>7.8899999999999998E-2</v>
      </c>
      <c r="W97" s="49">
        <v>7.7799999999999994E-2</v>
      </c>
      <c r="X97" s="49">
        <v>7.6899999999999996E-2</v>
      </c>
      <c r="Y97" s="49">
        <v>7.6700000000000004E-2</v>
      </c>
      <c r="Z97" s="64">
        <v>7.7200000000000005E-2</v>
      </c>
      <c r="AA97" s="64">
        <v>7.7499999999999999E-2</v>
      </c>
      <c r="AB97" s="64">
        <v>7.7899999999999997E-2</v>
      </c>
      <c r="AC97" s="64">
        <v>7.8E-2</v>
      </c>
      <c r="AD97" s="64">
        <v>7.7299999999999994E-2</v>
      </c>
      <c r="AE97" s="49">
        <v>7.6100000000000001E-2</v>
      </c>
      <c r="AF97" s="49">
        <v>7.3099999999999998E-2</v>
      </c>
      <c r="AG97" s="49">
        <v>6.93E-2</v>
      </c>
      <c r="AH97" s="49">
        <v>6.5699999999999995E-2</v>
      </c>
      <c r="AI97" s="49">
        <v>6.3E-2</v>
      </c>
      <c r="AJ97" s="49">
        <v>5.9700000000000003E-2</v>
      </c>
      <c r="AK97" s="49">
        <v>5.6099999999999997E-2</v>
      </c>
      <c r="AL97" s="49">
        <v>5.4199999999999998E-2</v>
      </c>
      <c r="AM97" s="64">
        <v>5.32683075363765E-2</v>
      </c>
      <c r="AN97" s="64">
        <v>5.3124608646185997E-2</v>
      </c>
      <c r="AO97" s="64">
        <v>5.2458470011115602E-2</v>
      </c>
      <c r="AP97" s="64">
        <v>5.3061890461364197E-2</v>
      </c>
      <c r="AQ97" s="64">
        <v>5.4773613321278197E-2</v>
      </c>
      <c r="AR97" s="64">
        <v>5.5106536645905597E-2</v>
      </c>
      <c r="AS97" s="64">
        <v>5.4895868587624602E-2</v>
      </c>
      <c r="AT97" s="64">
        <v>5.4381165106072799E-2</v>
      </c>
      <c r="AU97" s="64">
        <v>5.3504303096334797E-2</v>
      </c>
      <c r="AV97" s="64">
        <v>5.2474655505387602E-2</v>
      </c>
      <c r="AW97" s="64">
        <v>5.0857912215642405E-2</v>
      </c>
      <c r="AX97" s="64">
        <v>5.0649572560645797E-2</v>
      </c>
      <c r="AY97" s="64">
        <v>5.1144075622727297E-2</v>
      </c>
      <c r="AZ97" s="64">
        <v>5.1673565636479603E-2</v>
      </c>
      <c r="BA97" s="64">
        <v>5.2501620881424398E-2</v>
      </c>
      <c r="BB97" s="64">
        <v>5.3434714180187901E-2</v>
      </c>
      <c r="BC97" s="64">
        <v>5.4450062585282899E-2</v>
      </c>
      <c r="BD97" s="64">
        <v>5.45125192441911E-2</v>
      </c>
      <c r="BE97" s="64">
        <v>5.3227791482213398E-2</v>
      </c>
      <c r="BF97" s="64">
        <v>5.2043694827156296E-2</v>
      </c>
      <c r="BG97" s="64">
        <v>5.1708789694396795E-2</v>
      </c>
      <c r="BH97" s="64">
        <v>5.19740175372723E-2</v>
      </c>
      <c r="BI97" s="64">
        <v>5.2765080865557597E-2</v>
      </c>
      <c r="BJ97" s="64">
        <v>5.3460379206999198E-2</v>
      </c>
      <c r="BK97" s="64">
        <v>5.4425486393444494E-2</v>
      </c>
      <c r="BM97" s="75">
        <f t="shared" si="10"/>
        <v>6.3589814784446988E-2</v>
      </c>
      <c r="BN97" s="75">
        <f t="shared" si="11"/>
        <v>5.0649572560645797E-2</v>
      </c>
      <c r="BO97" s="75">
        <f t="shared" si="12"/>
        <v>7.9600000000000004E-2</v>
      </c>
      <c r="BP97" s="75">
        <f t="shared" si="13"/>
        <v>5.3014810211217171E-2</v>
      </c>
      <c r="BW97" s="64">
        <v>6.3589814784446988E-2</v>
      </c>
      <c r="BX97" s="64">
        <v>5.0649572560645797E-2</v>
      </c>
      <c r="BY97" s="64">
        <v>7.9600000000000004E-2</v>
      </c>
      <c r="BZ97" s="64">
        <v>5.3014810211217171E-2</v>
      </c>
    </row>
    <row r="98" spans="1:78" x14ac:dyDescent="0.25">
      <c r="A98" s="62" t="s">
        <v>49</v>
      </c>
      <c r="B98" s="63"/>
      <c r="C98" s="49">
        <v>6.1600000000000002E-2</v>
      </c>
      <c r="D98" s="49">
        <v>6.1699999999999998E-2</v>
      </c>
      <c r="E98" s="49">
        <v>6.2E-2</v>
      </c>
      <c r="F98" s="49">
        <v>6.1899999999999997E-2</v>
      </c>
      <c r="G98" s="49">
        <v>6.1600000000000002E-2</v>
      </c>
      <c r="H98" s="49">
        <v>6.1499999999999999E-2</v>
      </c>
      <c r="I98" s="49">
        <v>6.1800000000000001E-2</v>
      </c>
      <c r="J98" s="49">
        <v>6.2199999999999998E-2</v>
      </c>
      <c r="K98" s="49">
        <v>6.2600000000000003E-2</v>
      </c>
      <c r="L98" s="49">
        <v>6.3100000000000003E-2</v>
      </c>
      <c r="M98" s="49">
        <v>6.3700000000000007E-2</v>
      </c>
      <c r="N98" s="49">
        <v>6.4100000000000004E-2</v>
      </c>
      <c r="O98" s="49">
        <v>6.4899999999999999E-2</v>
      </c>
      <c r="P98" s="49">
        <v>6.6100000000000006E-2</v>
      </c>
      <c r="Q98" s="49">
        <v>6.7199999999999996E-2</v>
      </c>
      <c r="R98" s="49">
        <v>6.9000000000000006E-2</v>
      </c>
      <c r="S98" s="49">
        <v>7.0699999999999999E-2</v>
      </c>
      <c r="T98" s="49">
        <v>7.22E-2</v>
      </c>
      <c r="U98" s="49">
        <v>7.3200000000000001E-2</v>
      </c>
      <c r="V98" s="49">
        <v>7.3499999999999996E-2</v>
      </c>
      <c r="W98" s="49">
        <v>7.3700000000000002E-2</v>
      </c>
      <c r="X98" s="49">
        <v>7.3599999999999999E-2</v>
      </c>
      <c r="Y98" s="49">
        <v>7.3899999999999993E-2</v>
      </c>
      <c r="Z98" s="64">
        <v>7.3899999999999993E-2</v>
      </c>
      <c r="AA98" s="64">
        <v>7.3800000000000004E-2</v>
      </c>
      <c r="AB98" s="64">
        <v>7.3899999999999993E-2</v>
      </c>
      <c r="AC98" s="64">
        <v>7.3599999999999999E-2</v>
      </c>
      <c r="AD98" s="64">
        <v>7.3300000000000004E-2</v>
      </c>
      <c r="AE98" s="49">
        <v>7.2700000000000001E-2</v>
      </c>
      <c r="AF98" s="49">
        <v>7.1400000000000005E-2</v>
      </c>
      <c r="AG98" s="49">
        <v>6.9900000000000004E-2</v>
      </c>
      <c r="AH98" s="49">
        <v>6.8199999999999997E-2</v>
      </c>
      <c r="AI98" s="49">
        <v>6.6799999999999998E-2</v>
      </c>
      <c r="AJ98" s="49">
        <v>6.4799999999999996E-2</v>
      </c>
      <c r="AK98" s="49">
        <v>6.2700000000000006E-2</v>
      </c>
      <c r="AL98" s="49">
        <v>6.2E-2</v>
      </c>
      <c r="AM98" s="64">
        <v>6.1650877028764005E-2</v>
      </c>
      <c r="AN98" s="64">
        <v>6.2057051323340301E-2</v>
      </c>
      <c r="AO98" s="64">
        <v>6.2151214388600697E-2</v>
      </c>
      <c r="AP98" s="64">
        <v>6.2920136747310298E-2</v>
      </c>
      <c r="AQ98" s="64">
        <v>6.4192334061860395E-2</v>
      </c>
      <c r="AR98" s="64">
        <v>6.4446430350240794E-2</v>
      </c>
      <c r="AS98" s="64">
        <v>6.4295973992097591E-2</v>
      </c>
      <c r="AT98" s="64">
        <v>6.3880434200787997E-2</v>
      </c>
      <c r="AU98" s="64">
        <v>6.3220333843266599E-2</v>
      </c>
      <c r="AV98" s="64">
        <v>6.2626191714969998E-2</v>
      </c>
      <c r="AW98" s="64">
        <v>6.1567746141155996E-2</v>
      </c>
      <c r="AX98" s="64">
        <v>6.1148011449023605E-2</v>
      </c>
      <c r="AY98" s="64">
        <v>6.1492348202408502E-2</v>
      </c>
      <c r="AZ98" s="64">
        <v>6.1779027584859293E-2</v>
      </c>
      <c r="BA98" s="64">
        <v>6.21964896555669E-2</v>
      </c>
      <c r="BB98" s="64">
        <v>6.2472339588874999E-2</v>
      </c>
      <c r="BC98" s="64">
        <v>6.2902718469621102E-2</v>
      </c>
      <c r="BD98" s="64">
        <v>6.3117704404978991E-2</v>
      </c>
      <c r="BE98" s="64">
        <v>6.2405776885443603E-2</v>
      </c>
      <c r="BF98" s="64">
        <v>6.1945835807250001E-2</v>
      </c>
      <c r="BG98" s="64">
        <v>6.2044212346598397E-2</v>
      </c>
      <c r="BH98" s="64">
        <v>6.2653913912659204E-2</v>
      </c>
      <c r="BI98" s="64">
        <v>6.354827611999761E-2</v>
      </c>
      <c r="BJ98" s="64">
        <v>6.4038895876839197E-2</v>
      </c>
      <c r="BK98" s="64">
        <v>6.457593055206251E-2</v>
      </c>
      <c r="BM98" s="75">
        <f t="shared" si="10"/>
        <v>6.5608691879484912E-2</v>
      </c>
      <c r="BN98" s="75">
        <f t="shared" si="11"/>
        <v>6.1148011449023605E-2</v>
      </c>
      <c r="BO98" s="75">
        <f t="shared" si="12"/>
        <v>7.3899999999999993E-2</v>
      </c>
      <c r="BP98" s="75">
        <f t="shared" si="13"/>
        <v>6.2806760100395986E-2</v>
      </c>
      <c r="BW98" s="64">
        <v>6.5608691879484912E-2</v>
      </c>
      <c r="BX98" s="64">
        <v>6.1148011449023605E-2</v>
      </c>
      <c r="BY98" s="64">
        <v>7.3899999999999993E-2</v>
      </c>
      <c r="BZ98" s="64">
        <v>6.2806760100395986E-2</v>
      </c>
    </row>
    <row r="99" spans="1:78" x14ac:dyDescent="0.25">
      <c r="A99" s="62" t="s">
        <v>50</v>
      </c>
      <c r="B99" s="63"/>
      <c r="C99" s="49">
        <v>4.8099999999999997E-2</v>
      </c>
      <c r="D99" s="49">
        <v>4.9399999999999999E-2</v>
      </c>
      <c r="E99" s="49">
        <v>5.0700000000000002E-2</v>
      </c>
      <c r="F99" s="49">
        <v>5.0299999999999997E-2</v>
      </c>
      <c r="G99" s="49">
        <v>4.9500000000000002E-2</v>
      </c>
      <c r="H99" s="49">
        <v>4.9299999999999997E-2</v>
      </c>
      <c r="I99" s="49">
        <v>4.9399999999999999E-2</v>
      </c>
      <c r="J99" s="49">
        <v>4.9700000000000001E-2</v>
      </c>
      <c r="K99" s="49">
        <v>5.04E-2</v>
      </c>
      <c r="L99" s="49">
        <v>5.2200000000000003E-2</v>
      </c>
      <c r="M99" s="49">
        <v>5.3999999999999999E-2</v>
      </c>
      <c r="N99" s="49">
        <v>5.5100000000000003E-2</v>
      </c>
      <c r="O99" s="49">
        <v>5.6899999999999999E-2</v>
      </c>
      <c r="P99" s="49">
        <v>5.9299999999999999E-2</v>
      </c>
      <c r="Q99" s="49">
        <v>6.2100000000000002E-2</v>
      </c>
      <c r="R99" s="49">
        <v>6.4699999999999994E-2</v>
      </c>
      <c r="S99" s="49">
        <v>6.7199999999999996E-2</v>
      </c>
      <c r="T99" s="49">
        <v>6.9000000000000006E-2</v>
      </c>
      <c r="U99" s="49">
        <v>7.0099999999999996E-2</v>
      </c>
      <c r="V99" s="49">
        <v>6.9800000000000001E-2</v>
      </c>
      <c r="W99" s="49">
        <v>6.88E-2</v>
      </c>
      <c r="X99" s="49">
        <v>6.8400000000000002E-2</v>
      </c>
      <c r="Y99" s="49">
        <v>6.8599999999999994E-2</v>
      </c>
      <c r="Z99" s="64">
        <v>7.0099999999999996E-2</v>
      </c>
      <c r="AA99" s="64">
        <v>7.1800000000000003E-2</v>
      </c>
      <c r="AB99" s="64">
        <v>7.2999999999999995E-2</v>
      </c>
      <c r="AC99" s="64">
        <v>7.3499999999999996E-2</v>
      </c>
      <c r="AD99" s="64">
        <v>7.3200000000000001E-2</v>
      </c>
      <c r="AE99" s="49">
        <v>7.2499999999999995E-2</v>
      </c>
      <c r="AF99" s="49">
        <v>6.9199999999999998E-2</v>
      </c>
      <c r="AG99" s="49">
        <v>6.4699999999999994E-2</v>
      </c>
      <c r="AH99" s="49">
        <v>6.0299999999999999E-2</v>
      </c>
      <c r="AI99" s="49">
        <v>5.7799999999999997E-2</v>
      </c>
      <c r="AJ99" s="49">
        <v>5.45E-2</v>
      </c>
      <c r="AK99" s="49">
        <v>5.04E-2</v>
      </c>
      <c r="AL99" s="49">
        <v>4.8399999999999999E-2</v>
      </c>
      <c r="AM99" s="64">
        <v>4.7467530776311696E-2</v>
      </c>
      <c r="AN99" s="64">
        <v>4.7653353162718598E-2</v>
      </c>
      <c r="AO99" s="64">
        <v>4.6883083528988997E-2</v>
      </c>
      <c r="AP99" s="64">
        <v>4.7543647253247598E-2</v>
      </c>
      <c r="AQ99" s="64">
        <v>4.9529207084653998E-2</v>
      </c>
      <c r="AR99" s="64">
        <v>5.0075772464765606E-2</v>
      </c>
      <c r="AS99" s="64">
        <v>5.0392504421654695E-2</v>
      </c>
      <c r="AT99" s="64">
        <v>5.0611792419506398E-2</v>
      </c>
      <c r="AU99" s="64">
        <v>5.0300522666451103E-2</v>
      </c>
      <c r="AV99" s="64">
        <v>4.9771935604093001E-2</v>
      </c>
      <c r="AW99" s="64">
        <v>4.8499272738561298E-2</v>
      </c>
      <c r="AX99" s="64">
        <v>4.8934915239036599E-2</v>
      </c>
      <c r="AY99" s="64">
        <v>4.9767597611920296E-2</v>
      </c>
      <c r="AZ99" s="64">
        <v>5.0509770513897594E-2</v>
      </c>
      <c r="BA99" s="64">
        <v>5.17129335010314E-2</v>
      </c>
      <c r="BB99" s="64">
        <v>5.3289414285059601E-2</v>
      </c>
      <c r="BC99" s="64">
        <v>5.5017195501699999E-2</v>
      </c>
      <c r="BD99" s="64">
        <v>5.5617700569008797E-2</v>
      </c>
      <c r="BE99" s="64">
        <v>5.4847055733788001E-2</v>
      </c>
      <c r="BF99" s="64">
        <v>5.4392940722119795E-2</v>
      </c>
      <c r="BG99" s="64">
        <v>5.4584762147011696E-2</v>
      </c>
      <c r="BH99" s="64">
        <v>5.5171832182073006E-2</v>
      </c>
      <c r="BI99" s="64">
        <v>5.6738112467311502E-2</v>
      </c>
      <c r="BJ99" s="64">
        <v>5.7903200764609995E-2</v>
      </c>
      <c r="BK99" s="64">
        <v>5.9468146829537501E-2</v>
      </c>
      <c r="BM99" s="75">
        <f t="shared" si="10"/>
        <v>5.6870232789984564E-2</v>
      </c>
      <c r="BN99" s="75">
        <f t="shared" si="11"/>
        <v>4.6883083528988997E-2</v>
      </c>
      <c r="BO99" s="75">
        <f t="shared" si="12"/>
        <v>7.3499999999999996E-2</v>
      </c>
      <c r="BP99" s="75">
        <f t="shared" si="13"/>
        <v>5.4937755434762404E-2</v>
      </c>
      <c r="BW99" s="64">
        <v>5.6870232789984564E-2</v>
      </c>
      <c r="BX99" s="64">
        <v>4.6883083528988997E-2</v>
      </c>
      <c r="BY99" s="64">
        <v>7.3499999999999996E-2</v>
      </c>
      <c r="BZ99" s="64">
        <v>5.4937755434762404E-2</v>
      </c>
    </row>
    <row r="100" spans="1:78" x14ac:dyDescent="0.25">
      <c r="A100" s="62" t="s">
        <v>51</v>
      </c>
      <c r="B100" s="63"/>
      <c r="C100" s="49">
        <v>5.8400000000000001E-2</v>
      </c>
      <c r="D100" s="49">
        <v>6.0299999999999999E-2</v>
      </c>
      <c r="E100" s="49">
        <v>6.2E-2</v>
      </c>
      <c r="F100" s="49">
        <v>6.2399999999999997E-2</v>
      </c>
      <c r="G100" s="49">
        <v>6.2399999999999997E-2</v>
      </c>
      <c r="H100" s="49">
        <v>6.25E-2</v>
      </c>
      <c r="I100" s="49">
        <v>6.2399999999999997E-2</v>
      </c>
      <c r="J100" s="49">
        <v>6.2300000000000001E-2</v>
      </c>
      <c r="K100" s="49">
        <v>6.2399999999999997E-2</v>
      </c>
      <c r="L100" s="49">
        <v>6.3E-2</v>
      </c>
      <c r="M100" s="49">
        <v>6.3700000000000007E-2</v>
      </c>
      <c r="N100" s="49">
        <v>6.3799999999999996E-2</v>
      </c>
      <c r="O100" s="49">
        <v>6.4899999999999999E-2</v>
      </c>
      <c r="P100" s="49">
        <v>6.6299999999999998E-2</v>
      </c>
      <c r="Q100" s="49">
        <v>6.7900000000000002E-2</v>
      </c>
      <c r="R100" s="49">
        <v>6.9900000000000004E-2</v>
      </c>
      <c r="S100" s="49">
        <v>7.1499999999999994E-2</v>
      </c>
      <c r="T100" s="49">
        <v>7.2599999999999998E-2</v>
      </c>
      <c r="U100" s="49">
        <v>7.3400000000000007E-2</v>
      </c>
      <c r="V100" s="49">
        <v>7.3099999999999998E-2</v>
      </c>
      <c r="W100" s="49">
        <v>7.2400000000000006E-2</v>
      </c>
      <c r="X100" s="49">
        <v>7.22E-2</v>
      </c>
      <c r="Y100" s="49">
        <v>7.2700000000000001E-2</v>
      </c>
      <c r="Z100" s="64">
        <v>7.4200000000000002E-2</v>
      </c>
      <c r="AA100" s="64">
        <v>7.6100000000000001E-2</v>
      </c>
      <c r="AB100" s="64">
        <v>7.8200000000000006E-2</v>
      </c>
      <c r="AC100" s="64">
        <v>7.9500000000000001E-2</v>
      </c>
      <c r="AD100" s="64">
        <v>8.0299999999999996E-2</v>
      </c>
      <c r="AE100" s="49">
        <v>8.0600000000000005E-2</v>
      </c>
      <c r="AF100" s="49">
        <v>7.8799999999999995E-2</v>
      </c>
      <c r="AG100" s="49">
        <v>7.5499999999999998E-2</v>
      </c>
      <c r="AH100" s="49">
        <v>7.1900000000000006E-2</v>
      </c>
      <c r="AI100" s="49">
        <v>6.9400000000000003E-2</v>
      </c>
      <c r="AJ100" s="49">
        <v>6.6299999999999998E-2</v>
      </c>
      <c r="AK100" s="49">
        <v>6.3E-2</v>
      </c>
      <c r="AL100" s="49">
        <v>6.1199999999999997E-2</v>
      </c>
      <c r="AM100" s="64">
        <v>6.0098763689602298E-2</v>
      </c>
      <c r="AN100" s="64">
        <v>5.9950358120485998E-2</v>
      </c>
      <c r="AO100" s="64">
        <v>5.9360620435953901E-2</v>
      </c>
      <c r="AP100" s="64">
        <v>5.98204757097269E-2</v>
      </c>
      <c r="AQ100" s="64">
        <v>6.1012093225338696E-2</v>
      </c>
      <c r="AR100" s="64">
        <v>6.1115074281496796E-2</v>
      </c>
      <c r="AS100" s="64">
        <v>6.1173979956965802E-2</v>
      </c>
      <c r="AT100" s="64">
        <v>6.1030542643752801E-2</v>
      </c>
      <c r="AU100" s="64">
        <v>6.0503347332172004E-2</v>
      </c>
      <c r="AV100" s="64">
        <v>5.9752773178402302E-2</v>
      </c>
      <c r="AW100" s="64">
        <v>5.8736822991568897E-2</v>
      </c>
      <c r="AX100" s="64">
        <v>5.8989644712971696E-2</v>
      </c>
      <c r="AY100" s="64">
        <v>5.9654155967425702E-2</v>
      </c>
      <c r="AZ100" s="64">
        <v>6.0199630710357797E-2</v>
      </c>
      <c r="BA100" s="64">
        <v>6.1007960237997601E-2</v>
      </c>
      <c r="BB100" s="64">
        <v>6.1846676897714496E-2</v>
      </c>
      <c r="BC100" s="64">
        <v>6.2705191197251195E-2</v>
      </c>
      <c r="BD100" s="64">
        <v>6.2508437361622496E-2</v>
      </c>
      <c r="BE100" s="64">
        <v>6.0948294274287995E-2</v>
      </c>
      <c r="BF100" s="64">
        <v>5.9504750275734104E-2</v>
      </c>
      <c r="BG100" s="64">
        <v>5.8849383150482E-2</v>
      </c>
      <c r="BH100" s="64">
        <v>5.8854433837245299E-2</v>
      </c>
      <c r="BI100" s="64">
        <v>5.9241399137535303E-2</v>
      </c>
      <c r="BJ100" s="64">
        <v>5.9464120740158402E-2</v>
      </c>
      <c r="BK100" s="64">
        <v>6.00823337755984E-2</v>
      </c>
      <c r="BM100" s="75">
        <f t="shared" si="10"/>
        <v>6.5310020718718831E-2</v>
      </c>
      <c r="BN100" s="75">
        <f t="shared" si="11"/>
        <v>5.8400000000000001E-2</v>
      </c>
      <c r="BO100" s="75">
        <f t="shared" si="12"/>
        <v>8.0600000000000005E-2</v>
      </c>
      <c r="BP100" s="75">
        <f t="shared" si="13"/>
        <v>6.0434384299665418E-2</v>
      </c>
      <c r="BW100" s="64">
        <v>6.5310020718718831E-2</v>
      </c>
      <c r="BX100" s="64">
        <v>5.8400000000000001E-2</v>
      </c>
      <c r="BY100" s="64">
        <v>8.0600000000000005E-2</v>
      </c>
      <c r="BZ100" s="64">
        <v>6.0434384299665418E-2</v>
      </c>
    </row>
    <row r="101" spans="1:78" x14ac:dyDescent="0.25">
      <c r="A101" s="62" t="s">
        <v>52</v>
      </c>
      <c r="B101" s="63"/>
      <c r="C101" s="49">
        <v>6.1600000000000002E-2</v>
      </c>
      <c r="D101" s="49">
        <v>6.2600000000000003E-2</v>
      </c>
      <c r="E101" s="49">
        <v>6.3600000000000004E-2</v>
      </c>
      <c r="F101" s="49">
        <v>6.2600000000000003E-2</v>
      </c>
      <c r="G101" s="49">
        <v>6.1499999999999999E-2</v>
      </c>
      <c r="H101" s="49">
        <v>6.1100000000000002E-2</v>
      </c>
      <c r="I101" s="49">
        <v>6.1199999999999997E-2</v>
      </c>
      <c r="J101" s="49">
        <v>6.1600000000000002E-2</v>
      </c>
      <c r="K101" s="49">
        <v>6.2300000000000001E-2</v>
      </c>
      <c r="L101" s="49">
        <v>6.4199999999999993E-2</v>
      </c>
      <c r="M101" s="49">
        <v>6.59E-2</v>
      </c>
      <c r="N101" s="49">
        <v>6.6699999999999995E-2</v>
      </c>
      <c r="O101" s="49">
        <v>6.8500000000000005E-2</v>
      </c>
      <c r="P101" s="49">
        <v>7.0599999999999996E-2</v>
      </c>
      <c r="Q101" s="49">
        <v>7.2999999999999995E-2</v>
      </c>
      <c r="R101" s="49">
        <v>7.5499999999999998E-2</v>
      </c>
      <c r="S101" s="49">
        <v>7.8E-2</v>
      </c>
      <c r="T101" s="49">
        <v>7.9799999999999996E-2</v>
      </c>
      <c r="U101" s="49">
        <v>8.1000000000000003E-2</v>
      </c>
      <c r="V101" s="49">
        <v>8.1000000000000003E-2</v>
      </c>
      <c r="W101" s="49">
        <v>8.0299999999999996E-2</v>
      </c>
      <c r="X101" s="49">
        <v>8.0100000000000005E-2</v>
      </c>
      <c r="Y101" s="49">
        <v>8.0399999999999999E-2</v>
      </c>
      <c r="Z101" s="64">
        <v>8.2100000000000006E-2</v>
      </c>
      <c r="AA101" s="64">
        <v>8.3599999999999994E-2</v>
      </c>
      <c r="AB101" s="64">
        <v>8.4599999999999995E-2</v>
      </c>
      <c r="AC101" s="64">
        <v>8.48E-2</v>
      </c>
      <c r="AD101" s="64">
        <v>8.4000000000000005E-2</v>
      </c>
      <c r="AE101" s="49">
        <v>8.2900000000000001E-2</v>
      </c>
      <c r="AF101" s="49">
        <v>7.8899999999999998E-2</v>
      </c>
      <c r="AG101" s="49">
        <v>7.3800000000000004E-2</v>
      </c>
      <c r="AH101" s="49">
        <v>6.8900000000000003E-2</v>
      </c>
      <c r="AI101" s="49">
        <v>6.5699999999999995E-2</v>
      </c>
      <c r="AJ101" s="49">
        <v>6.1699999999999998E-2</v>
      </c>
      <c r="AK101" s="49">
        <v>5.7099999999999998E-2</v>
      </c>
      <c r="AL101" s="49">
        <v>5.4800000000000001E-2</v>
      </c>
      <c r="AM101" s="64">
        <v>5.3497903269596803E-2</v>
      </c>
      <c r="AN101" s="64">
        <v>5.33470298278945E-2</v>
      </c>
      <c r="AO101" s="64">
        <v>5.2332659126714004E-2</v>
      </c>
      <c r="AP101" s="64">
        <v>5.2669488311761103E-2</v>
      </c>
      <c r="AQ101" s="64">
        <v>5.4413430466581404E-2</v>
      </c>
      <c r="AR101" s="64">
        <v>5.4615090052125594E-2</v>
      </c>
      <c r="AS101" s="64">
        <v>5.4813964935576102E-2</v>
      </c>
      <c r="AT101" s="64">
        <v>5.4981013645377601E-2</v>
      </c>
      <c r="AU101" s="64">
        <v>5.4491623530764297E-2</v>
      </c>
      <c r="AV101" s="64">
        <v>5.36258718529238E-2</v>
      </c>
      <c r="AW101" s="64">
        <v>5.2000697432442407E-2</v>
      </c>
      <c r="AX101" s="64">
        <v>5.1939660207257203E-2</v>
      </c>
      <c r="AY101" s="64">
        <v>5.2109094949485096E-2</v>
      </c>
      <c r="AZ101" s="64">
        <v>5.2036126872742096E-2</v>
      </c>
      <c r="BA101" s="64">
        <v>5.2625000028554296E-2</v>
      </c>
      <c r="BB101" s="64">
        <v>5.36759608650016E-2</v>
      </c>
      <c r="BC101" s="64">
        <v>5.49248972821373E-2</v>
      </c>
      <c r="BD101" s="64">
        <v>5.54049023082403E-2</v>
      </c>
      <c r="BE101" s="64">
        <v>5.4545712619687999E-2</v>
      </c>
      <c r="BF101" s="64">
        <v>5.3917855874406298E-2</v>
      </c>
      <c r="BG101" s="64">
        <v>5.3813818051999203E-2</v>
      </c>
      <c r="BH101" s="64">
        <v>5.4285698240262997E-2</v>
      </c>
      <c r="BI101" s="64">
        <v>5.5513408977860002E-2</v>
      </c>
      <c r="BJ101" s="64">
        <v>5.6255084722205299E-2</v>
      </c>
      <c r="BK101" s="64">
        <v>5.7244997548978896E-2</v>
      </c>
      <c r="BM101" s="75">
        <f t="shared" si="10"/>
        <v>6.4181655590173387E-2</v>
      </c>
      <c r="BN101" s="75">
        <f t="shared" si="11"/>
        <v>5.1939660207257203E-2</v>
      </c>
      <c r="BO101" s="75">
        <f t="shared" si="12"/>
        <v>8.48E-2</v>
      </c>
      <c r="BP101" s="75">
        <f t="shared" si="13"/>
        <v>5.4520288616006364E-2</v>
      </c>
      <c r="BW101" s="64">
        <v>6.4181655590173387E-2</v>
      </c>
      <c r="BX101" s="64">
        <v>5.1939660207257203E-2</v>
      </c>
      <c r="BY101" s="64">
        <v>8.48E-2</v>
      </c>
      <c r="BZ101" s="64">
        <v>5.4520288616006364E-2</v>
      </c>
    </row>
    <row r="102" spans="1:78" x14ac:dyDescent="0.25">
      <c r="A102" s="62" t="s">
        <v>53</v>
      </c>
      <c r="B102" s="63"/>
      <c r="C102" s="49">
        <v>8.1299999999999997E-2</v>
      </c>
      <c r="D102" s="49">
        <v>8.1100000000000005E-2</v>
      </c>
      <c r="E102" s="49">
        <v>8.14E-2</v>
      </c>
      <c r="F102" s="49">
        <v>7.9799999999999996E-2</v>
      </c>
      <c r="G102" s="49">
        <v>7.7899999999999997E-2</v>
      </c>
      <c r="H102" s="49">
        <v>7.7100000000000002E-2</v>
      </c>
      <c r="I102" s="49">
        <v>7.6999999999999999E-2</v>
      </c>
      <c r="J102" s="49">
        <v>7.7200000000000005E-2</v>
      </c>
      <c r="K102" s="49">
        <v>7.7799999999999994E-2</v>
      </c>
      <c r="L102" s="49">
        <v>7.9799999999999996E-2</v>
      </c>
      <c r="M102" s="49">
        <v>8.1299999999999997E-2</v>
      </c>
      <c r="N102" s="49">
        <v>8.1900000000000001E-2</v>
      </c>
      <c r="O102" s="49">
        <v>8.3000000000000004E-2</v>
      </c>
      <c r="P102" s="49">
        <v>8.4500000000000006E-2</v>
      </c>
      <c r="Q102" s="49">
        <v>8.6599999999999996E-2</v>
      </c>
      <c r="R102" s="49">
        <v>8.8400000000000006E-2</v>
      </c>
      <c r="S102" s="49">
        <v>9.0499999999999997E-2</v>
      </c>
      <c r="T102" s="49">
        <v>9.1899999999999996E-2</v>
      </c>
      <c r="U102" s="49">
        <v>9.2999999999999999E-2</v>
      </c>
      <c r="V102" s="49">
        <v>9.2899999999999996E-2</v>
      </c>
      <c r="W102" s="49">
        <v>9.1899999999999996E-2</v>
      </c>
      <c r="X102" s="49">
        <v>9.1700000000000004E-2</v>
      </c>
      <c r="Y102" s="49">
        <v>9.1999999999999998E-2</v>
      </c>
      <c r="Z102" s="64">
        <v>9.35E-2</v>
      </c>
      <c r="AA102" s="64">
        <v>9.4799999999999995E-2</v>
      </c>
      <c r="AB102" s="64">
        <v>9.5500000000000002E-2</v>
      </c>
      <c r="AC102" s="64">
        <v>9.5500000000000002E-2</v>
      </c>
      <c r="AD102" s="64">
        <v>9.4500000000000001E-2</v>
      </c>
      <c r="AE102" s="49">
        <v>9.3100000000000002E-2</v>
      </c>
      <c r="AF102" s="49">
        <v>8.9200000000000002E-2</v>
      </c>
      <c r="AG102" s="49">
        <v>8.43E-2</v>
      </c>
      <c r="AH102" s="49">
        <v>7.9299999999999995E-2</v>
      </c>
      <c r="AI102" s="49">
        <v>7.6300000000000007E-2</v>
      </c>
      <c r="AJ102" s="49">
        <v>7.2400000000000006E-2</v>
      </c>
      <c r="AK102" s="49">
        <v>6.7900000000000002E-2</v>
      </c>
      <c r="AL102" s="49">
        <v>6.54E-2</v>
      </c>
      <c r="AM102" s="64">
        <v>6.3884493502754602E-2</v>
      </c>
      <c r="AN102" s="64">
        <v>6.3357861242357302E-2</v>
      </c>
      <c r="AO102" s="64">
        <v>6.2015669183841403E-2</v>
      </c>
      <c r="AP102" s="64">
        <v>6.2033842526759503E-2</v>
      </c>
      <c r="AQ102" s="64">
        <v>6.3487990834303995E-2</v>
      </c>
      <c r="AR102" s="64">
        <v>6.3497210284699207E-2</v>
      </c>
      <c r="AS102" s="64">
        <v>6.34924609489214E-2</v>
      </c>
      <c r="AT102" s="64">
        <v>6.36238592374576E-2</v>
      </c>
      <c r="AU102" s="64">
        <v>6.30861505557581E-2</v>
      </c>
      <c r="AV102" s="64">
        <v>6.22976780479753E-2</v>
      </c>
      <c r="AW102" s="64">
        <v>6.07452816697234E-2</v>
      </c>
      <c r="AX102" s="64">
        <v>6.0784114157317506E-2</v>
      </c>
      <c r="AY102" s="64">
        <v>6.14532019529343E-2</v>
      </c>
      <c r="AZ102" s="64">
        <v>6.2059762464561699E-2</v>
      </c>
      <c r="BA102" s="64">
        <v>6.3114402447377899E-2</v>
      </c>
      <c r="BB102" s="64">
        <v>6.4461289432401592E-2</v>
      </c>
      <c r="BC102" s="64">
        <v>6.5960832064788602E-2</v>
      </c>
      <c r="BD102" s="64">
        <v>6.6614588537874997E-2</v>
      </c>
      <c r="BE102" s="64">
        <v>6.5958517897745206E-2</v>
      </c>
      <c r="BF102" s="64">
        <v>6.5498008680600003E-2</v>
      </c>
      <c r="BG102" s="64">
        <v>6.5778362483424196E-2</v>
      </c>
      <c r="BH102" s="64">
        <v>6.6497094946001492E-2</v>
      </c>
      <c r="BI102" s="64">
        <v>6.8110543507154592E-2</v>
      </c>
      <c r="BJ102" s="64">
        <v>6.9149072775763806E-2</v>
      </c>
      <c r="BK102" s="64">
        <v>7.0284301264516402E-2</v>
      </c>
      <c r="BM102" s="75">
        <f t="shared" si="10"/>
        <v>7.621223919093463E-2</v>
      </c>
      <c r="BN102" s="75">
        <f t="shared" si="11"/>
        <v>6.07452816697234E-2</v>
      </c>
      <c r="BO102" s="75">
        <f t="shared" si="12"/>
        <v>9.5500000000000002E-2</v>
      </c>
      <c r="BP102" s="75">
        <f t="shared" si="13"/>
        <v>6.612389804185087E-2</v>
      </c>
      <c r="BW102" s="64">
        <v>7.621223919093463E-2</v>
      </c>
      <c r="BX102" s="64">
        <v>6.07452816697234E-2</v>
      </c>
      <c r="BY102" s="64">
        <v>9.5500000000000002E-2</v>
      </c>
      <c r="BZ102" s="64">
        <v>6.612389804185087E-2</v>
      </c>
    </row>
    <row r="103" spans="1:78" x14ac:dyDescent="0.25">
      <c r="A103" s="62" t="s">
        <v>54</v>
      </c>
      <c r="B103" s="63"/>
      <c r="C103" s="49">
        <v>7.0400000000000004E-2</v>
      </c>
      <c r="D103" s="49">
        <v>7.1099999999999997E-2</v>
      </c>
      <c r="E103" s="49">
        <v>7.1800000000000003E-2</v>
      </c>
      <c r="F103" s="49">
        <v>6.9500000000000006E-2</v>
      </c>
      <c r="G103" s="49">
        <v>6.6400000000000001E-2</v>
      </c>
      <c r="H103" s="49">
        <v>6.4600000000000005E-2</v>
      </c>
      <c r="I103" s="49">
        <v>6.3600000000000004E-2</v>
      </c>
      <c r="J103" s="49">
        <v>6.2899999999999998E-2</v>
      </c>
      <c r="K103" s="49">
        <v>6.3E-2</v>
      </c>
      <c r="L103" s="49">
        <v>6.5699999999999995E-2</v>
      </c>
      <c r="M103" s="49">
        <v>6.88E-2</v>
      </c>
      <c r="N103" s="49">
        <v>7.0599999999999996E-2</v>
      </c>
      <c r="O103" s="49">
        <v>7.3099999999999998E-2</v>
      </c>
      <c r="P103" s="49">
        <v>7.5999999999999998E-2</v>
      </c>
      <c r="Q103" s="49">
        <v>7.9200000000000007E-2</v>
      </c>
      <c r="R103" s="49">
        <v>8.2199999999999995E-2</v>
      </c>
      <c r="S103" s="49">
        <v>8.5199999999999998E-2</v>
      </c>
      <c r="T103" s="49">
        <v>8.7499999999999994E-2</v>
      </c>
      <c r="U103" s="49">
        <v>8.9099999999999999E-2</v>
      </c>
      <c r="V103" s="49">
        <v>8.8999999999999996E-2</v>
      </c>
      <c r="W103" s="49">
        <v>8.8200000000000001E-2</v>
      </c>
      <c r="X103" s="49">
        <v>8.7900000000000006E-2</v>
      </c>
      <c r="Y103" s="49">
        <v>8.7900000000000006E-2</v>
      </c>
      <c r="Z103" s="64">
        <v>8.9099999999999999E-2</v>
      </c>
      <c r="AA103" s="64">
        <v>9.0200000000000002E-2</v>
      </c>
      <c r="AB103" s="64">
        <v>9.0999999999999998E-2</v>
      </c>
      <c r="AC103" s="64">
        <v>9.11E-2</v>
      </c>
      <c r="AD103" s="64">
        <v>8.9899999999999994E-2</v>
      </c>
      <c r="AE103" s="49">
        <v>8.8400000000000006E-2</v>
      </c>
      <c r="AF103" s="49">
        <v>8.43E-2</v>
      </c>
      <c r="AG103" s="49">
        <v>7.9200000000000007E-2</v>
      </c>
      <c r="AH103" s="49">
        <v>7.4099999999999999E-2</v>
      </c>
      <c r="AI103" s="49">
        <v>7.1099999999999997E-2</v>
      </c>
      <c r="AJ103" s="49">
        <v>6.7199999999999996E-2</v>
      </c>
      <c r="AK103" s="49">
        <v>6.25E-2</v>
      </c>
      <c r="AL103" s="49">
        <v>6.0100000000000001E-2</v>
      </c>
      <c r="AM103" s="64">
        <v>5.8852666707170299E-2</v>
      </c>
      <c r="AN103" s="64">
        <v>5.8831128138488301E-2</v>
      </c>
      <c r="AO103" s="64">
        <v>5.7605788265093702E-2</v>
      </c>
      <c r="AP103" s="64">
        <v>5.8286819417480901E-2</v>
      </c>
      <c r="AQ103" s="64">
        <v>6.0750278200120099E-2</v>
      </c>
      <c r="AR103" s="64">
        <v>6.1429413498940801E-2</v>
      </c>
      <c r="AS103" s="64">
        <v>6.15481037039134E-2</v>
      </c>
      <c r="AT103" s="64">
        <v>6.1341835396582403E-2</v>
      </c>
      <c r="AU103" s="64">
        <v>6.0601421588931698E-2</v>
      </c>
      <c r="AV103" s="64">
        <v>5.9303269540405303E-2</v>
      </c>
      <c r="AW103" s="64">
        <v>5.6952122503077199E-2</v>
      </c>
      <c r="AX103" s="64">
        <v>5.6361674644552606E-2</v>
      </c>
      <c r="AY103" s="64">
        <v>5.6254776312924998E-2</v>
      </c>
      <c r="AZ103" s="64">
        <v>5.5964321675481203E-2</v>
      </c>
      <c r="BA103" s="64">
        <v>5.6202213179199996E-2</v>
      </c>
      <c r="BB103" s="64">
        <v>5.6914358352809599E-2</v>
      </c>
      <c r="BC103" s="64">
        <v>5.7609313821156895E-2</v>
      </c>
      <c r="BD103" s="64">
        <v>5.7489363588213702E-2</v>
      </c>
      <c r="BE103" s="64">
        <v>5.6215928688603096E-2</v>
      </c>
      <c r="BF103" s="64">
        <v>5.5159989500815E-2</v>
      </c>
      <c r="BG103" s="64">
        <v>5.5116365959674195E-2</v>
      </c>
      <c r="BH103" s="64">
        <v>5.5720774081334599E-2</v>
      </c>
      <c r="BI103" s="64">
        <v>5.7550110467374599E-2</v>
      </c>
      <c r="BJ103" s="64">
        <v>5.8806942334099999E-2</v>
      </c>
      <c r="BK103" s="64">
        <v>6.0426318159535898E-2</v>
      </c>
      <c r="BM103" s="75">
        <f t="shared" si="10"/>
        <v>6.9232709798786582E-2</v>
      </c>
      <c r="BN103" s="75">
        <f t="shared" si="11"/>
        <v>5.5116365959674195E-2</v>
      </c>
      <c r="BO103" s="75">
        <f t="shared" si="12"/>
        <v>9.11E-2</v>
      </c>
      <c r="BP103" s="75">
        <f t="shared" si="13"/>
        <v>5.6931333317358231E-2</v>
      </c>
      <c r="BW103" s="64">
        <v>6.9232709798786582E-2</v>
      </c>
      <c r="BX103" s="64">
        <v>5.5116365959674195E-2</v>
      </c>
      <c r="BY103" s="64">
        <v>9.11E-2</v>
      </c>
      <c r="BZ103" s="64">
        <v>5.6931333317358231E-2</v>
      </c>
    </row>
    <row r="104" spans="1:78" x14ac:dyDescent="0.25">
      <c r="A104" s="62" t="s">
        <v>55</v>
      </c>
      <c r="B104" s="63"/>
      <c r="C104" s="49">
        <v>6.25E-2</v>
      </c>
      <c r="D104" s="49">
        <v>6.3600000000000004E-2</v>
      </c>
      <c r="E104" s="49">
        <v>6.4600000000000005E-2</v>
      </c>
      <c r="F104" s="49">
        <v>6.3600000000000004E-2</v>
      </c>
      <c r="G104" s="49">
        <v>6.2199999999999998E-2</v>
      </c>
      <c r="H104" s="49">
        <v>6.1400000000000003E-2</v>
      </c>
      <c r="I104" s="49">
        <v>6.1199999999999997E-2</v>
      </c>
      <c r="J104" s="49">
        <v>6.13E-2</v>
      </c>
      <c r="K104" s="49">
        <v>6.1899999999999997E-2</v>
      </c>
      <c r="L104" s="49">
        <v>6.4100000000000004E-2</v>
      </c>
      <c r="M104" s="49">
        <v>6.6100000000000006E-2</v>
      </c>
      <c r="N104" s="49">
        <v>6.7299999999999999E-2</v>
      </c>
      <c r="O104" s="49">
        <v>6.9099999999999995E-2</v>
      </c>
      <c r="P104" s="49">
        <v>7.1199999999999999E-2</v>
      </c>
      <c r="Q104" s="49">
        <v>7.3499999999999996E-2</v>
      </c>
      <c r="R104" s="49">
        <v>7.5800000000000006E-2</v>
      </c>
      <c r="S104" s="49">
        <v>7.8399999999999997E-2</v>
      </c>
      <c r="T104" s="49">
        <v>8.0299999999999996E-2</v>
      </c>
      <c r="U104" s="49">
        <v>8.1900000000000001E-2</v>
      </c>
      <c r="V104" s="49">
        <v>8.2199999999999995E-2</v>
      </c>
      <c r="W104" s="49">
        <v>8.1799999999999998E-2</v>
      </c>
      <c r="X104" s="49">
        <v>8.2100000000000006E-2</v>
      </c>
      <c r="Y104" s="49">
        <v>8.2699999999999996E-2</v>
      </c>
      <c r="Z104" s="64">
        <v>8.4500000000000006E-2</v>
      </c>
      <c r="AA104" s="64">
        <v>8.6199999999999999E-2</v>
      </c>
      <c r="AB104" s="64">
        <v>8.7400000000000005E-2</v>
      </c>
      <c r="AC104" s="64">
        <v>8.7599999999999997E-2</v>
      </c>
      <c r="AD104" s="64">
        <v>8.6499999999999994E-2</v>
      </c>
      <c r="AE104" s="49">
        <v>8.5000000000000006E-2</v>
      </c>
      <c r="AF104" s="49">
        <v>8.09E-2</v>
      </c>
      <c r="AG104" s="49">
        <v>7.5700000000000003E-2</v>
      </c>
      <c r="AH104" s="49">
        <v>7.0699999999999999E-2</v>
      </c>
      <c r="AI104" s="49">
        <v>6.7799999999999999E-2</v>
      </c>
      <c r="AJ104" s="49">
        <v>6.4199999999999993E-2</v>
      </c>
      <c r="AK104" s="49">
        <v>5.9799999999999999E-2</v>
      </c>
      <c r="AL104" s="49">
        <v>5.7599999999999998E-2</v>
      </c>
      <c r="AM104" s="64">
        <v>5.6533433913987505E-2</v>
      </c>
      <c r="AN104" s="64">
        <v>5.6503550319241001E-2</v>
      </c>
      <c r="AO104" s="64">
        <v>5.5489184284646005E-2</v>
      </c>
      <c r="AP104" s="64">
        <v>5.6024997941691995E-2</v>
      </c>
      <c r="AQ104" s="64">
        <v>5.8128789526152393E-2</v>
      </c>
      <c r="AR104" s="64">
        <v>5.8805808785444003E-2</v>
      </c>
      <c r="AS104" s="64">
        <v>5.9221013744154699E-2</v>
      </c>
      <c r="AT104" s="64">
        <v>5.9320040398519999E-2</v>
      </c>
      <c r="AU104" s="64">
        <v>5.8766257149327102E-2</v>
      </c>
      <c r="AV104" s="64">
        <v>5.7806390492168402E-2</v>
      </c>
      <c r="AW104" s="64">
        <v>5.5957879735001506E-2</v>
      </c>
      <c r="AX104" s="64">
        <v>5.5736241405676304E-2</v>
      </c>
      <c r="AY104" s="64">
        <v>5.5995853798761701E-2</v>
      </c>
      <c r="AZ104" s="64">
        <v>5.6321828955240599E-2</v>
      </c>
      <c r="BA104" s="64">
        <v>5.72582937029881E-2</v>
      </c>
      <c r="BB104" s="64">
        <v>5.8559733420920905E-2</v>
      </c>
      <c r="BC104" s="64">
        <v>5.9964829496363399E-2</v>
      </c>
      <c r="BD104" s="64">
        <v>6.0533591884440296E-2</v>
      </c>
      <c r="BE104" s="64">
        <v>5.96106620483857E-2</v>
      </c>
      <c r="BF104" s="64">
        <v>5.8854574232885704E-2</v>
      </c>
      <c r="BG104" s="64">
        <v>5.8507805813231201E-2</v>
      </c>
      <c r="BH104" s="64">
        <v>5.8635363684496102E-2</v>
      </c>
      <c r="BI104" s="64">
        <v>5.9784980445569201E-2</v>
      </c>
      <c r="BJ104" s="64">
        <v>6.0398932441682297E-2</v>
      </c>
      <c r="BK104" s="64">
        <v>6.1434286077114007E-2</v>
      </c>
      <c r="BM104" s="75">
        <f t="shared" si="10"/>
        <v>6.6669743011444113E-2</v>
      </c>
      <c r="BN104" s="75">
        <f t="shared" si="11"/>
        <v>5.5489184284646005E-2</v>
      </c>
      <c r="BO104" s="75">
        <f t="shared" si="12"/>
        <v>8.7599999999999997E-2</v>
      </c>
      <c r="BP104" s="75">
        <f t="shared" si="13"/>
        <v>5.9155406850276454E-2</v>
      </c>
      <c r="BW104" s="64">
        <v>6.6669743011444113E-2</v>
      </c>
      <c r="BX104" s="64">
        <v>5.5489184284646005E-2</v>
      </c>
      <c r="BY104" s="64">
        <v>8.7599999999999997E-2</v>
      </c>
      <c r="BZ104" s="64">
        <v>5.9155406850276454E-2</v>
      </c>
    </row>
    <row r="105" spans="1:78" s="60" customFormat="1" x14ac:dyDescent="0.25">
      <c r="A105" s="68" t="s">
        <v>65</v>
      </c>
      <c r="B105" s="68">
        <v>1995</v>
      </c>
      <c r="C105" s="59" t="e">
        <f>AVERAGE(C106:C115)</f>
        <v>#DIV/0!</v>
      </c>
      <c r="D105" s="59" t="e">
        <f t="shared" ref="D105:BK105" si="17">AVERAGE(D106:D115)</f>
        <v>#DIV/0!</v>
      </c>
      <c r="E105" s="59" t="e">
        <f t="shared" si="17"/>
        <v>#DIV/0!</v>
      </c>
      <c r="F105" s="59" t="e">
        <f t="shared" si="17"/>
        <v>#DIV/0!</v>
      </c>
      <c r="G105" s="59" t="e">
        <f t="shared" si="17"/>
        <v>#DIV/0!</v>
      </c>
      <c r="H105" s="59" t="e">
        <f t="shared" si="17"/>
        <v>#DIV/0!</v>
      </c>
      <c r="I105" s="59" t="e">
        <f t="shared" si="17"/>
        <v>#DIV/0!</v>
      </c>
      <c r="J105" s="59" t="e">
        <f t="shared" si="17"/>
        <v>#DIV/0!</v>
      </c>
      <c r="K105" s="59" t="e">
        <f t="shared" si="17"/>
        <v>#DIV/0!</v>
      </c>
      <c r="L105" s="59" t="e">
        <f t="shared" si="17"/>
        <v>#DIV/0!</v>
      </c>
      <c r="M105" s="59" t="e">
        <f t="shared" si="17"/>
        <v>#DIV/0!</v>
      </c>
      <c r="N105" s="59" t="e">
        <f t="shared" si="17"/>
        <v>#DIV/0!</v>
      </c>
      <c r="O105" s="59" t="e">
        <f t="shared" si="17"/>
        <v>#DIV/0!</v>
      </c>
      <c r="P105" s="59" t="e">
        <f t="shared" si="17"/>
        <v>#DIV/0!</v>
      </c>
      <c r="Q105" s="59" t="e">
        <f t="shared" si="17"/>
        <v>#DIV/0!</v>
      </c>
      <c r="R105" s="59" t="e">
        <f t="shared" si="17"/>
        <v>#DIV/0!</v>
      </c>
      <c r="S105" s="59" t="e">
        <f t="shared" si="17"/>
        <v>#DIV/0!</v>
      </c>
      <c r="T105" s="59" t="e">
        <f t="shared" si="17"/>
        <v>#DIV/0!</v>
      </c>
      <c r="U105" s="59" t="e">
        <f t="shared" si="17"/>
        <v>#DIV/0!</v>
      </c>
      <c r="V105" s="59" t="e">
        <f t="shared" si="17"/>
        <v>#DIV/0!</v>
      </c>
      <c r="W105" s="59" t="e">
        <f t="shared" si="17"/>
        <v>#DIV/0!</v>
      </c>
      <c r="X105" s="59" t="e">
        <f t="shared" si="17"/>
        <v>#DIV/0!</v>
      </c>
      <c r="Y105" s="59" t="e">
        <f t="shared" si="17"/>
        <v>#DIV/0!</v>
      </c>
      <c r="Z105" s="59" t="e">
        <f t="shared" si="17"/>
        <v>#DIV/0!</v>
      </c>
      <c r="AA105" s="59" t="e">
        <f t="shared" si="17"/>
        <v>#DIV/0!</v>
      </c>
      <c r="AB105" s="59" t="e">
        <f t="shared" si="17"/>
        <v>#DIV/0!</v>
      </c>
      <c r="AC105" s="59" t="e">
        <f t="shared" si="17"/>
        <v>#DIV/0!</v>
      </c>
      <c r="AD105" s="59" t="e">
        <f t="shared" si="17"/>
        <v>#DIV/0!</v>
      </c>
      <c r="AE105" s="59" t="e">
        <f t="shared" si="17"/>
        <v>#DIV/0!</v>
      </c>
      <c r="AF105" s="59" t="e">
        <f t="shared" si="17"/>
        <v>#DIV/0!</v>
      </c>
      <c r="AG105" s="59" t="e">
        <f t="shared" si="17"/>
        <v>#DIV/0!</v>
      </c>
      <c r="AH105" s="59" t="e">
        <f t="shared" si="17"/>
        <v>#DIV/0!</v>
      </c>
      <c r="AI105" s="59" t="e">
        <f t="shared" si="17"/>
        <v>#DIV/0!</v>
      </c>
      <c r="AJ105" s="59" t="e">
        <f t="shared" si="17"/>
        <v>#DIV/0!</v>
      </c>
      <c r="AK105" s="59" t="e">
        <f t="shared" si="17"/>
        <v>#DIV/0!</v>
      </c>
      <c r="AL105" s="59" t="e">
        <f t="shared" si="17"/>
        <v>#DIV/0!</v>
      </c>
      <c r="AM105" s="59" t="e">
        <f t="shared" si="17"/>
        <v>#DIV/0!</v>
      </c>
      <c r="AN105" s="59" t="e">
        <f t="shared" si="17"/>
        <v>#DIV/0!</v>
      </c>
      <c r="AO105" s="59" t="e">
        <f t="shared" si="17"/>
        <v>#DIV/0!</v>
      </c>
      <c r="AP105" s="59" t="e">
        <f t="shared" si="17"/>
        <v>#DIV/0!</v>
      </c>
      <c r="AQ105" s="59" t="e">
        <f t="shared" si="17"/>
        <v>#DIV/0!</v>
      </c>
      <c r="AR105" s="59" t="e">
        <f t="shared" si="17"/>
        <v>#DIV/0!</v>
      </c>
      <c r="AS105" s="59" t="e">
        <f t="shared" si="17"/>
        <v>#DIV/0!</v>
      </c>
      <c r="AT105" s="59" t="e">
        <f t="shared" si="17"/>
        <v>#DIV/0!</v>
      </c>
      <c r="AU105" s="59" t="e">
        <f t="shared" si="17"/>
        <v>#DIV/0!</v>
      </c>
      <c r="AV105" s="59" t="e">
        <f t="shared" si="17"/>
        <v>#DIV/0!</v>
      </c>
      <c r="AW105" s="59" t="e">
        <f t="shared" si="17"/>
        <v>#DIV/0!</v>
      </c>
      <c r="AX105" s="59" t="e">
        <f t="shared" si="17"/>
        <v>#DIV/0!</v>
      </c>
      <c r="AY105" s="59" t="e">
        <f t="shared" si="17"/>
        <v>#DIV/0!</v>
      </c>
      <c r="AZ105" s="59" t="e">
        <f t="shared" si="17"/>
        <v>#DIV/0!</v>
      </c>
      <c r="BA105" s="59" t="e">
        <f t="shared" si="17"/>
        <v>#DIV/0!</v>
      </c>
      <c r="BB105" s="59" t="e">
        <f t="shared" si="17"/>
        <v>#DIV/0!</v>
      </c>
      <c r="BC105" s="59" t="e">
        <f t="shared" si="17"/>
        <v>#DIV/0!</v>
      </c>
      <c r="BD105" s="59" t="e">
        <f t="shared" si="17"/>
        <v>#DIV/0!</v>
      </c>
      <c r="BE105" s="59" t="e">
        <f t="shared" si="17"/>
        <v>#DIV/0!</v>
      </c>
      <c r="BF105" s="59">
        <f t="shared" si="17"/>
        <v>5.5674147729543044E-2</v>
      </c>
      <c r="BG105" s="59">
        <f t="shared" si="17"/>
        <v>5.5614199091676683E-2</v>
      </c>
      <c r="BH105" s="59">
        <f t="shared" si="17"/>
        <v>5.6028940189504807E-2</v>
      </c>
      <c r="BI105" s="59">
        <f t="shared" si="17"/>
        <v>5.7179270481315936E-2</v>
      </c>
      <c r="BJ105" s="59">
        <f t="shared" si="17"/>
        <v>5.7899838245309268E-2</v>
      </c>
      <c r="BK105" s="59">
        <f t="shared" si="17"/>
        <v>5.8860401113078623E-2</v>
      </c>
      <c r="BL105" s="60">
        <f>B105</f>
        <v>1995</v>
      </c>
      <c r="BM105" s="76" t="s">
        <v>57</v>
      </c>
      <c r="BN105" s="76" t="s">
        <v>57</v>
      </c>
      <c r="BO105" s="76" t="s">
        <v>57</v>
      </c>
      <c r="BP105" s="76" t="s">
        <v>57</v>
      </c>
      <c r="BV105" s="60">
        <v>2000</v>
      </c>
      <c r="BW105" s="61">
        <v>6.3852091935090421E-2</v>
      </c>
      <c r="BX105" s="61">
        <v>5.2648626884998939E-2</v>
      </c>
      <c r="BY105" s="61">
        <v>8.0250000000000002E-2</v>
      </c>
      <c r="BZ105" s="61">
        <v>5.6423974332721526E-2</v>
      </c>
    </row>
    <row r="106" spans="1:78" x14ac:dyDescent="0.25">
      <c r="A106" s="69" t="s">
        <v>66</v>
      </c>
      <c r="B106" s="69"/>
      <c r="C106" s="70" t="s">
        <v>57</v>
      </c>
      <c r="D106" s="70" t="s">
        <v>57</v>
      </c>
      <c r="E106" s="70" t="s">
        <v>57</v>
      </c>
      <c r="F106" s="70" t="s">
        <v>57</v>
      </c>
      <c r="G106" s="70" t="s">
        <v>57</v>
      </c>
      <c r="H106" s="70" t="s">
        <v>57</v>
      </c>
      <c r="I106" s="70" t="s">
        <v>57</v>
      </c>
      <c r="J106" s="70" t="s">
        <v>57</v>
      </c>
      <c r="K106" s="70" t="s">
        <v>57</v>
      </c>
      <c r="L106" s="70" t="s">
        <v>57</v>
      </c>
      <c r="M106" s="70" t="s">
        <v>57</v>
      </c>
      <c r="N106" s="70" t="s">
        <v>57</v>
      </c>
      <c r="O106" s="70" t="s">
        <v>57</v>
      </c>
      <c r="P106" s="70" t="s">
        <v>57</v>
      </c>
      <c r="Q106" s="70" t="s">
        <v>57</v>
      </c>
      <c r="R106" s="70" t="s">
        <v>57</v>
      </c>
      <c r="S106" s="70" t="s">
        <v>57</v>
      </c>
      <c r="T106" s="70" t="s">
        <v>57</v>
      </c>
      <c r="U106" s="70" t="s">
        <v>57</v>
      </c>
      <c r="V106" s="70" t="s">
        <v>57</v>
      </c>
      <c r="W106" s="70" t="s">
        <v>57</v>
      </c>
      <c r="X106" s="70" t="s">
        <v>57</v>
      </c>
      <c r="Y106" s="70" t="s">
        <v>57</v>
      </c>
      <c r="Z106" s="70" t="s">
        <v>57</v>
      </c>
      <c r="AA106" s="70" t="s">
        <v>57</v>
      </c>
      <c r="AB106" s="70" t="s">
        <v>57</v>
      </c>
      <c r="AC106" s="70" t="s">
        <v>57</v>
      </c>
      <c r="AD106" s="70" t="s">
        <v>57</v>
      </c>
      <c r="AE106" s="70" t="s">
        <v>57</v>
      </c>
      <c r="AF106" s="70" t="s">
        <v>57</v>
      </c>
      <c r="AG106" s="70" t="s">
        <v>57</v>
      </c>
      <c r="AH106" s="70" t="s">
        <v>57</v>
      </c>
      <c r="AI106" s="70" t="s">
        <v>57</v>
      </c>
      <c r="AJ106" s="70" t="s">
        <v>57</v>
      </c>
      <c r="AK106" s="70" t="s">
        <v>57</v>
      </c>
      <c r="AL106" s="70" t="s">
        <v>57</v>
      </c>
      <c r="AM106" s="70" t="s">
        <v>57</v>
      </c>
      <c r="AN106" s="70" t="s">
        <v>57</v>
      </c>
      <c r="AO106" s="70" t="s">
        <v>57</v>
      </c>
      <c r="AP106" s="70" t="s">
        <v>57</v>
      </c>
      <c r="AQ106" s="70" t="s">
        <v>57</v>
      </c>
      <c r="AR106" s="70" t="s">
        <v>57</v>
      </c>
      <c r="AS106" s="70" t="s">
        <v>57</v>
      </c>
      <c r="AT106" s="70" t="s">
        <v>57</v>
      </c>
      <c r="AU106" s="70" t="s">
        <v>57</v>
      </c>
      <c r="AV106" s="70" t="s">
        <v>57</v>
      </c>
      <c r="AW106" s="70" t="s">
        <v>57</v>
      </c>
      <c r="AX106" s="70" t="s">
        <v>57</v>
      </c>
      <c r="AY106" s="70" t="s">
        <v>57</v>
      </c>
      <c r="AZ106" s="70" t="s">
        <v>57</v>
      </c>
      <c r="BA106" s="70" t="s">
        <v>57</v>
      </c>
      <c r="BB106" s="70" t="s">
        <v>57</v>
      </c>
      <c r="BC106" s="70" t="s">
        <v>57</v>
      </c>
      <c r="BD106" s="70" t="s">
        <v>57</v>
      </c>
      <c r="BE106" s="70" t="s">
        <v>57</v>
      </c>
      <c r="BF106" s="64">
        <v>5.2151609077798394E-2</v>
      </c>
      <c r="BG106" s="64">
        <v>5.1845422472387499E-2</v>
      </c>
      <c r="BH106" s="64">
        <v>5.1926303343859198E-2</v>
      </c>
      <c r="BI106" s="64">
        <v>5.2542957092486901E-2</v>
      </c>
      <c r="BJ106" s="64">
        <v>5.28716056347261E-2</v>
      </c>
      <c r="BK106" s="64">
        <v>5.3409800346113201E-2</v>
      </c>
      <c r="BM106" s="70" t="s">
        <v>57</v>
      </c>
      <c r="BN106" s="70" t="s">
        <v>57</v>
      </c>
      <c r="BO106" s="70" t="s">
        <v>57</v>
      </c>
      <c r="BP106" s="70" t="s">
        <v>57</v>
      </c>
      <c r="BW106" s="64">
        <v>5.9643799746216558E-2</v>
      </c>
      <c r="BX106" s="64">
        <v>4.54959704615015E-2</v>
      </c>
      <c r="BY106" s="64">
        <v>7.4399999999999994E-2</v>
      </c>
      <c r="BZ106" s="64">
        <v>5.2429660396770127E-2</v>
      </c>
    </row>
    <row r="107" spans="1:78" x14ac:dyDescent="0.25">
      <c r="A107" s="69" t="s">
        <v>67</v>
      </c>
      <c r="B107" s="69"/>
      <c r="C107" s="70" t="s">
        <v>57</v>
      </c>
      <c r="D107" s="70" t="s">
        <v>57</v>
      </c>
      <c r="E107" s="70" t="s">
        <v>57</v>
      </c>
      <c r="F107" s="70" t="s">
        <v>57</v>
      </c>
      <c r="G107" s="70" t="s">
        <v>57</v>
      </c>
      <c r="H107" s="70" t="s">
        <v>57</v>
      </c>
      <c r="I107" s="70" t="s">
        <v>57</v>
      </c>
      <c r="J107" s="70" t="s">
        <v>57</v>
      </c>
      <c r="K107" s="70" t="s">
        <v>57</v>
      </c>
      <c r="L107" s="70" t="s">
        <v>57</v>
      </c>
      <c r="M107" s="70" t="s">
        <v>57</v>
      </c>
      <c r="N107" s="70" t="s">
        <v>57</v>
      </c>
      <c r="O107" s="70" t="s">
        <v>57</v>
      </c>
      <c r="P107" s="70" t="s">
        <v>57</v>
      </c>
      <c r="Q107" s="70" t="s">
        <v>57</v>
      </c>
      <c r="R107" s="70" t="s">
        <v>57</v>
      </c>
      <c r="S107" s="70" t="s">
        <v>57</v>
      </c>
      <c r="T107" s="70" t="s">
        <v>57</v>
      </c>
      <c r="U107" s="70" t="s">
        <v>57</v>
      </c>
      <c r="V107" s="70" t="s">
        <v>57</v>
      </c>
      <c r="W107" s="70" t="s">
        <v>57</v>
      </c>
      <c r="X107" s="70" t="s">
        <v>57</v>
      </c>
      <c r="Y107" s="70" t="s">
        <v>57</v>
      </c>
      <c r="Z107" s="70" t="s">
        <v>57</v>
      </c>
      <c r="AA107" s="70" t="s">
        <v>57</v>
      </c>
      <c r="AB107" s="70" t="s">
        <v>57</v>
      </c>
      <c r="AC107" s="70" t="s">
        <v>57</v>
      </c>
      <c r="AD107" s="70" t="s">
        <v>57</v>
      </c>
      <c r="AE107" s="70" t="s">
        <v>57</v>
      </c>
      <c r="AF107" s="70" t="s">
        <v>57</v>
      </c>
      <c r="AG107" s="70" t="s">
        <v>57</v>
      </c>
      <c r="AH107" s="70" t="s">
        <v>57</v>
      </c>
      <c r="AI107" s="70" t="s">
        <v>57</v>
      </c>
      <c r="AJ107" s="70" t="s">
        <v>57</v>
      </c>
      <c r="AK107" s="70" t="s">
        <v>57</v>
      </c>
      <c r="AL107" s="70" t="s">
        <v>57</v>
      </c>
      <c r="AM107" s="70" t="s">
        <v>57</v>
      </c>
      <c r="AN107" s="70" t="s">
        <v>57</v>
      </c>
      <c r="AO107" s="70" t="s">
        <v>57</v>
      </c>
      <c r="AP107" s="70" t="s">
        <v>57</v>
      </c>
      <c r="AQ107" s="70" t="s">
        <v>57</v>
      </c>
      <c r="AR107" s="70" t="s">
        <v>57</v>
      </c>
      <c r="AS107" s="70" t="s">
        <v>57</v>
      </c>
      <c r="AT107" s="70" t="s">
        <v>57</v>
      </c>
      <c r="AU107" s="70" t="s">
        <v>57</v>
      </c>
      <c r="AV107" s="70" t="s">
        <v>57</v>
      </c>
      <c r="AW107" s="70" t="s">
        <v>57</v>
      </c>
      <c r="AX107" s="70" t="s">
        <v>57</v>
      </c>
      <c r="AY107" s="70" t="s">
        <v>57</v>
      </c>
      <c r="AZ107" s="70" t="s">
        <v>57</v>
      </c>
      <c r="BA107" s="70" t="s">
        <v>57</v>
      </c>
      <c r="BB107" s="70" t="s">
        <v>57</v>
      </c>
      <c r="BC107" s="70" t="s">
        <v>57</v>
      </c>
      <c r="BD107" s="70" t="s">
        <v>57</v>
      </c>
      <c r="BE107" s="70" t="s">
        <v>57</v>
      </c>
      <c r="BF107" s="64">
        <v>5.0669598954389598E-2</v>
      </c>
      <c r="BG107" s="64">
        <v>5.0857238805473395E-2</v>
      </c>
      <c r="BH107" s="64">
        <v>5.1528842584976899E-2</v>
      </c>
      <c r="BI107" s="64">
        <v>5.3078846454275297E-2</v>
      </c>
      <c r="BJ107" s="64">
        <v>5.41382187158976E-2</v>
      </c>
      <c r="BK107" s="64">
        <v>5.5424587710402297E-2</v>
      </c>
      <c r="BM107" s="70" t="s">
        <v>57</v>
      </c>
      <c r="BN107" s="70" t="s">
        <v>57</v>
      </c>
      <c r="BO107" s="70" t="s">
        <v>57</v>
      </c>
      <c r="BP107" s="70" t="s">
        <v>57</v>
      </c>
      <c r="BW107" s="64">
        <v>6.2066478877797128E-2</v>
      </c>
      <c r="BX107" s="64">
        <v>4.8440823590027299E-2</v>
      </c>
      <c r="BY107" s="64">
        <v>8.3599999999999994E-2</v>
      </c>
      <c r="BZ107" s="64">
        <v>5.1763158547073744E-2</v>
      </c>
    </row>
    <row r="108" spans="1:78" x14ac:dyDescent="0.25">
      <c r="A108" s="69" t="s">
        <v>68</v>
      </c>
      <c r="B108" s="69"/>
      <c r="C108" s="70" t="s">
        <v>57</v>
      </c>
      <c r="D108" s="70" t="s">
        <v>57</v>
      </c>
      <c r="E108" s="70" t="s">
        <v>57</v>
      </c>
      <c r="F108" s="70" t="s">
        <v>57</v>
      </c>
      <c r="G108" s="70" t="s">
        <v>57</v>
      </c>
      <c r="H108" s="70" t="s">
        <v>57</v>
      </c>
      <c r="I108" s="70" t="s">
        <v>57</v>
      </c>
      <c r="J108" s="70" t="s">
        <v>57</v>
      </c>
      <c r="K108" s="70" t="s">
        <v>57</v>
      </c>
      <c r="L108" s="70" t="s">
        <v>57</v>
      </c>
      <c r="M108" s="70" t="s">
        <v>57</v>
      </c>
      <c r="N108" s="70" t="s">
        <v>57</v>
      </c>
      <c r="O108" s="70" t="s">
        <v>57</v>
      </c>
      <c r="P108" s="70" t="s">
        <v>57</v>
      </c>
      <c r="Q108" s="70" t="s">
        <v>57</v>
      </c>
      <c r="R108" s="70" t="s">
        <v>57</v>
      </c>
      <c r="S108" s="70" t="s">
        <v>57</v>
      </c>
      <c r="T108" s="70" t="s">
        <v>57</v>
      </c>
      <c r="U108" s="70" t="s">
        <v>57</v>
      </c>
      <c r="V108" s="70" t="s">
        <v>57</v>
      </c>
      <c r="W108" s="70" t="s">
        <v>57</v>
      </c>
      <c r="X108" s="70" t="s">
        <v>57</v>
      </c>
      <c r="Y108" s="70" t="s">
        <v>57</v>
      </c>
      <c r="Z108" s="70" t="s">
        <v>57</v>
      </c>
      <c r="AA108" s="70" t="s">
        <v>57</v>
      </c>
      <c r="AB108" s="70" t="s">
        <v>57</v>
      </c>
      <c r="AC108" s="70" t="s">
        <v>57</v>
      </c>
      <c r="AD108" s="70" t="s">
        <v>57</v>
      </c>
      <c r="AE108" s="70" t="s">
        <v>57</v>
      </c>
      <c r="AF108" s="70" t="s">
        <v>57</v>
      </c>
      <c r="AG108" s="70" t="s">
        <v>57</v>
      </c>
      <c r="AH108" s="70" t="s">
        <v>57</v>
      </c>
      <c r="AI108" s="70" t="s">
        <v>57</v>
      </c>
      <c r="AJ108" s="70" t="s">
        <v>57</v>
      </c>
      <c r="AK108" s="70" t="s">
        <v>57</v>
      </c>
      <c r="AL108" s="70" t="s">
        <v>57</v>
      </c>
      <c r="AM108" s="70" t="s">
        <v>57</v>
      </c>
      <c r="AN108" s="70" t="s">
        <v>57</v>
      </c>
      <c r="AO108" s="70" t="s">
        <v>57</v>
      </c>
      <c r="AP108" s="70" t="s">
        <v>57</v>
      </c>
      <c r="AQ108" s="70" t="s">
        <v>57</v>
      </c>
      <c r="AR108" s="70" t="s">
        <v>57</v>
      </c>
      <c r="AS108" s="70" t="s">
        <v>57</v>
      </c>
      <c r="AT108" s="70" t="s">
        <v>57</v>
      </c>
      <c r="AU108" s="70" t="s">
        <v>57</v>
      </c>
      <c r="AV108" s="70" t="s">
        <v>57</v>
      </c>
      <c r="AW108" s="70" t="s">
        <v>57</v>
      </c>
      <c r="AX108" s="70" t="s">
        <v>57</v>
      </c>
      <c r="AY108" s="70" t="s">
        <v>57</v>
      </c>
      <c r="AZ108" s="70" t="s">
        <v>57</v>
      </c>
      <c r="BA108" s="70" t="s">
        <v>57</v>
      </c>
      <c r="BB108" s="70" t="s">
        <v>57</v>
      </c>
      <c r="BC108" s="70" t="s">
        <v>57</v>
      </c>
      <c r="BD108" s="70" t="s">
        <v>57</v>
      </c>
      <c r="BE108" s="70" t="s">
        <v>57</v>
      </c>
      <c r="BF108" s="64">
        <v>4.9960941471363401E-2</v>
      </c>
      <c r="BG108" s="64">
        <v>4.9595047869091406E-2</v>
      </c>
      <c r="BH108" s="64">
        <v>4.9835255788873004E-2</v>
      </c>
      <c r="BI108" s="64">
        <v>5.0538274596065295E-2</v>
      </c>
      <c r="BJ108" s="64">
        <v>5.1086552939803805E-2</v>
      </c>
      <c r="BK108" s="64">
        <v>5.1904873373257797E-2</v>
      </c>
      <c r="BM108" s="70" t="s">
        <v>57</v>
      </c>
      <c r="BN108" s="70" t="s">
        <v>57</v>
      </c>
      <c r="BO108" s="70" t="s">
        <v>57</v>
      </c>
      <c r="BP108" s="70" t="s">
        <v>57</v>
      </c>
      <c r="BW108" s="64">
        <v>6.2107953615399503E-2</v>
      </c>
      <c r="BX108" s="64">
        <v>4.8603135107001504E-2</v>
      </c>
      <c r="BY108" s="64">
        <v>7.8799999999999995E-2</v>
      </c>
      <c r="BZ108" s="64">
        <v>5.0902046288580603E-2</v>
      </c>
    </row>
    <row r="109" spans="1:78" x14ac:dyDescent="0.25">
      <c r="A109" s="69" t="s">
        <v>69</v>
      </c>
      <c r="B109" s="69"/>
      <c r="C109" s="70" t="s">
        <v>57</v>
      </c>
      <c r="D109" s="70" t="s">
        <v>57</v>
      </c>
      <c r="E109" s="70" t="s">
        <v>57</v>
      </c>
      <c r="F109" s="70" t="s">
        <v>57</v>
      </c>
      <c r="G109" s="70" t="s">
        <v>57</v>
      </c>
      <c r="H109" s="70" t="s">
        <v>57</v>
      </c>
      <c r="I109" s="70" t="s">
        <v>57</v>
      </c>
      <c r="J109" s="70" t="s">
        <v>57</v>
      </c>
      <c r="K109" s="70" t="s">
        <v>57</v>
      </c>
      <c r="L109" s="70" t="s">
        <v>57</v>
      </c>
      <c r="M109" s="70" t="s">
        <v>57</v>
      </c>
      <c r="N109" s="70" t="s">
        <v>57</v>
      </c>
      <c r="O109" s="70" t="s">
        <v>57</v>
      </c>
      <c r="P109" s="70" t="s">
        <v>57</v>
      </c>
      <c r="Q109" s="70" t="s">
        <v>57</v>
      </c>
      <c r="R109" s="70" t="s">
        <v>57</v>
      </c>
      <c r="S109" s="70" t="s">
        <v>57</v>
      </c>
      <c r="T109" s="70" t="s">
        <v>57</v>
      </c>
      <c r="U109" s="70" t="s">
        <v>57</v>
      </c>
      <c r="V109" s="70" t="s">
        <v>57</v>
      </c>
      <c r="W109" s="70" t="s">
        <v>57</v>
      </c>
      <c r="X109" s="70" t="s">
        <v>57</v>
      </c>
      <c r="Y109" s="70" t="s">
        <v>57</v>
      </c>
      <c r="Z109" s="70" t="s">
        <v>57</v>
      </c>
      <c r="AA109" s="70" t="s">
        <v>57</v>
      </c>
      <c r="AB109" s="70" t="s">
        <v>57</v>
      </c>
      <c r="AC109" s="70" t="s">
        <v>57</v>
      </c>
      <c r="AD109" s="70" t="s">
        <v>57</v>
      </c>
      <c r="AE109" s="70" t="s">
        <v>57</v>
      </c>
      <c r="AF109" s="70" t="s">
        <v>57</v>
      </c>
      <c r="AG109" s="70" t="s">
        <v>57</v>
      </c>
      <c r="AH109" s="70" t="s">
        <v>57</v>
      </c>
      <c r="AI109" s="70" t="s">
        <v>57</v>
      </c>
      <c r="AJ109" s="70" t="s">
        <v>57</v>
      </c>
      <c r="AK109" s="70" t="s">
        <v>57</v>
      </c>
      <c r="AL109" s="70" t="s">
        <v>57</v>
      </c>
      <c r="AM109" s="70" t="s">
        <v>57</v>
      </c>
      <c r="AN109" s="70" t="s">
        <v>57</v>
      </c>
      <c r="AO109" s="70" t="s">
        <v>57</v>
      </c>
      <c r="AP109" s="70" t="s">
        <v>57</v>
      </c>
      <c r="AQ109" s="70" t="s">
        <v>57</v>
      </c>
      <c r="AR109" s="70" t="s">
        <v>57</v>
      </c>
      <c r="AS109" s="70" t="s">
        <v>57</v>
      </c>
      <c r="AT109" s="70" t="s">
        <v>57</v>
      </c>
      <c r="AU109" s="70" t="s">
        <v>57</v>
      </c>
      <c r="AV109" s="70" t="s">
        <v>57</v>
      </c>
      <c r="AW109" s="70" t="s">
        <v>57</v>
      </c>
      <c r="AX109" s="70" t="s">
        <v>57</v>
      </c>
      <c r="AY109" s="70" t="s">
        <v>57</v>
      </c>
      <c r="AZ109" s="70" t="s">
        <v>57</v>
      </c>
      <c r="BA109" s="70" t="s">
        <v>57</v>
      </c>
      <c r="BB109" s="70" t="s">
        <v>57</v>
      </c>
      <c r="BC109" s="70" t="s">
        <v>57</v>
      </c>
      <c r="BD109" s="70" t="s">
        <v>57</v>
      </c>
      <c r="BE109" s="70" t="s">
        <v>57</v>
      </c>
      <c r="BF109" s="64">
        <v>6.1401404435748395E-2</v>
      </c>
      <c r="BG109" s="64">
        <v>6.1666791762576494E-2</v>
      </c>
      <c r="BH109" s="64">
        <v>6.2230997018479201E-2</v>
      </c>
      <c r="BI109" s="64">
        <v>6.3071505580836101E-2</v>
      </c>
      <c r="BJ109" s="64">
        <v>6.3502197279448391E-2</v>
      </c>
      <c r="BK109" s="64">
        <v>6.3939156815365605E-2</v>
      </c>
      <c r="BM109" s="70" t="s">
        <v>57</v>
      </c>
      <c r="BN109" s="70" t="s">
        <v>57</v>
      </c>
      <c r="BO109" s="70" t="s">
        <v>57</v>
      </c>
      <c r="BP109" s="70" t="s">
        <v>57</v>
      </c>
      <c r="BW109" s="64">
        <v>6.4666953168516991E-2</v>
      </c>
      <c r="BX109" s="64">
        <v>6.0471057949237406E-2</v>
      </c>
      <c r="BY109" s="64">
        <v>7.2099999999999997E-2</v>
      </c>
      <c r="BZ109" s="64">
        <v>6.2087510014648677E-2</v>
      </c>
    </row>
    <row r="110" spans="1:78" x14ac:dyDescent="0.25">
      <c r="A110" s="69" t="s">
        <v>70</v>
      </c>
      <c r="B110" s="69"/>
      <c r="C110" s="70" t="s">
        <v>57</v>
      </c>
      <c r="D110" s="70" t="s">
        <v>57</v>
      </c>
      <c r="E110" s="70" t="s">
        <v>57</v>
      </c>
      <c r="F110" s="70" t="s">
        <v>57</v>
      </c>
      <c r="G110" s="70" t="s">
        <v>57</v>
      </c>
      <c r="H110" s="70" t="s">
        <v>57</v>
      </c>
      <c r="I110" s="70" t="s">
        <v>57</v>
      </c>
      <c r="J110" s="70" t="s">
        <v>57</v>
      </c>
      <c r="K110" s="70" t="s">
        <v>57</v>
      </c>
      <c r="L110" s="70" t="s">
        <v>57</v>
      </c>
      <c r="M110" s="70" t="s">
        <v>57</v>
      </c>
      <c r="N110" s="70" t="s">
        <v>57</v>
      </c>
      <c r="O110" s="70" t="s">
        <v>57</v>
      </c>
      <c r="P110" s="70" t="s">
        <v>57</v>
      </c>
      <c r="Q110" s="70" t="s">
        <v>57</v>
      </c>
      <c r="R110" s="70" t="s">
        <v>57</v>
      </c>
      <c r="S110" s="70" t="s">
        <v>57</v>
      </c>
      <c r="T110" s="70" t="s">
        <v>57</v>
      </c>
      <c r="U110" s="70" t="s">
        <v>57</v>
      </c>
      <c r="V110" s="70" t="s">
        <v>57</v>
      </c>
      <c r="W110" s="70" t="s">
        <v>57</v>
      </c>
      <c r="X110" s="70" t="s">
        <v>57</v>
      </c>
      <c r="Y110" s="70" t="s">
        <v>57</v>
      </c>
      <c r="Z110" s="70" t="s">
        <v>57</v>
      </c>
      <c r="AA110" s="70" t="s">
        <v>57</v>
      </c>
      <c r="AB110" s="70" t="s">
        <v>57</v>
      </c>
      <c r="AC110" s="70" t="s">
        <v>57</v>
      </c>
      <c r="AD110" s="70" t="s">
        <v>57</v>
      </c>
      <c r="AE110" s="70" t="s">
        <v>57</v>
      </c>
      <c r="AF110" s="70" t="s">
        <v>57</v>
      </c>
      <c r="AG110" s="70" t="s">
        <v>57</v>
      </c>
      <c r="AH110" s="70" t="s">
        <v>57</v>
      </c>
      <c r="AI110" s="70" t="s">
        <v>57</v>
      </c>
      <c r="AJ110" s="70" t="s">
        <v>57</v>
      </c>
      <c r="AK110" s="70" t="s">
        <v>57</v>
      </c>
      <c r="AL110" s="70" t="s">
        <v>57</v>
      </c>
      <c r="AM110" s="70" t="s">
        <v>57</v>
      </c>
      <c r="AN110" s="70" t="s">
        <v>57</v>
      </c>
      <c r="AO110" s="70" t="s">
        <v>57</v>
      </c>
      <c r="AP110" s="70" t="s">
        <v>57</v>
      </c>
      <c r="AQ110" s="70" t="s">
        <v>57</v>
      </c>
      <c r="AR110" s="70" t="s">
        <v>57</v>
      </c>
      <c r="AS110" s="70" t="s">
        <v>57</v>
      </c>
      <c r="AT110" s="70" t="s">
        <v>57</v>
      </c>
      <c r="AU110" s="70" t="s">
        <v>57</v>
      </c>
      <c r="AV110" s="70" t="s">
        <v>57</v>
      </c>
      <c r="AW110" s="70" t="s">
        <v>57</v>
      </c>
      <c r="AX110" s="70" t="s">
        <v>57</v>
      </c>
      <c r="AY110" s="70" t="s">
        <v>57</v>
      </c>
      <c r="AZ110" s="70" t="s">
        <v>57</v>
      </c>
      <c r="BA110" s="70" t="s">
        <v>57</v>
      </c>
      <c r="BB110" s="70" t="s">
        <v>57</v>
      </c>
      <c r="BC110" s="70" t="s">
        <v>57</v>
      </c>
      <c r="BD110" s="70" t="s">
        <v>57</v>
      </c>
      <c r="BE110" s="70" t="s">
        <v>57</v>
      </c>
      <c r="BF110" s="64">
        <v>5.2602737243309494E-2</v>
      </c>
      <c r="BG110" s="64">
        <v>5.2800292368784293E-2</v>
      </c>
      <c r="BH110" s="64">
        <v>5.334992618415E-2</v>
      </c>
      <c r="BI110" s="64">
        <v>5.48181654187253E-2</v>
      </c>
      <c r="BJ110" s="64">
        <v>5.5845575587400005E-2</v>
      </c>
      <c r="BK110" s="64">
        <v>5.7232028520141399E-2</v>
      </c>
      <c r="BM110" s="70" t="s">
        <v>57</v>
      </c>
      <c r="BN110" s="70" t="s">
        <v>57</v>
      </c>
      <c r="BO110" s="70" t="s">
        <v>57</v>
      </c>
      <c r="BP110" s="70" t="s">
        <v>57</v>
      </c>
      <c r="BW110" s="64">
        <v>5.4669624136694607E-2</v>
      </c>
      <c r="BX110" s="64">
        <v>4.3926155817247597E-2</v>
      </c>
      <c r="BY110" s="64">
        <v>7.0599999999999996E-2</v>
      </c>
      <c r="BZ110" s="64">
        <v>5.3095864333798176E-2</v>
      </c>
    </row>
    <row r="111" spans="1:78" x14ac:dyDescent="0.25">
      <c r="A111" s="69" t="s">
        <v>71</v>
      </c>
      <c r="B111" s="69"/>
      <c r="C111" s="70" t="s">
        <v>57</v>
      </c>
      <c r="D111" s="70" t="s">
        <v>57</v>
      </c>
      <c r="E111" s="70" t="s">
        <v>57</v>
      </c>
      <c r="F111" s="70" t="s">
        <v>57</v>
      </c>
      <c r="G111" s="70" t="s">
        <v>57</v>
      </c>
      <c r="H111" s="70" t="s">
        <v>57</v>
      </c>
      <c r="I111" s="70" t="s">
        <v>57</v>
      </c>
      <c r="J111" s="70" t="s">
        <v>57</v>
      </c>
      <c r="K111" s="70" t="s">
        <v>57</v>
      </c>
      <c r="L111" s="70" t="s">
        <v>57</v>
      </c>
      <c r="M111" s="70" t="s">
        <v>57</v>
      </c>
      <c r="N111" s="70" t="s">
        <v>57</v>
      </c>
      <c r="O111" s="70" t="s">
        <v>57</v>
      </c>
      <c r="P111" s="70" t="s">
        <v>57</v>
      </c>
      <c r="Q111" s="70" t="s">
        <v>57</v>
      </c>
      <c r="R111" s="70" t="s">
        <v>57</v>
      </c>
      <c r="S111" s="70" t="s">
        <v>57</v>
      </c>
      <c r="T111" s="70" t="s">
        <v>57</v>
      </c>
      <c r="U111" s="70" t="s">
        <v>57</v>
      </c>
      <c r="V111" s="70" t="s">
        <v>57</v>
      </c>
      <c r="W111" s="70" t="s">
        <v>57</v>
      </c>
      <c r="X111" s="70" t="s">
        <v>57</v>
      </c>
      <c r="Y111" s="70" t="s">
        <v>57</v>
      </c>
      <c r="Z111" s="70" t="s">
        <v>57</v>
      </c>
      <c r="AA111" s="70" t="s">
        <v>57</v>
      </c>
      <c r="AB111" s="70" t="s">
        <v>57</v>
      </c>
      <c r="AC111" s="70" t="s">
        <v>57</v>
      </c>
      <c r="AD111" s="70" t="s">
        <v>57</v>
      </c>
      <c r="AE111" s="70" t="s">
        <v>57</v>
      </c>
      <c r="AF111" s="70" t="s">
        <v>57</v>
      </c>
      <c r="AG111" s="70" t="s">
        <v>57</v>
      </c>
      <c r="AH111" s="70" t="s">
        <v>57</v>
      </c>
      <c r="AI111" s="70" t="s">
        <v>57</v>
      </c>
      <c r="AJ111" s="70" t="s">
        <v>57</v>
      </c>
      <c r="AK111" s="70" t="s">
        <v>57</v>
      </c>
      <c r="AL111" s="70" t="s">
        <v>57</v>
      </c>
      <c r="AM111" s="70" t="s">
        <v>57</v>
      </c>
      <c r="AN111" s="70" t="s">
        <v>57</v>
      </c>
      <c r="AO111" s="70" t="s">
        <v>57</v>
      </c>
      <c r="AP111" s="70" t="s">
        <v>57</v>
      </c>
      <c r="AQ111" s="70" t="s">
        <v>57</v>
      </c>
      <c r="AR111" s="70" t="s">
        <v>57</v>
      </c>
      <c r="AS111" s="70" t="s">
        <v>57</v>
      </c>
      <c r="AT111" s="70" t="s">
        <v>57</v>
      </c>
      <c r="AU111" s="70" t="s">
        <v>57</v>
      </c>
      <c r="AV111" s="70" t="s">
        <v>57</v>
      </c>
      <c r="AW111" s="70" t="s">
        <v>57</v>
      </c>
      <c r="AX111" s="70" t="s">
        <v>57</v>
      </c>
      <c r="AY111" s="70" t="s">
        <v>57</v>
      </c>
      <c r="AZ111" s="70" t="s">
        <v>57</v>
      </c>
      <c r="BA111" s="70" t="s">
        <v>57</v>
      </c>
      <c r="BB111" s="70" t="s">
        <v>57</v>
      </c>
      <c r="BC111" s="70" t="s">
        <v>57</v>
      </c>
      <c r="BD111" s="70" t="s">
        <v>57</v>
      </c>
      <c r="BE111" s="70" t="s">
        <v>57</v>
      </c>
      <c r="BF111" s="64">
        <v>5.7120452207436501E-2</v>
      </c>
      <c r="BG111" s="64">
        <v>5.66239461159945E-2</v>
      </c>
      <c r="BH111" s="64">
        <v>5.6771280860636104E-2</v>
      </c>
      <c r="BI111" s="64">
        <v>5.7241309253009999E-2</v>
      </c>
      <c r="BJ111" s="64">
        <v>5.74879750208553E-2</v>
      </c>
      <c r="BK111" s="64">
        <v>5.8110959829492902E-2</v>
      </c>
      <c r="BM111" s="70" t="s">
        <v>57</v>
      </c>
      <c r="BN111" s="70" t="s">
        <v>57</v>
      </c>
      <c r="BO111" s="70" t="s">
        <v>57</v>
      </c>
      <c r="BP111" s="70" t="s">
        <v>57</v>
      </c>
      <c r="BW111" s="64">
        <v>6.2608873974456219E-2</v>
      </c>
      <c r="BX111" s="64">
        <v>5.4511309026985096E-2</v>
      </c>
      <c r="BY111" s="64">
        <v>7.5999999999999998E-2</v>
      </c>
      <c r="BZ111" s="64">
        <v>5.801525409749108E-2</v>
      </c>
    </row>
    <row r="112" spans="1:78" x14ac:dyDescent="0.25">
      <c r="A112" s="69" t="s">
        <v>72</v>
      </c>
      <c r="B112" s="69"/>
      <c r="C112" s="70" t="s">
        <v>57</v>
      </c>
      <c r="D112" s="70" t="s">
        <v>57</v>
      </c>
      <c r="E112" s="70" t="s">
        <v>57</v>
      </c>
      <c r="F112" s="70" t="s">
        <v>57</v>
      </c>
      <c r="G112" s="70" t="s">
        <v>57</v>
      </c>
      <c r="H112" s="70" t="s">
        <v>57</v>
      </c>
      <c r="I112" s="70" t="s">
        <v>57</v>
      </c>
      <c r="J112" s="70" t="s">
        <v>57</v>
      </c>
      <c r="K112" s="70" t="s">
        <v>57</v>
      </c>
      <c r="L112" s="70" t="s">
        <v>57</v>
      </c>
      <c r="M112" s="70" t="s">
        <v>57</v>
      </c>
      <c r="N112" s="70" t="s">
        <v>57</v>
      </c>
      <c r="O112" s="70" t="s">
        <v>57</v>
      </c>
      <c r="P112" s="70" t="s">
        <v>57</v>
      </c>
      <c r="Q112" s="70" t="s">
        <v>57</v>
      </c>
      <c r="R112" s="70" t="s">
        <v>57</v>
      </c>
      <c r="S112" s="70" t="s">
        <v>57</v>
      </c>
      <c r="T112" s="70" t="s">
        <v>57</v>
      </c>
      <c r="U112" s="70" t="s">
        <v>57</v>
      </c>
      <c r="V112" s="70" t="s">
        <v>57</v>
      </c>
      <c r="W112" s="70" t="s">
        <v>57</v>
      </c>
      <c r="X112" s="70" t="s">
        <v>57</v>
      </c>
      <c r="Y112" s="70" t="s">
        <v>57</v>
      </c>
      <c r="Z112" s="70" t="s">
        <v>57</v>
      </c>
      <c r="AA112" s="70" t="s">
        <v>57</v>
      </c>
      <c r="AB112" s="70" t="s">
        <v>57</v>
      </c>
      <c r="AC112" s="70" t="s">
        <v>57</v>
      </c>
      <c r="AD112" s="70" t="s">
        <v>57</v>
      </c>
      <c r="AE112" s="70" t="s">
        <v>57</v>
      </c>
      <c r="AF112" s="70" t="s">
        <v>57</v>
      </c>
      <c r="AG112" s="70" t="s">
        <v>57</v>
      </c>
      <c r="AH112" s="70" t="s">
        <v>57</v>
      </c>
      <c r="AI112" s="70" t="s">
        <v>57</v>
      </c>
      <c r="AJ112" s="70" t="s">
        <v>57</v>
      </c>
      <c r="AK112" s="70" t="s">
        <v>57</v>
      </c>
      <c r="AL112" s="70" t="s">
        <v>57</v>
      </c>
      <c r="AM112" s="70" t="s">
        <v>57</v>
      </c>
      <c r="AN112" s="70" t="s">
        <v>57</v>
      </c>
      <c r="AO112" s="70" t="s">
        <v>57</v>
      </c>
      <c r="AP112" s="70" t="s">
        <v>57</v>
      </c>
      <c r="AQ112" s="70" t="s">
        <v>57</v>
      </c>
      <c r="AR112" s="70" t="s">
        <v>57</v>
      </c>
      <c r="AS112" s="70" t="s">
        <v>57</v>
      </c>
      <c r="AT112" s="70" t="s">
        <v>57</v>
      </c>
      <c r="AU112" s="70" t="s">
        <v>57</v>
      </c>
      <c r="AV112" s="70" t="s">
        <v>57</v>
      </c>
      <c r="AW112" s="70" t="s">
        <v>57</v>
      </c>
      <c r="AX112" s="70" t="s">
        <v>57</v>
      </c>
      <c r="AY112" s="70" t="s">
        <v>57</v>
      </c>
      <c r="AZ112" s="70" t="s">
        <v>57</v>
      </c>
      <c r="BA112" s="70" t="s">
        <v>57</v>
      </c>
      <c r="BB112" s="70" t="s">
        <v>57</v>
      </c>
      <c r="BC112" s="70" t="s">
        <v>57</v>
      </c>
      <c r="BD112" s="70" t="s">
        <v>57</v>
      </c>
      <c r="BE112" s="70" t="s">
        <v>57</v>
      </c>
      <c r="BF112" s="64">
        <v>5.3285215301814202E-2</v>
      </c>
      <c r="BG112" s="64">
        <v>5.3125824805499995E-2</v>
      </c>
      <c r="BH112" s="64">
        <v>5.347106065816E-2</v>
      </c>
      <c r="BI112" s="64">
        <v>5.4566719862443804E-2</v>
      </c>
      <c r="BJ112" s="64">
        <v>5.5118544109206899E-2</v>
      </c>
      <c r="BK112" s="64">
        <v>5.5894788877972605E-2</v>
      </c>
      <c r="BM112" s="70" t="s">
        <v>57</v>
      </c>
      <c r="BN112" s="70" t="s">
        <v>57</v>
      </c>
      <c r="BO112" s="70" t="s">
        <v>57</v>
      </c>
      <c r="BP112" s="70" t="s">
        <v>57</v>
      </c>
      <c r="BW112" s="64">
        <v>6.2804942671087299E-2</v>
      </c>
      <c r="BX112" s="64">
        <v>5.0256770625248401E-2</v>
      </c>
      <c r="BY112" s="64">
        <v>8.2699999999999996E-2</v>
      </c>
      <c r="BZ112" s="64">
        <v>5.3706682644702582E-2</v>
      </c>
    </row>
    <row r="113" spans="1:78" x14ac:dyDescent="0.25">
      <c r="A113" s="69" t="s">
        <v>73</v>
      </c>
      <c r="B113" s="69"/>
      <c r="C113" s="70" t="s">
        <v>57</v>
      </c>
      <c r="D113" s="70" t="s">
        <v>57</v>
      </c>
      <c r="E113" s="70" t="s">
        <v>57</v>
      </c>
      <c r="F113" s="70" t="s">
        <v>57</v>
      </c>
      <c r="G113" s="70" t="s">
        <v>57</v>
      </c>
      <c r="H113" s="70" t="s">
        <v>57</v>
      </c>
      <c r="I113" s="70" t="s">
        <v>57</v>
      </c>
      <c r="J113" s="70" t="s">
        <v>57</v>
      </c>
      <c r="K113" s="70" t="s">
        <v>57</v>
      </c>
      <c r="L113" s="70" t="s">
        <v>57</v>
      </c>
      <c r="M113" s="70" t="s">
        <v>57</v>
      </c>
      <c r="N113" s="70" t="s">
        <v>57</v>
      </c>
      <c r="O113" s="70" t="s">
        <v>57</v>
      </c>
      <c r="P113" s="70" t="s">
        <v>57</v>
      </c>
      <c r="Q113" s="70" t="s">
        <v>57</v>
      </c>
      <c r="R113" s="70" t="s">
        <v>57</v>
      </c>
      <c r="S113" s="70" t="s">
        <v>57</v>
      </c>
      <c r="T113" s="70" t="s">
        <v>57</v>
      </c>
      <c r="U113" s="70" t="s">
        <v>57</v>
      </c>
      <c r="V113" s="70" t="s">
        <v>57</v>
      </c>
      <c r="W113" s="70" t="s">
        <v>57</v>
      </c>
      <c r="X113" s="70" t="s">
        <v>57</v>
      </c>
      <c r="Y113" s="70" t="s">
        <v>57</v>
      </c>
      <c r="Z113" s="70" t="s">
        <v>57</v>
      </c>
      <c r="AA113" s="70" t="s">
        <v>57</v>
      </c>
      <c r="AB113" s="70" t="s">
        <v>57</v>
      </c>
      <c r="AC113" s="70" t="s">
        <v>57</v>
      </c>
      <c r="AD113" s="70" t="s">
        <v>57</v>
      </c>
      <c r="AE113" s="70" t="s">
        <v>57</v>
      </c>
      <c r="AF113" s="70" t="s">
        <v>57</v>
      </c>
      <c r="AG113" s="70" t="s">
        <v>57</v>
      </c>
      <c r="AH113" s="70" t="s">
        <v>57</v>
      </c>
      <c r="AI113" s="70" t="s">
        <v>57</v>
      </c>
      <c r="AJ113" s="70" t="s">
        <v>57</v>
      </c>
      <c r="AK113" s="70" t="s">
        <v>57</v>
      </c>
      <c r="AL113" s="70" t="s">
        <v>57</v>
      </c>
      <c r="AM113" s="70" t="s">
        <v>57</v>
      </c>
      <c r="AN113" s="70" t="s">
        <v>57</v>
      </c>
      <c r="AO113" s="70" t="s">
        <v>57</v>
      </c>
      <c r="AP113" s="70" t="s">
        <v>57</v>
      </c>
      <c r="AQ113" s="70" t="s">
        <v>57</v>
      </c>
      <c r="AR113" s="70" t="s">
        <v>57</v>
      </c>
      <c r="AS113" s="70" t="s">
        <v>57</v>
      </c>
      <c r="AT113" s="70" t="s">
        <v>57</v>
      </c>
      <c r="AU113" s="70" t="s">
        <v>57</v>
      </c>
      <c r="AV113" s="70" t="s">
        <v>57</v>
      </c>
      <c r="AW113" s="70" t="s">
        <v>57</v>
      </c>
      <c r="AX113" s="70" t="s">
        <v>57</v>
      </c>
      <c r="AY113" s="70" t="s">
        <v>57</v>
      </c>
      <c r="AZ113" s="70" t="s">
        <v>57</v>
      </c>
      <c r="BA113" s="70" t="s">
        <v>57</v>
      </c>
      <c r="BB113" s="70" t="s">
        <v>57</v>
      </c>
      <c r="BC113" s="70" t="s">
        <v>57</v>
      </c>
      <c r="BD113" s="70" t="s">
        <v>57</v>
      </c>
      <c r="BE113" s="70" t="s">
        <v>57</v>
      </c>
      <c r="BF113" s="64">
        <v>6.57417648226611E-2</v>
      </c>
      <c r="BG113" s="64">
        <v>6.6114170415210102E-2</v>
      </c>
      <c r="BH113" s="64">
        <v>6.6877328827952998E-2</v>
      </c>
      <c r="BI113" s="64">
        <v>6.8565691091175301E-2</v>
      </c>
      <c r="BJ113" s="64">
        <v>6.9668945263730006E-2</v>
      </c>
      <c r="BK113" s="64">
        <v>7.0814121695960908E-2</v>
      </c>
      <c r="BM113" s="70" t="s">
        <v>57</v>
      </c>
      <c r="BN113" s="70" t="s">
        <v>57</v>
      </c>
      <c r="BO113" s="70" t="s">
        <v>57</v>
      </c>
      <c r="BP113" s="70" t="s">
        <v>57</v>
      </c>
      <c r="BW113" s="64">
        <v>7.5949053788000057E-2</v>
      </c>
      <c r="BX113" s="64">
        <v>6.0277622566750698E-2</v>
      </c>
      <c r="BY113" s="64">
        <v>9.4899999999999998E-2</v>
      </c>
      <c r="BZ113" s="64">
        <v>6.6335716747113915E-2</v>
      </c>
    </row>
    <row r="114" spans="1:78" x14ac:dyDescent="0.25">
      <c r="A114" s="69" t="s">
        <v>74</v>
      </c>
      <c r="B114" s="69"/>
      <c r="C114" s="70" t="s">
        <v>57</v>
      </c>
      <c r="D114" s="70" t="s">
        <v>57</v>
      </c>
      <c r="E114" s="70" t="s">
        <v>57</v>
      </c>
      <c r="F114" s="70" t="s">
        <v>57</v>
      </c>
      <c r="G114" s="70" t="s">
        <v>57</v>
      </c>
      <c r="H114" s="70" t="s">
        <v>57</v>
      </c>
      <c r="I114" s="70" t="s">
        <v>57</v>
      </c>
      <c r="J114" s="70" t="s">
        <v>57</v>
      </c>
      <c r="K114" s="70" t="s">
        <v>57</v>
      </c>
      <c r="L114" s="70" t="s">
        <v>57</v>
      </c>
      <c r="M114" s="70" t="s">
        <v>57</v>
      </c>
      <c r="N114" s="70" t="s">
        <v>57</v>
      </c>
      <c r="O114" s="70" t="s">
        <v>57</v>
      </c>
      <c r="P114" s="70" t="s">
        <v>57</v>
      </c>
      <c r="Q114" s="70" t="s">
        <v>57</v>
      </c>
      <c r="R114" s="70" t="s">
        <v>57</v>
      </c>
      <c r="S114" s="70" t="s">
        <v>57</v>
      </c>
      <c r="T114" s="70" t="s">
        <v>57</v>
      </c>
      <c r="U114" s="70" t="s">
        <v>57</v>
      </c>
      <c r="V114" s="70" t="s">
        <v>57</v>
      </c>
      <c r="W114" s="70" t="s">
        <v>57</v>
      </c>
      <c r="X114" s="70" t="s">
        <v>57</v>
      </c>
      <c r="Y114" s="70" t="s">
        <v>57</v>
      </c>
      <c r="Z114" s="70" t="s">
        <v>57</v>
      </c>
      <c r="AA114" s="70" t="s">
        <v>57</v>
      </c>
      <c r="AB114" s="70" t="s">
        <v>57</v>
      </c>
      <c r="AC114" s="70" t="s">
        <v>57</v>
      </c>
      <c r="AD114" s="70" t="s">
        <v>57</v>
      </c>
      <c r="AE114" s="70" t="s">
        <v>57</v>
      </c>
      <c r="AF114" s="70" t="s">
        <v>57</v>
      </c>
      <c r="AG114" s="70" t="s">
        <v>57</v>
      </c>
      <c r="AH114" s="70" t="s">
        <v>57</v>
      </c>
      <c r="AI114" s="70" t="s">
        <v>57</v>
      </c>
      <c r="AJ114" s="70" t="s">
        <v>57</v>
      </c>
      <c r="AK114" s="70" t="s">
        <v>57</v>
      </c>
      <c r="AL114" s="70" t="s">
        <v>57</v>
      </c>
      <c r="AM114" s="70" t="s">
        <v>57</v>
      </c>
      <c r="AN114" s="70" t="s">
        <v>57</v>
      </c>
      <c r="AO114" s="70" t="s">
        <v>57</v>
      </c>
      <c r="AP114" s="70" t="s">
        <v>57</v>
      </c>
      <c r="AQ114" s="70" t="s">
        <v>57</v>
      </c>
      <c r="AR114" s="70" t="s">
        <v>57</v>
      </c>
      <c r="AS114" s="70" t="s">
        <v>57</v>
      </c>
      <c r="AT114" s="70" t="s">
        <v>57</v>
      </c>
      <c r="AU114" s="70" t="s">
        <v>57</v>
      </c>
      <c r="AV114" s="70" t="s">
        <v>57</v>
      </c>
      <c r="AW114" s="70" t="s">
        <v>57</v>
      </c>
      <c r="AX114" s="70" t="s">
        <v>57</v>
      </c>
      <c r="AY114" s="70" t="s">
        <v>57</v>
      </c>
      <c r="AZ114" s="70" t="s">
        <v>57</v>
      </c>
      <c r="BA114" s="70" t="s">
        <v>57</v>
      </c>
      <c r="BB114" s="70" t="s">
        <v>57</v>
      </c>
      <c r="BC114" s="70" t="s">
        <v>57</v>
      </c>
      <c r="BD114" s="70" t="s">
        <v>57</v>
      </c>
      <c r="BE114" s="70" t="s">
        <v>57</v>
      </c>
      <c r="BF114" s="64">
        <v>5.5554553944995207E-2</v>
      </c>
      <c r="BG114" s="64">
        <v>5.5555793525436693E-2</v>
      </c>
      <c r="BH114" s="64">
        <v>5.6182420911136101E-2</v>
      </c>
      <c r="BI114" s="64">
        <v>5.8044435936025297E-2</v>
      </c>
      <c r="BJ114" s="64">
        <v>5.9293188075353803E-2</v>
      </c>
      <c r="BK114" s="64">
        <v>6.0787020199521001E-2</v>
      </c>
      <c r="BM114" s="70" t="s">
        <v>57</v>
      </c>
      <c r="BN114" s="70" t="s">
        <v>57</v>
      </c>
      <c r="BO114" s="70" t="s">
        <v>57</v>
      </c>
      <c r="BP114" s="70" t="s">
        <v>57</v>
      </c>
      <c r="BW114" s="64">
        <v>6.9026951311384796E-2</v>
      </c>
      <c r="BX114" s="64">
        <v>5.5554553944995207E-2</v>
      </c>
      <c r="BY114" s="64">
        <v>9.0499999999999997E-2</v>
      </c>
      <c r="BZ114" s="64">
        <v>5.7347530690813282E-2</v>
      </c>
    </row>
    <row r="115" spans="1:78" x14ac:dyDescent="0.25">
      <c r="A115" s="69" t="s">
        <v>75</v>
      </c>
      <c r="B115" s="69"/>
      <c r="C115" s="70" t="s">
        <v>57</v>
      </c>
      <c r="D115" s="70" t="s">
        <v>57</v>
      </c>
      <c r="E115" s="70" t="s">
        <v>57</v>
      </c>
      <c r="F115" s="70" t="s">
        <v>57</v>
      </c>
      <c r="G115" s="70" t="s">
        <v>57</v>
      </c>
      <c r="H115" s="70" t="s">
        <v>57</v>
      </c>
      <c r="I115" s="70" t="s">
        <v>57</v>
      </c>
      <c r="J115" s="70" t="s">
        <v>57</v>
      </c>
      <c r="K115" s="70" t="s">
        <v>57</v>
      </c>
      <c r="L115" s="70" t="s">
        <v>57</v>
      </c>
      <c r="M115" s="70" t="s">
        <v>57</v>
      </c>
      <c r="N115" s="70" t="s">
        <v>57</v>
      </c>
      <c r="O115" s="70" t="s">
        <v>57</v>
      </c>
      <c r="P115" s="70" t="s">
        <v>57</v>
      </c>
      <c r="Q115" s="70" t="s">
        <v>57</v>
      </c>
      <c r="R115" s="70" t="s">
        <v>57</v>
      </c>
      <c r="S115" s="70" t="s">
        <v>57</v>
      </c>
      <c r="T115" s="70" t="s">
        <v>57</v>
      </c>
      <c r="U115" s="70" t="s">
        <v>57</v>
      </c>
      <c r="V115" s="70" t="s">
        <v>57</v>
      </c>
      <c r="W115" s="70" t="s">
        <v>57</v>
      </c>
      <c r="X115" s="70" t="s">
        <v>57</v>
      </c>
      <c r="Y115" s="70" t="s">
        <v>57</v>
      </c>
      <c r="Z115" s="70" t="s">
        <v>57</v>
      </c>
      <c r="AA115" s="70" t="s">
        <v>57</v>
      </c>
      <c r="AB115" s="70" t="s">
        <v>57</v>
      </c>
      <c r="AC115" s="70" t="s">
        <v>57</v>
      </c>
      <c r="AD115" s="70" t="s">
        <v>57</v>
      </c>
      <c r="AE115" s="70" t="s">
        <v>57</v>
      </c>
      <c r="AF115" s="70" t="s">
        <v>57</v>
      </c>
      <c r="AG115" s="70" t="s">
        <v>57</v>
      </c>
      <c r="AH115" s="70" t="s">
        <v>57</v>
      </c>
      <c r="AI115" s="70" t="s">
        <v>57</v>
      </c>
      <c r="AJ115" s="70" t="s">
        <v>57</v>
      </c>
      <c r="AK115" s="70" t="s">
        <v>57</v>
      </c>
      <c r="AL115" s="70" t="s">
        <v>57</v>
      </c>
      <c r="AM115" s="70" t="s">
        <v>57</v>
      </c>
      <c r="AN115" s="70" t="s">
        <v>57</v>
      </c>
      <c r="AO115" s="70" t="s">
        <v>57</v>
      </c>
      <c r="AP115" s="70" t="s">
        <v>57</v>
      </c>
      <c r="AQ115" s="70" t="s">
        <v>57</v>
      </c>
      <c r="AR115" s="70" t="s">
        <v>57</v>
      </c>
      <c r="AS115" s="70" t="s">
        <v>57</v>
      </c>
      <c r="AT115" s="70" t="s">
        <v>57</v>
      </c>
      <c r="AU115" s="70" t="s">
        <v>57</v>
      </c>
      <c r="AV115" s="70" t="s">
        <v>57</v>
      </c>
      <c r="AW115" s="70" t="s">
        <v>57</v>
      </c>
      <c r="AX115" s="70" t="s">
        <v>57</v>
      </c>
      <c r="AY115" s="70" t="s">
        <v>57</v>
      </c>
      <c r="AZ115" s="70" t="s">
        <v>57</v>
      </c>
      <c r="BA115" s="70" t="s">
        <v>57</v>
      </c>
      <c r="BB115" s="70" t="s">
        <v>57</v>
      </c>
      <c r="BC115" s="70" t="s">
        <v>57</v>
      </c>
      <c r="BD115" s="70" t="s">
        <v>57</v>
      </c>
      <c r="BE115" s="70" t="s">
        <v>57</v>
      </c>
      <c r="BF115" s="64">
        <v>5.8253199835914204E-2</v>
      </c>
      <c r="BG115" s="64">
        <v>5.7957462776312502E-2</v>
      </c>
      <c r="BH115" s="64">
        <v>5.8115985716824595E-2</v>
      </c>
      <c r="BI115" s="64">
        <v>5.9324799528116097E-2</v>
      </c>
      <c r="BJ115" s="64">
        <v>5.9985579826670701E-2</v>
      </c>
      <c r="BK115" s="64">
        <v>6.1086673762558504E-2</v>
      </c>
      <c r="BM115" s="70" t="s">
        <v>57</v>
      </c>
      <c r="BN115" s="70" t="s">
        <v>57</v>
      </c>
      <c r="BO115" s="70" t="s">
        <v>57</v>
      </c>
      <c r="BP115" s="70" t="s">
        <v>57</v>
      </c>
      <c r="BW115" s="64">
        <v>6.4976288061351237E-2</v>
      </c>
      <c r="BX115" s="64">
        <v>5.3634015178937497E-2</v>
      </c>
      <c r="BY115" s="64">
        <v>8.4199999999999997E-2</v>
      </c>
      <c r="BZ115" s="64">
        <v>5.8556319566223029E-2</v>
      </c>
    </row>
    <row r="116" spans="1:78" s="60" customFormat="1" x14ac:dyDescent="0.25">
      <c r="A116" s="58" t="s">
        <v>76</v>
      </c>
      <c r="B116" s="58">
        <v>2000</v>
      </c>
      <c r="C116" s="59">
        <f>AVERAGE(C117:C126)</f>
        <v>6.3799999999999996E-2</v>
      </c>
      <c r="D116" s="59">
        <f t="shared" ref="D116:BK116" si="18">AVERAGE(D117:D126)</f>
        <v>6.4669999999999991E-2</v>
      </c>
      <c r="E116" s="59">
        <f t="shared" si="18"/>
        <v>6.5600000000000006E-2</v>
      </c>
      <c r="F116" s="59">
        <f t="shared" si="18"/>
        <v>6.4650000000000013E-2</v>
      </c>
      <c r="G116" s="59">
        <f t="shared" si="18"/>
        <v>6.3200000000000006E-2</v>
      </c>
      <c r="H116" s="59">
        <f t="shared" si="18"/>
        <v>6.242000000000001E-2</v>
      </c>
      <c r="I116" s="59">
        <f t="shared" si="18"/>
        <v>6.2050000000000008E-2</v>
      </c>
      <c r="J116" s="59">
        <f t="shared" si="18"/>
        <v>6.1919999999999996E-2</v>
      </c>
      <c r="K116" s="59">
        <f t="shared" si="18"/>
        <v>6.2179999999999992E-2</v>
      </c>
      <c r="L116" s="59">
        <f t="shared" si="18"/>
        <v>6.3700000000000007E-2</v>
      </c>
      <c r="M116" s="59">
        <f t="shared" si="18"/>
        <v>6.5280000000000005E-2</v>
      </c>
      <c r="N116" s="59">
        <f t="shared" si="18"/>
        <v>6.6140000000000004E-2</v>
      </c>
      <c r="O116" s="59">
        <f t="shared" si="18"/>
        <v>6.7619999999999986E-2</v>
      </c>
      <c r="P116" s="59">
        <f t="shared" si="18"/>
        <v>6.9470000000000004E-2</v>
      </c>
      <c r="Q116" s="59">
        <f t="shared" si="18"/>
        <v>7.1569999999999995E-2</v>
      </c>
      <c r="R116" s="59">
        <f t="shared" si="18"/>
        <v>7.3760000000000006E-2</v>
      </c>
      <c r="S116" s="59">
        <f t="shared" si="18"/>
        <v>7.5859999999999997E-2</v>
      </c>
      <c r="T116" s="59">
        <f t="shared" si="18"/>
        <v>7.7370000000000008E-2</v>
      </c>
      <c r="U116" s="59">
        <f t="shared" si="18"/>
        <v>7.8330000000000011E-2</v>
      </c>
      <c r="V116" s="59">
        <f t="shared" si="18"/>
        <v>7.8080000000000011E-2</v>
      </c>
      <c r="W116" s="59">
        <f t="shared" si="18"/>
        <v>7.7259999999999995E-2</v>
      </c>
      <c r="X116" s="59">
        <f t="shared" si="18"/>
        <v>7.6890000000000014E-2</v>
      </c>
      <c r="Y116" s="59">
        <f t="shared" si="18"/>
        <v>7.6999999999999999E-2</v>
      </c>
      <c r="Z116" s="59">
        <f t="shared" si="18"/>
        <v>7.8169999999999989E-2</v>
      </c>
      <c r="AA116" s="59">
        <f t="shared" si="18"/>
        <v>7.9289999999999999E-2</v>
      </c>
      <c r="AB116" s="59">
        <f t="shared" si="18"/>
        <v>8.0109999999999987E-2</v>
      </c>
      <c r="AC116" s="59">
        <f t="shared" si="18"/>
        <v>8.0250000000000002E-2</v>
      </c>
      <c r="AD116" s="59">
        <f t="shared" si="18"/>
        <v>7.961E-2</v>
      </c>
      <c r="AE116" s="59">
        <f t="shared" si="18"/>
        <v>7.8509999999999996E-2</v>
      </c>
      <c r="AF116" s="59">
        <f t="shared" si="18"/>
        <v>7.5159999999999991E-2</v>
      </c>
      <c r="AG116" s="59">
        <f t="shared" si="18"/>
        <v>7.0849999999999996E-2</v>
      </c>
      <c r="AH116" s="59">
        <f t="shared" si="18"/>
        <v>6.6620000000000013E-2</v>
      </c>
      <c r="AI116" s="59">
        <f t="shared" si="18"/>
        <v>6.3940000000000011E-2</v>
      </c>
      <c r="AJ116" s="59">
        <f t="shared" si="18"/>
        <v>6.0490000000000002E-2</v>
      </c>
      <c r="AK116" s="59">
        <f t="shared" si="18"/>
        <v>5.6579999999999998E-2</v>
      </c>
      <c r="AL116" s="59">
        <f t="shared" si="18"/>
        <v>5.4580000000000004E-2</v>
      </c>
      <c r="AM116" s="59">
        <f t="shared" si="18"/>
        <v>5.3557899363659109E-2</v>
      </c>
      <c r="AN116" s="59">
        <f t="shared" si="18"/>
        <v>5.3494939370065595E-2</v>
      </c>
      <c r="AO116" s="59">
        <f t="shared" si="18"/>
        <v>5.2648626884998939E-2</v>
      </c>
      <c r="AP116" s="59">
        <f t="shared" si="18"/>
        <v>5.3186608208997968E-2</v>
      </c>
      <c r="AQ116" s="59">
        <f t="shared" si="18"/>
        <v>5.5029172975072052E-2</v>
      </c>
      <c r="AR116" s="59">
        <f t="shared" si="18"/>
        <v>5.5525824845260398E-2</v>
      </c>
      <c r="AS116" s="59">
        <f t="shared" si="18"/>
        <v>5.5729593582140191E-2</v>
      </c>
      <c r="AT116" s="59">
        <f t="shared" si="18"/>
        <v>5.5771727157206165E-2</v>
      </c>
      <c r="AU116" s="59">
        <f t="shared" si="18"/>
        <v>5.5327778666015084E-2</v>
      </c>
      <c r="AV116" s="59">
        <f t="shared" si="18"/>
        <v>5.4603929538004657E-2</v>
      </c>
      <c r="AW116" s="59">
        <f t="shared" si="18"/>
        <v>5.3175879655290484E-2</v>
      </c>
      <c r="AX116" s="59">
        <f t="shared" si="18"/>
        <v>5.3182709207847512E-2</v>
      </c>
      <c r="AY116" s="59">
        <f t="shared" si="18"/>
        <v>5.3675226593300415E-2</v>
      </c>
      <c r="AZ116" s="59">
        <f t="shared" si="18"/>
        <v>5.4096942593421737E-2</v>
      </c>
      <c r="BA116" s="59">
        <f t="shared" si="18"/>
        <v>5.4916328844059246E-2</v>
      </c>
      <c r="BB116" s="59">
        <f t="shared" si="18"/>
        <v>5.5972050799061569E-2</v>
      </c>
      <c r="BC116" s="59">
        <f t="shared" si="18"/>
        <v>5.7083243926911151E-2</v>
      </c>
      <c r="BD116" s="59">
        <f t="shared" si="18"/>
        <v>5.7376448765088427E-2</v>
      </c>
      <c r="BE116" s="59">
        <f t="shared" si="18"/>
        <v>5.6426935090837481E-2</v>
      </c>
      <c r="BF116" s="59">
        <f t="shared" si="18"/>
        <v>5.5674147729543044E-2</v>
      </c>
      <c r="BG116" s="59">
        <f t="shared" si="18"/>
        <v>5.5612795823492753E-2</v>
      </c>
      <c r="BH116" s="59">
        <f t="shared" si="18"/>
        <v>5.6014745312639017E-2</v>
      </c>
      <c r="BI116" s="59">
        <f t="shared" si="18"/>
        <v>5.7160283529930044E-2</v>
      </c>
      <c r="BJ116" s="59">
        <f t="shared" si="18"/>
        <v>5.7887009426775049E-2</v>
      </c>
      <c r="BK116" s="59">
        <f t="shared" si="18"/>
        <v>5.886676015089877E-2</v>
      </c>
      <c r="BL116" s="60">
        <f>B116</f>
        <v>2000</v>
      </c>
      <c r="BM116" s="61">
        <f t="shared" si="10"/>
        <v>6.3852091935090421E-2</v>
      </c>
      <c r="BN116" s="61">
        <f t="shared" si="11"/>
        <v>5.2648626884998939E-2</v>
      </c>
      <c r="BO116" s="61">
        <f t="shared" si="12"/>
        <v>8.0250000000000002E-2</v>
      </c>
      <c r="BP116" s="61">
        <f t="shared" si="13"/>
        <v>5.6423974332721526E-2</v>
      </c>
      <c r="BR116" s="61"/>
      <c r="BS116" s="61"/>
      <c r="BT116" s="61"/>
      <c r="BU116" s="61"/>
    </row>
    <row r="117" spans="1:78" x14ac:dyDescent="0.25">
      <c r="A117" s="62" t="s">
        <v>46</v>
      </c>
      <c r="B117" s="63"/>
      <c r="C117" s="49">
        <v>6.4199999999999993E-2</v>
      </c>
      <c r="D117" s="49">
        <v>6.5199999999999994E-2</v>
      </c>
      <c r="E117" s="49">
        <v>6.6199999999999995E-2</v>
      </c>
      <c r="F117" s="49">
        <v>6.5500000000000003E-2</v>
      </c>
      <c r="G117" s="49">
        <v>6.4000000000000001E-2</v>
      </c>
      <c r="H117" s="49">
        <v>6.3200000000000006E-2</v>
      </c>
      <c r="I117" s="66">
        <v>6.2700000000000006E-2</v>
      </c>
      <c r="J117" s="66">
        <v>6.2399999999999997E-2</v>
      </c>
      <c r="K117" s="66">
        <v>6.2399999999999997E-2</v>
      </c>
      <c r="L117" s="66">
        <v>6.3100000000000003E-2</v>
      </c>
      <c r="M117" s="66">
        <v>6.4100000000000004E-2</v>
      </c>
      <c r="N117" s="66">
        <v>6.4600000000000005E-2</v>
      </c>
      <c r="O117" s="66">
        <v>6.59E-2</v>
      </c>
      <c r="P117" s="66">
        <v>6.7599999999999993E-2</v>
      </c>
      <c r="Q117" s="66">
        <v>6.9400000000000003E-2</v>
      </c>
      <c r="R117" s="66">
        <v>7.1400000000000005E-2</v>
      </c>
      <c r="S117" s="66">
        <v>7.3099999999999998E-2</v>
      </c>
      <c r="T117" s="66">
        <v>7.4099999999999999E-2</v>
      </c>
      <c r="U117" s="66">
        <v>7.4399999999999994E-2</v>
      </c>
      <c r="V117" s="66">
        <v>7.3400000000000007E-2</v>
      </c>
      <c r="W117" s="66">
        <v>7.2099999999999997E-2</v>
      </c>
      <c r="X117" s="66">
        <v>7.1099999999999997E-2</v>
      </c>
      <c r="Y117" s="66">
        <v>7.0900000000000005E-2</v>
      </c>
      <c r="Z117" s="67">
        <v>7.1599999999999997E-2</v>
      </c>
      <c r="AA117" s="67">
        <v>7.2300000000000003E-2</v>
      </c>
      <c r="AB117" s="67">
        <v>7.2700000000000001E-2</v>
      </c>
      <c r="AC117" s="67">
        <v>7.2700000000000001E-2</v>
      </c>
      <c r="AD117" s="67">
        <v>7.2099999999999997E-2</v>
      </c>
      <c r="AE117" s="66">
        <v>7.0999999999999994E-2</v>
      </c>
      <c r="AF117" s="66">
        <v>6.7900000000000002E-2</v>
      </c>
      <c r="AG117" s="66">
        <v>6.3799999999999996E-2</v>
      </c>
      <c r="AH117" s="66">
        <v>0.06</v>
      </c>
      <c r="AI117" s="66">
        <v>5.74E-2</v>
      </c>
      <c r="AJ117" s="66">
        <v>5.3800000000000001E-2</v>
      </c>
      <c r="AK117" s="66">
        <v>4.99E-2</v>
      </c>
      <c r="AL117" s="66">
        <v>4.7699999999999999E-2</v>
      </c>
      <c r="AM117" s="64">
        <v>4.6588209421702304E-2</v>
      </c>
      <c r="AN117" s="64">
        <v>4.6341342273696802E-2</v>
      </c>
      <c r="AO117" s="64">
        <v>4.54959704615015E-2</v>
      </c>
      <c r="AP117" s="64">
        <v>4.6042533236470604E-2</v>
      </c>
      <c r="AQ117" s="64">
        <v>4.8033339850306396E-2</v>
      </c>
      <c r="AR117" s="64">
        <v>4.9010993865280801E-2</v>
      </c>
      <c r="AS117" s="64">
        <v>4.9434661348714999E-2</v>
      </c>
      <c r="AT117" s="64">
        <v>4.9694173372453597E-2</v>
      </c>
      <c r="AU117" s="64">
        <v>4.9518642798948E-2</v>
      </c>
      <c r="AV117" s="64">
        <v>4.9167721107482298E-2</v>
      </c>
      <c r="AW117" s="64">
        <v>4.8169349105602201E-2</v>
      </c>
      <c r="AX117" s="64">
        <v>4.84396335677671E-2</v>
      </c>
      <c r="AY117" s="64">
        <v>4.9279289348042897E-2</v>
      </c>
      <c r="AZ117" s="64">
        <v>5.00252083591484E-2</v>
      </c>
      <c r="BA117" s="64">
        <v>5.1151576520081093E-2</v>
      </c>
      <c r="BB117" s="64">
        <v>5.2468001393446706E-2</v>
      </c>
      <c r="BC117" s="64">
        <v>5.3715038938245502E-2</v>
      </c>
      <c r="BD117" s="64">
        <v>5.4041804337533E-2</v>
      </c>
      <c r="BE117" s="64">
        <v>5.2997204655102298E-2</v>
      </c>
      <c r="BF117" s="64">
        <v>5.2151609077798394E-2</v>
      </c>
      <c r="BG117" s="64">
        <v>5.1845435830352303E-2</v>
      </c>
      <c r="BH117" s="64">
        <v>5.1931679706503801E-2</v>
      </c>
      <c r="BI117" s="64">
        <v>5.25501124477376E-2</v>
      </c>
      <c r="BJ117" s="64">
        <v>5.28755805936207E-2</v>
      </c>
      <c r="BK117" s="64">
        <v>5.3402672901671798E-2</v>
      </c>
      <c r="BM117" s="75">
        <f t="shared" si="10"/>
        <v>5.9643799746216558E-2</v>
      </c>
      <c r="BN117" s="75">
        <f t="shared" si="11"/>
        <v>4.54959704615015E-2</v>
      </c>
      <c r="BO117" s="75">
        <f t="shared" si="12"/>
        <v>7.4399999999999994E-2</v>
      </c>
      <c r="BP117" s="75">
        <f t="shared" si="13"/>
        <v>5.2429660396770127E-2</v>
      </c>
      <c r="BR117" s="64"/>
      <c r="BS117" s="64"/>
      <c r="BT117" s="64"/>
      <c r="BU117" s="64"/>
    </row>
    <row r="118" spans="1:78" x14ac:dyDescent="0.25">
      <c r="A118" s="62" t="s">
        <v>47</v>
      </c>
      <c r="B118" s="63"/>
      <c r="C118" s="49">
        <v>6.4199999999999993E-2</v>
      </c>
      <c r="D118" s="49">
        <v>6.5199999999999994E-2</v>
      </c>
      <c r="E118" s="49">
        <v>6.6299999999999998E-2</v>
      </c>
      <c r="F118" s="49">
        <v>6.4299999999999996E-2</v>
      </c>
      <c r="G118" s="49">
        <v>6.1100000000000002E-2</v>
      </c>
      <c r="H118" s="49">
        <v>5.8900000000000001E-2</v>
      </c>
      <c r="I118" s="66">
        <v>5.7700000000000001E-2</v>
      </c>
      <c r="J118" s="66">
        <v>5.67E-2</v>
      </c>
      <c r="K118" s="66">
        <v>5.6399999999999999E-2</v>
      </c>
      <c r="L118" s="66">
        <v>5.8700000000000002E-2</v>
      </c>
      <c r="M118" s="66">
        <v>6.1699999999999998E-2</v>
      </c>
      <c r="N118" s="66">
        <v>6.3799999999999996E-2</v>
      </c>
      <c r="O118" s="66">
        <v>6.6199999999999995E-2</v>
      </c>
      <c r="P118" s="66">
        <v>6.9000000000000006E-2</v>
      </c>
      <c r="Q118" s="66">
        <v>7.1999999999999995E-2</v>
      </c>
      <c r="R118" s="66">
        <v>7.4800000000000005E-2</v>
      </c>
      <c r="S118" s="66">
        <v>7.7700000000000005E-2</v>
      </c>
      <c r="T118" s="66">
        <v>7.9699999999999993E-2</v>
      </c>
      <c r="U118" s="66">
        <v>8.09E-2</v>
      </c>
      <c r="V118" s="66">
        <v>8.0799999999999997E-2</v>
      </c>
      <c r="W118" s="66">
        <v>7.9899999999999999E-2</v>
      </c>
      <c r="X118" s="66">
        <v>7.9699999999999993E-2</v>
      </c>
      <c r="Y118" s="66">
        <v>7.9799999999999996E-2</v>
      </c>
      <c r="Z118" s="67">
        <v>8.1299999999999997E-2</v>
      </c>
      <c r="AA118" s="67">
        <v>8.2799999999999999E-2</v>
      </c>
      <c r="AB118" s="67">
        <v>8.3599999999999994E-2</v>
      </c>
      <c r="AC118" s="67">
        <v>8.3599999999999994E-2</v>
      </c>
      <c r="AD118" s="67">
        <v>8.2400000000000001E-2</v>
      </c>
      <c r="AE118" s="66">
        <v>8.0699999999999994E-2</v>
      </c>
      <c r="AF118" s="66">
        <v>7.6200000000000004E-2</v>
      </c>
      <c r="AG118" s="66">
        <v>7.0499999999999993E-2</v>
      </c>
      <c r="AH118" s="66">
        <v>6.5100000000000005E-2</v>
      </c>
      <c r="AI118" s="66">
        <v>6.2E-2</v>
      </c>
      <c r="AJ118" s="66">
        <v>5.8000000000000003E-2</v>
      </c>
      <c r="AK118" s="66">
        <v>5.3499999999999999E-2</v>
      </c>
      <c r="AL118" s="66">
        <v>5.1299999999999998E-2</v>
      </c>
      <c r="AM118" s="64">
        <v>5.0130144594891402E-2</v>
      </c>
      <c r="AN118" s="64">
        <v>4.9853911667057299E-2</v>
      </c>
      <c r="AO118" s="64">
        <v>4.8440823590027299E-2</v>
      </c>
      <c r="AP118" s="64">
        <v>4.9027876821051503E-2</v>
      </c>
      <c r="AQ118" s="64">
        <v>5.1400319827647499E-2</v>
      </c>
      <c r="AR118" s="64">
        <v>5.2240037547471196E-2</v>
      </c>
      <c r="AS118" s="64">
        <v>5.2651660412011102E-2</v>
      </c>
      <c r="AT118" s="64">
        <v>5.2959055689755202E-2</v>
      </c>
      <c r="AU118" s="64">
        <v>5.2591788942852699E-2</v>
      </c>
      <c r="AV118" s="64">
        <v>5.1580949617166895E-2</v>
      </c>
      <c r="AW118" s="64">
        <v>4.9427093248277203E-2</v>
      </c>
      <c r="AX118" s="64">
        <v>4.89879933772083E-2</v>
      </c>
      <c r="AY118" s="64">
        <v>4.9105653645322593E-2</v>
      </c>
      <c r="AZ118" s="64">
        <v>4.91854898872593E-2</v>
      </c>
      <c r="BA118" s="64">
        <v>4.98940066197818E-2</v>
      </c>
      <c r="BB118" s="64">
        <v>5.1033021185167698E-2</v>
      </c>
      <c r="BC118" s="64">
        <v>5.2174067626545501E-2</v>
      </c>
      <c r="BD118" s="64">
        <v>5.2358969430629801E-2</v>
      </c>
      <c r="BE118" s="64">
        <v>5.1393052743582503E-2</v>
      </c>
      <c r="BF118" s="64">
        <v>5.0669598954389598E-2</v>
      </c>
      <c r="BG118" s="64">
        <v>5.0836066360847594E-2</v>
      </c>
      <c r="BH118" s="64">
        <v>5.1410339828092996E-2</v>
      </c>
      <c r="BI118" s="64">
        <v>5.2947279286669202E-2</v>
      </c>
      <c r="BJ118" s="64">
        <v>5.3988493398293799E-2</v>
      </c>
      <c r="BK118" s="64">
        <v>5.5267517243624997E-2</v>
      </c>
      <c r="BM118" s="75">
        <f t="shared" si="10"/>
        <v>6.2066478877797128E-2</v>
      </c>
      <c r="BN118" s="75">
        <f t="shared" si="11"/>
        <v>4.8440823590027299E-2</v>
      </c>
      <c r="BO118" s="75">
        <f t="shared" si="12"/>
        <v>8.3599999999999994E-2</v>
      </c>
      <c r="BP118" s="75">
        <f t="shared" si="13"/>
        <v>5.1763158547073744E-2</v>
      </c>
      <c r="BR118" s="64"/>
      <c r="BS118" s="64"/>
      <c r="BT118" s="64"/>
      <c r="BU118" s="64"/>
    </row>
    <row r="119" spans="1:78" x14ac:dyDescent="0.25">
      <c r="A119" s="62" t="s">
        <v>48</v>
      </c>
      <c r="B119" s="63"/>
      <c r="C119" s="49">
        <v>6.5600000000000006E-2</v>
      </c>
      <c r="D119" s="49">
        <v>6.6600000000000006E-2</v>
      </c>
      <c r="E119" s="49">
        <v>6.7599999999999993E-2</v>
      </c>
      <c r="F119" s="49">
        <v>6.7199999999999996E-2</v>
      </c>
      <c r="G119" s="49">
        <v>6.6199999999999995E-2</v>
      </c>
      <c r="H119" s="49">
        <v>6.59E-2</v>
      </c>
      <c r="I119" s="66">
        <v>6.59E-2</v>
      </c>
      <c r="J119" s="66">
        <v>6.6299999999999998E-2</v>
      </c>
      <c r="K119" s="66">
        <v>6.6900000000000001E-2</v>
      </c>
      <c r="L119" s="66">
        <v>6.8099999999999994E-2</v>
      </c>
      <c r="M119" s="66">
        <v>6.9400000000000003E-2</v>
      </c>
      <c r="N119" s="66">
        <v>7.0099999999999996E-2</v>
      </c>
      <c r="O119" s="66">
        <v>7.1199999999999999E-2</v>
      </c>
      <c r="P119" s="66">
        <v>7.2499999999999995E-2</v>
      </c>
      <c r="Q119" s="66">
        <v>7.3999999999999996E-2</v>
      </c>
      <c r="R119" s="66">
        <v>7.5800000000000006E-2</v>
      </c>
      <c r="S119" s="66">
        <v>7.7299999999999994E-2</v>
      </c>
      <c r="T119" s="66">
        <v>7.8200000000000006E-2</v>
      </c>
      <c r="U119" s="66">
        <v>7.8799999999999995E-2</v>
      </c>
      <c r="V119" s="66">
        <v>7.8E-2</v>
      </c>
      <c r="W119" s="66">
        <v>7.6799999999999993E-2</v>
      </c>
      <c r="X119" s="66">
        <v>7.5800000000000006E-2</v>
      </c>
      <c r="Y119" s="66">
        <v>7.5399999999999995E-2</v>
      </c>
      <c r="Z119" s="67">
        <v>7.5800000000000006E-2</v>
      </c>
      <c r="AA119" s="67">
        <v>7.5899999999999995E-2</v>
      </c>
      <c r="AB119" s="67">
        <v>7.6200000000000004E-2</v>
      </c>
      <c r="AC119" s="67">
        <v>7.6200000000000004E-2</v>
      </c>
      <c r="AD119" s="67">
        <v>7.5499999999999998E-2</v>
      </c>
      <c r="AE119" s="66">
        <v>7.4200000000000002E-2</v>
      </c>
      <c r="AF119" s="66">
        <v>7.1099999999999997E-2</v>
      </c>
      <c r="AG119" s="66">
        <v>6.7199999999999996E-2</v>
      </c>
      <c r="AH119" s="66">
        <v>6.3700000000000007E-2</v>
      </c>
      <c r="AI119" s="66">
        <v>6.0900000000000003E-2</v>
      </c>
      <c r="AJ119" s="66">
        <v>5.7500000000000002E-2</v>
      </c>
      <c r="AK119" s="66">
        <v>5.3800000000000001E-2</v>
      </c>
      <c r="AL119" s="66">
        <v>5.1900000000000002E-2</v>
      </c>
      <c r="AM119" s="64">
        <v>5.0953509884892105E-2</v>
      </c>
      <c r="AN119" s="64">
        <v>5.0739927659572803E-2</v>
      </c>
      <c r="AO119" s="64">
        <v>4.9980289600676499E-2</v>
      </c>
      <c r="AP119" s="64">
        <v>5.0427466725099998E-2</v>
      </c>
      <c r="AQ119" s="64">
        <v>5.2052535960069299E-2</v>
      </c>
      <c r="AR119" s="64">
        <v>5.23833317491256E-2</v>
      </c>
      <c r="AS119" s="64">
        <v>5.2233105224739597E-2</v>
      </c>
      <c r="AT119" s="64">
        <v>5.1804182634901601E-2</v>
      </c>
      <c r="AU119" s="64">
        <v>5.1054224888918601E-2</v>
      </c>
      <c r="AV119" s="64">
        <v>5.0175000633620702E-2</v>
      </c>
      <c r="AW119" s="64">
        <v>4.8715993305997699E-2</v>
      </c>
      <c r="AX119" s="64">
        <v>4.8603135107001504E-2</v>
      </c>
      <c r="AY119" s="64">
        <v>4.9137911701786698E-2</v>
      </c>
      <c r="AZ119" s="64">
        <v>4.9715946199128905E-2</v>
      </c>
      <c r="BA119" s="64">
        <v>5.0538510916575498E-2</v>
      </c>
      <c r="BB119" s="64">
        <v>5.1449826817229802E-2</v>
      </c>
      <c r="BC119" s="64">
        <v>5.2408790248842999E-2</v>
      </c>
      <c r="BD119" s="64">
        <v>5.2488524144276599E-2</v>
      </c>
      <c r="BE119" s="64">
        <v>5.1179013699645198E-2</v>
      </c>
      <c r="BF119" s="64">
        <v>4.9960941471363401E-2</v>
      </c>
      <c r="BG119" s="64">
        <v>4.95950478718796E-2</v>
      </c>
      <c r="BH119" s="64">
        <v>4.9839226793230704E-2</v>
      </c>
      <c r="BI119" s="64">
        <v>5.0558480058356906E-2</v>
      </c>
      <c r="BJ119" s="64">
        <v>5.1123523751936899E-2</v>
      </c>
      <c r="BK119" s="64">
        <v>5.1966723490500702E-2</v>
      </c>
      <c r="BM119" s="75">
        <f t="shared" si="10"/>
        <v>6.2107953615399503E-2</v>
      </c>
      <c r="BN119" s="75">
        <f t="shared" si="11"/>
        <v>4.8603135107001504E-2</v>
      </c>
      <c r="BO119" s="75">
        <f t="shared" si="12"/>
        <v>7.8799999999999995E-2</v>
      </c>
      <c r="BP119" s="75">
        <f t="shared" si="13"/>
        <v>5.0902046288580603E-2</v>
      </c>
      <c r="BR119" s="64"/>
      <c r="BS119" s="64"/>
      <c r="BT119" s="64"/>
      <c r="BU119" s="64"/>
    </row>
    <row r="120" spans="1:78" x14ac:dyDescent="0.25">
      <c r="A120" s="62" t="s">
        <v>49</v>
      </c>
      <c r="B120" s="63"/>
      <c r="C120" s="49">
        <v>6.1600000000000002E-2</v>
      </c>
      <c r="D120" s="49">
        <v>6.1600000000000002E-2</v>
      </c>
      <c r="E120" s="49">
        <v>6.1800000000000001E-2</v>
      </c>
      <c r="F120" s="49">
        <v>6.1600000000000002E-2</v>
      </c>
      <c r="G120" s="49">
        <v>6.13E-2</v>
      </c>
      <c r="H120" s="49">
        <v>6.1100000000000002E-2</v>
      </c>
      <c r="I120" s="66">
        <v>6.13E-2</v>
      </c>
      <c r="J120" s="66">
        <v>6.1699999999999998E-2</v>
      </c>
      <c r="K120" s="66">
        <v>6.2100000000000002E-2</v>
      </c>
      <c r="L120" s="66">
        <v>6.2700000000000006E-2</v>
      </c>
      <c r="M120" s="66">
        <v>6.3200000000000006E-2</v>
      </c>
      <c r="N120" s="66">
        <v>6.3500000000000001E-2</v>
      </c>
      <c r="O120" s="66">
        <v>6.4299999999999996E-2</v>
      </c>
      <c r="P120" s="66">
        <v>6.5500000000000003E-2</v>
      </c>
      <c r="Q120" s="66">
        <v>6.6500000000000004E-2</v>
      </c>
      <c r="R120" s="66">
        <v>6.8099999999999994E-2</v>
      </c>
      <c r="S120" s="66">
        <v>6.9599999999999995E-2</v>
      </c>
      <c r="T120" s="66">
        <v>7.0900000000000005E-2</v>
      </c>
      <c r="U120" s="66">
        <v>7.1800000000000003E-2</v>
      </c>
      <c r="V120" s="66">
        <v>7.1900000000000006E-2</v>
      </c>
      <c r="W120" s="66">
        <v>7.1999999999999995E-2</v>
      </c>
      <c r="X120" s="66">
        <v>7.1800000000000003E-2</v>
      </c>
      <c r="Y120" s="66">
        <v>7.1999999999999995E-2</v>
      </c>
      <c r="Z120" s="67">
        <v>7.2099999999999997E-2</v>
      </c>
      <c r="AA120" s="67">
        <v>7.1999999999999995E-2</v>
      </c>
      <c r="AB120" s="67">
        <v>7.1999999999999995E-2</v>
      </c>
      <c r="AC120" s="67">
        <v>7.17E-2</v>
      </c>
      <c r="AD120" s="67">
        <v>7.1499999999999994E-2</v>
      </c>
      <c r="AE120" s="66">
        <v>7.0900000000000005E-2</v>
      </c>
      <c r="AF120" s="66">
        <v>6.9699999999999998E-2</v>
      </c>
      <c r="AG120" s="66">
        <v>6.83E-2</v>
      </c>
      <c r="AH120" s="66">
        <v>6.6799999999999998E-2</v>
      </c>
      <c r="AI120" s="66">
        <v>6.5500000000000003E-2</v>
      </c>
      <c r="AJ120" s="66">
        <v>6.3600000000000004E-2</v>
      </c>
      <c r="AK120" s="66">
        <v>6.1699999999999998E-2</v>
      </c>
      <c r="AL120" s="66">
        <v>6.0999999999999999E-2</v>
      </c>
      <c r="AM120" s="64">
        <v>6.0778601807699999E-2</v>
      </c>
      <c r="AN120" s="64">
        <v>6.1226138302669701E-2</v>
      </c>
      <c r="AO120" s="64">
        <v>6.1365063744169494E-2</v>
      </c>
      <c r="AP120" s="64">
        <v>6.2148589431628494E-2</v>
      </c>
      <c r="AQ120" s="64">
        <v>6.3383545918962003E-2</v>
      </c>
      <c r="AR120" s="64">
        <v>6.3608538921204008E-2</v>
      </c>
      <c r="AS120" s="64">
        <v>6.3404915310542792E-2</v>
      </c>
      <c r="AT120" s="64">
        <v>6.2961339293365601E-2</v>
      </c>
      <c r="AU120" s="64">
        <v>6.2316904354254993E-2</v>
      </c>
      <c r="AV120" s="64">
        <v>6.1730319416709201E-2</v>
      </c>
      <c r="AW120" s="64">
        <v>6.0796459423416598E-2</v>
      </c>
      <c r="AX120" s="64">
        <v>6.0471057949237406E-2</v>
      </c>
      <c r="AY120" s="64">
        <v>6.0742549229890599E-2</v>
      </c>
      <c r="AZ120" s="64">
        <v>6.0942463022656997E-2</v>
      </c>
      <c r="BA120" s="64">
        <v>6.1278210641418099E-2</v>
      </c>
      <c r="BB120" s="64">
        <v>6.1585614908206396E-2</v>
      </c>
      <c r="BC120" s="64">
        <v>6.1929489236818604E-2</v>
      </c>
      <c r="BD120" s="64">
        <v>6.2131523029452393E-2</v>
      </c>
      <c r="BE120" s="64">
        <v>6.1627874584061902E-2</v>
      </c>
      <c r="BF120" s="64">
        <v>6.1401404435748395E-2</v>
      </c>
      <c r="BG120" s="64">
        <v>6.1667057368931202E-2</v>
      </c>
      <c r="BH120" s="64">
        <v>6.2221368625708401E-2</v>
      </c>
      <c r="BI120" s="64">
        <v>6.3033325608964602E-2</v>
      </c>
      <c r="BJ120" s="64">
        <v>6.3413180741642303E-2</v>
      </c>
      <c r="BK120" s="64">
        <v>6.3818607972174993E-2</v>
      </c>
      <c r="BM120" s="75">
        <f t="shared" si="10"/>
        <v>6.4666953168516991E-2</v>
      </c>
      <c r="BN120" s="75">
        <f t="shared" si="11"/>
        <v>6.0471057949237406E-2</v>
      </c>
      <c r="BO120" s="75">
        <f t="shared" si="12"/>
        <v>7.2099999999999997E-2</v>
      </c>
      <c r="BP120" s="75">
        <f t="shared" si="13"/>
        <v>6.2087510014648677E-2</v>
      </c>
      <c r="BR120" s="64"/>
      <c r="BS120" s="64"/>
      <c r="BT120" s="64"/>
      <c r="BU120" s="64"/>
    </row>
    <row r="121" spans="1:78" x14ac:dyDescent="0.25">
      <c r="A121" s="62" t="s">
        <v>50</v>
      </c>
      <c r="B121" s="63"/>
      <c r="C121" s="49">
        <v>4.8099999999999997E-2</v>
      </c>
      <c r="D121" s="49">
        <v>4.9399999999999999E-2</v>
      </c>
      <c r="E121" s="49">
        <v>5.0700000000000002E-2</v>
      </c>
      <c r="F121" s="49">
        <v>5.0200000000000002E-2</v>
      </c>
      <c r="G121" s="49">
        <v>4.9200000000000001E-2</v>
      </c>
      <c r="H121" s="49">
        <v>4.8800000000000003E-2</v>
      </c>
      <c r="I121" s="66">
        <v>4.8500000000000001E-2</v>
      </c>
      <c r="J121" s="66">
        <v>4.8300000000000003E-2</v>
      </c>
      <c r="K121" s="66">
        <v>4.8500000000000001E-2</v>
      </c>
      <c r="L121" s="66">
        <v>0.05</v>
      </c>
      <c r="M121" s="66">
        <v>5.16E-2</v>
      </c>
      <c r="N121" s="66">
        <v>5.2400000000000002E-2</v>
      </c>
      <c r="O121" s="66">
        <v>5.4100000000000002E-2</v>
      </c>
      <c r="P121" s="66">
        <v>5.6399999999999999E-2</v>
      </c>
      <c r="Q121" s="66">
        <v>5.91E-2</v>
      </c>
      <c r="R121" s="66">
        <v>6.1699999999999998E-2</v>
      </c>
      <c r="S121" s="66">
        <v>6.4199999999999993E-2</v>
      </c>
      <c r="T121" s="66">
        <v>6.6000000000000003E-2</v>
      </c>
      <c r="U121" s="66">
        <v>6.7000000000000004E-2</v>
      </c>
      <c r="V121" s="66">
        <v>6.6799999999999998E-2</v>
      </c>
      <c r="W121" s="66">
        <v>6.5699999999999995E-2</v>
      </c>
      <c r="X121" s="66">
        <v>6.54E-2</v>
      </c>
      <c r="Y121" s="66">
        <v>6.5699999999999995E-2</v>
      </c>
      <c r="Z121" s="67">
        <v>6.7199999999999996E-2</v>
      </c>
      <c r="AA121" s="67">
        <v>6.8900000000000003E-2</v>
      </c>
      <c r="AB121" s="67">
        <v>7.0199999999999999E-2</v>
      </c>
      <c r="AC121" s="67">
        <v>7.0599999999999996E-2</v>
      </c>
      <c r="AD121" s="67">
        <v>7.0400000000000004E-2</v>
      </c>
      <c r="AE121" s="66">
        <v>6.9699999999999998E-2</v>
      </c>
      <c r="AF121" s="66">
        <v>6.6400000000000001E-2</v>
      </c>
      <c r="AG121" s="66">
        <v>6.2100000000000002E-2</v>
      </c>
      <c r="AH121" s="66">
        <v>5.7700000000000001E-2</v>
      </c>
      <c r="AI121" s="66">
        <v>5.5199999999999999E-2</v>
      </c>
      <c r="AJ121" s="66">
        <v>5.1799999999999999E-2</v>
      </c>
      <c r="AK121" s="66">
        <v>4.7699999999999999E-2</v>
      </c>
      <c r="AL121" s="66">
        <v>4.5600000000000002E-2</v>
      </c>
      <c r="AM121" s="64">
        <v>4.46573139612437E-2</v>
      </c>
      <c r="AN121" s="64">
        <v>4.4755933830822395E-2</v>
      </c>
      <c r="AO121" s="64">
        <v>4.3926155817247597E-2</v>
      </c>
      <c r="AP121" s="64">
        <v>4.4609562330006299E-2</v>
      </c>
      <c r="AQ121" s="64">
        <v>4.6632597787253996E-2</v>
      </c>
      <c r="AR121" s="64">
        <v>4.7274558195290403E-2</v>
      </c>
      <c r="AS121" s="64">
        <v>4.7779409475853102E-2</v>
      </c>
      <c r="AT121" s="64">
        <v>4.82327283513432E-2</v>
      </c>
      <c r="AU121" s="64">
        <v>4.8197845465985198E-2</v>
      </c>
      <c r="AV121" s="64">
        <v>4.7870707980485303E-2</v>
      </c>
      <c r="AW121" s="64">
        <v>4.6801338949398398E-2</v>
      </c>
      <c r="AX121" s="64">
        <v>4.7388743573909896E-2</v>
      </c>
      <c r="AY121" s="64">
        <v>4.8269804613953103E-2</v>
      </c>
      <c r="AZ121" s="64">
        <v>4.9012251196284301E-2</v>
      </c>
      <c r="BA121" s="64">
        <v>5.0156939133593703E-2</v>
      </c>
      <c r="BB121" s="64">
        <v>5.1626408790194304E-2</v>
      </c>
      <c r="BC121" s="64">
        <v>5.3237018783010501E-2</v>
      </c>
      <c r="BD121" s="64">
        <v>5.3768818577580604E-2</v>
      </c>
      <c r="BE121" s="64">
        <v>5.3019901464392803E-2</v>
      </c>
      <c r="BF121" s="64">
        <v>5.2602737243309494E-2</v>
      </c>
      <c r="BG121" s="64">
        <v>5.2795839137007E-2</v>
      </c>
      <c r="BH121" s="64">
        <v>5.3313490414306101E-2</v>
      </c>
      <c r="BI121" s="64">
        <v>5.4718117898269997E-2</v>
      </c>
      <c r="BJ121" s="64">
        <v>5.5743395372358402E-2</v>
      </c>
      <c r="BK121" s="64">
        <v>5.7155453995270999E-2</v>
      </c>
      <c r="BM121" s="75">
        <f t="shared" si="10"/>
        <v>5.4669624136694607E-2</v>
      </c>
      <c r="BN121" s="75">
        <f t="shared" si="11"/>
        <v>4.3926155817247597E-2</v>
      </c>
      <c r="BO121" s="75">
        <f t="shared" si="12"/>
        <v>7.0599999999999996E-2</v>
      </c>
      <c r="BP121" s="75">
        <f t="shared" si="13"/>
        <v>5.3095864333798176E-2</v>
      </c>
      <c r="BR121" s="64"/>
      <c r="BS121" s="64"/>
      <c r="BT121" s="64"/>
      <c r="BU121" s="64"/>
    </row>
    <row r="122" spans="1:78" x14ac:dyDescent="0.25">
      <c r="A122" s="62" t="s">
        <v>51</v>
      </c>
      <c r="B122" s="63"/>
      <c r="C122" s="49">
        <v>5.8400000000000001E-2</v>
      </c>
      <c r="D122" s="49">
        <v>6.0299999999999999E-2</v>
      </c>
      <c r="E122" s="49">
        <v>6.2E-2</v>
      </c>
      <c r="F122" s="49">
        <v>6.25E-2</v>
      </c>
      <c r="G122" s="49">
        <v>6.2600000000000003E-2</v>
      </c>
      <c r="H122" s="49">
        <v>6.2899999999999998E-2</v>
      </c>
      <c r="I122" s="66">
        <v>6.2799999999999995E-2</v>
      </c>
      <c r="J122" s="66">
        <v>6.2700000000000006E-2</v>
      </c>
      <c r="K122" s="66">
        <v>6.2799999999999995E-2</v>
      </c>
      <c r="L122" s="66">
        <v>6.3399999999999998E-2</v>
      </c>
      <c r="M122" s="66">
        <v>6.4000000000000001E-2</v>
      </c>
      <c r="N122" s="66">
        <v>6.4100000000000004E-2</v>
      </c>
      <c r="O122" s="66">
        <v>6.4799999999999996E-2</v>
      </c>
      <c r="P122" s="66">
        <v>6.5699999999999995E-2</v>
      </c>
      <c r="Q122" s="66">
        <v>6.6900000000000001E-2</v>
      </c>
      <c r="R122" s="66">
        <v>6.8400000000000002E-2</v>
      </c>
      <c r="S122" s="66">
        <v>6.9599999999999995E-2</v>
      </c>
      <c r="T122" s="66">
        <v>7.0300000000000001E-2</v>
      </c>
      <c r="U122" s="66">
        <v>7.0800000000000002E-2</v>
      </c>
      <c r="V122" s="66">
        <v>7.0400000000000004E-2</v>
      </c>
      <c r="W122" s="66">
        <v>6.9699999999999998E-2</v>
      </c>
      <c r="X122" s="66">
        <v>6.93E-2</v>
      </c>
      <c r="Y122" s="66">
        <v>6.9500000000000006E-2</v>
      </c>
      <c r="Z122" s="67">
        <v>7.0900000000000005E-2</v>
      </c>
      <c r="AA122" s="67">
        <v>7.2700000000000001E-2</v>
      </c>
      <c r="AB122" s="67">
        <v>7.4399999999999994E-2</v>
      </c>
      <c r="AC122" s="67">
        <v>7.5499999999999998E-2</v>
      </c>
      <c r="AD122" s="67">
        <v>7.5999999999999998E-2</v>
      </c>
      <c r="AE122" s="66">
        <v>7.5800000000000006E-2</v>
      </c>
      <c r="AF122" s="66">
        <v>7.3599999999999999E-2</v>
      </c>
      <c r="AG122" s="66">
        <v>7.0099999999999996E-2</v>
      </c>
      <c r="AH122" s="66">
        <v>6.6400000000000001E-2</v>
      </c>
      <c r="AI122" s="66">
        <v>6.3899999999999998E-2</v>
      </c>
      <c r="AJ122" s="66">
        <v>6.08E-2</v>
      </c>
      <c r="AK122" s="66">
        <v>5.7599999999999998E-2</v>
      </c>
      <c r="AL122" s="66">
        <v>5.5899999999999998E-2</v>
      </c>
      <c r="AM122" s="64">
        <v>5.4955703689512497E-2</v>
      </c>
      <c r="AN122" s="64">
        <v>5.5000037255633301E-2</v>
      </c>
      <c r="AO122" s="64">
        <v>5.4511309026985096E-2</v>
      </c>
      <c r="AP122" s="64">
        <v>5.5070913183235704E-2</v>
      </c>
      <c r="AQ122" s="64">
        <v>5.6411533820268506E-2</v>
      </c>
      <c r="AR122" s="64">
        <v>5.6637149359505604E-2</v>
      </c>
      <c r="AS122" s="64">
        <v>5.6732248911383294E-2</v>
      </c>
      <c r="AT122" s="64">
        <v>5.6597417186814401E-2</v>
      </c>
      <c r="AU122" s="64">
        <v>5.6228183251751093E-2</v>
      </c>
      <c r="AV122" s="64">
        <v>5.5787212504069199E-2</v>
      </c>
      <c r="AW122" s="64">
        <v>5.5170642957349199E-2</v>
      </c>
      <c r="AX122" s="64">
        <v>5.5744421529218303E-2</v>
      </c>
      <c r="AY122" s="64">
        <v>5.6611490596210103E-2</v>
      </c>
      <c r="AZ122" s="64">
        <v>5.7456021119867098E-2</v>
      </c>
      <c r="BA122" s="64">
        <v>5.8361383746274802E-2</v>
      </c>
      <c r="BB122" s="64">
        <v>5.9168664180182996E-2</v>
      </c>
      <c r="BC122" s="64">
        <v>5.9950338346910499E-2</v>
      </c>
      <c r="BD122" s="64">
        <v>5.9803193993632202E-2</v>
      </c>
      <c r="BE122" s="64">
        <v>5.8444808197587302E-2</v>
      </c>
      <c r="BF122" s="64">
        <v>5.7120452207436501E-2</v>
      </c>
      <c r="BG122" s="64">
        <v>5.6623839040676499E-2</v>
      </c>
      <c r="BH122" s="64">
        <v>5.6759516036151501E-2</v>
      </c>
      <c r="BI122" s="64">
        <v>5.7185762049279193E-2</v>
      </c>
      <c r="BJ122" s="64">
        <v>5.7378443809202304E-2</v>
      </c>
      <c r="BK122" s="64">
        <v>5.7930626442692104E-2</v>
      </c>
      <c r="BM122" s="75">
        <f t="shared" si="10"/>
        <v>6.2608873974456219E-2</v>
      </c>
      <c r="BN122" s="75">
        <f t="shared" si="11"/>
        <v>5.4511309026985096E-2</v>
      </c>
      <c r="BO122" s="75">
        <f t="shared" si="12"/>
        <v>7.5999999999999998E-2</v>
      </c>
      <c r="BP122" s="75">
        <f t="shared" si="13"/>
        <v>5.801525409749108E-2</v>
      </c>
      <c r="BR122" s="64"/>
      <c r="BS122" s="64"/>
      <c r="BT122" s="64"/>
      <c r="BU122" s="64"/>
    </row>
    <row r="123" spans="1:78" x14ac:dyDescent="0.25">
      <c r="A123" s="62" t="s">
        <v>52</v>
      </c>
      <c r="B123" s="63"/>
      <c r="C123" s="49">
        <v>6.1600000000000002E-2</v>
      </c>
      <c r="D123" s="49">
        <v>6.2600000000000003E-2</v>
      </c>
      <c r="E123" s="49">
        <v>6.3600000000000004E-2</v>
      </c>
      <c r="F123" s="49">
        <v>6.2600000000000003E-2</v>
      </c>
      <c r="G123" s="49">
        <v>6.1400000000000003E-2</v>
      </c>
      <c r="H123" s="49">
        <v>6.0900000000000003E-2</v>
      </c>
      <c r="I123" s="66">
        <v>6.08E-2</v>
      </c>
      <c r="J123" s="66">
        <v>6.0999999999999999E-2</v>
      </c>
      <c r="K123" s="66">
        <v>6.1600000000000002E-2</v>
      </c>
      <c r="L123" s="66">
        <v>6.3399999999999998E-2</v>
      </c>
      <c r="M123" s="66">
        <v>6.4899999999999999E-2</v>
      </c>
      <c r="N123" s="66">
        <v>6.5699999999999995E-2</v>
      </c>
      <c r="O123" s="66">
        <v>6.7400000000000002E-2</v>
      </c>
      <c r="P123" s="66">
        <v>6.9500000000000006E-2</v>
      </c>
      <c r="Q123" s="66">
        <v>7.1900000000000006E-2</v>
      </c>
      <c r="R123" s="66">
        <v>7.4399999999999994E-2</v>
      </c>
      <c r="S123" s="66">
        <v>7.6700000000000004E-2</v>
      </c>
      <c r="T123" s="66">
        <v>7.8399999999999997E-2</v>
      </c>
      <c r="U123" s="66">
        <v>7.9399999999999998E-2</v>
      </c>
      <c r="V123" s="66">
        <v>7.9299999999999995E-2</v>
      </c>
      <c r="W123" s="66">
        <v>7.85E-2</v>
      </c>
      <c r="X123" s="66">
        <v>7.8200000000000006E-2</v>
      </c>
      <c r="Y123" s="66">
        <v>7.8399999999999997E-2</v>
      </c>
      <c r="Z123" s="67">
        <v>8.0100000000000005E-2</v>
      </c>
      <c r="AA123" s="67">
        <v>8.1600000000000006E-2</v>
      </c>
      <c r="AB123" s="67">
        <v>8.2600000000000007E-2</v>
      </c>
      <c r="AC123" s="67">
        <v>8.2699999999999996E-2</v>
      </c>
      <c r="AD123" s="67">
        <v>8.1799999999999998E-2</v>
      </c>
      <c r="AE123" s="66">
        <v>8.0600000000000005E-2</v>
      </c>
      <c r="AF123" s="66">
        <v>7.6399999999999996E-2</v>
      </c>
      <c r="AG123" s="66">
        <v>7.1199999999999999E-2</v>
      </c>
      <c r="AH123" s="66">
        <v>6.6100000000000006E-2</v>
      </c>
      <c r="AI123" s="66">
        <v>6.2799999999999995E-2</v>
      </c>
      <c r="AJ123" s="66">
        <v>5.8900000000000001E-2</v>
      </c>
      <c r="AK123" s="66">
        <v>5.4399999999999997E-2</v>
      </c>
      <c r="AL123" s="66">
        <v>5.2299999999999999E-2</v>
      </c>
      <c r="AM123" s="64">
        <v>5.1151474038468703E-2</v>
      </c>
      <c r="AN123" s="64">
        <v>5.1138254363967406E-2</v>
      </c>
      <c r="AO123" s="64">
        <v>5.0256770625248401E-2</v>
      </c>
      <c r="AP123" s="64">
        <v>5.0710795520852302E-2</v>
      </c>
      <c r="AQ123" s="64">
        <v>5.2535228502277403E-2</v>
      </c>
      <c r="AR123" s="64">
        <v>5.2841570892376802E-2</v>
      </c>
      <c r="AS123" s="64">
        <v>5.31560153773857E-2</v>
      </c>
      <c r="AT123" s="64">
        <v>5.34196166719072E-2</v>
      </c>
      <c r="AU123" s="64">
        <v>5.3018020338755002E-2</v>
      </c>
      <c r="AV123" s="64">
        <v>5.2237349247681503E-2</v>
      </c>
      <c r="AW123" s="64">
        <v>5.0690208503675699E-2</v>
      </c>
      <c r="AX123" s="64">
        <v>5.0733070650180102E-2</v>
      </c>
      <c r="AY123" s="64">
        <v>5.1032936467117901E-2</v>
      </c>
      <c r="AZ123" s="64">
        <v>5.1122990081654593E-2</v>
      </c>
      <c r="BA123" s="64">
        <v>5.1847521303941699E-2</v>
      </c>
      <c r="BB123" s="64">
        <v>5.2982526350060406E-2</v>
      </c>
      <c r="BC123" s="64">
        <v>5.43059525699967E-2</v>
      </c>
      <c r="BD123" s="64">
        <v>5.48336365958959E-2</v>
      </c>
      <c r="BE123" s="64">
        <v>5.39525413497777E-2</v>
      </c>
      <c r="BF123" s="64">
        <v>5.3285215301814202E-2</v>
      </c>
      <c r="BG123" s="64">
        <v>5.3129781826692896E-2</v>
      </c>
      <c r="BH123" s="64">
        <v>5.3409626463673802E-2</v>
      </c>
      <c r="BI123" s="64">
        <v>5.4512665680418397E-2</v>
      </c>
      <c r="BJ123" s="64">
        <v>5.5109570392144598E-2</v>
      </c>
      <c r="BK123" s="64">
        <v>5.59881638203601E-2</v>
      </c>
      <c r="BM123" s="75">
        <f t="shared" si="10"/>
        <v>6.2804942671087299E-2</v>
      </c>
      <c r="BN123" s="75">
        <f t="shared" si="11"/>
        <v>5.0256770625248401E-2</v>
      </c>
      <c r="BO123" s="75">
        <f t="shared" si="12"/>
        <v>8.2699999999999996E-2</v>
      </c>
      <c r="BP123" s="75">
        <f t="shared" si="13"/>
        <v>5.3706682644702582E-2</v>
      </c>
      <c r="BR123" s="64"/>
      <c r="BS123" s="64"/>
      <c r="BT123" s="64"/>
      <c r="BU123" s="64"/>
    </row>
    <row r="124" spans="1:78" x14ac:dyDescent="0.25">
      <c r="A124" s="62" t="s">
        <v>53</v>
      </c>
      <c r="B124" s="63"/>
      <c r="C124" s="49">
        <v>8.1299999999999997E-2</v>
      </c>
      <c r="D124" s="49">
        <v>8.1100000000000005E-2</v>
      </c>
      <c r="E124" s="49">
        <v>8.14E-2</v>
      </c>
      <c r="F124" s="49">
        <v>7.9799999999999996E-2</v>
      </c>
      <c r="G124" s="49">
        <v>7.7899999999999997E-2</v>
      </c>
      <c r="H124" s="49">
        <v>7.7100000000000002E-2</v>
      </c>
      <c r="I124" s="66">
        <v>7.6999999999999999E-2</v>
      </c>
      <c r="J124" s="66">
        <v>7.7200000000000005E-2</v>
      </c>
      <c r="K124" s="66">
        <v>7.7799999999999994E-2</v>
      </c>
      <c r="L124" s="66">
        <v>7.9699999999999993E-2</v>
      </c>
      <c r="M124" s="66">
        <v>8.1299999999999997E-2</v>
      </c>
      <c r="N124" s="66">
        <v>8.1799999999999998E-2</v>
      </c>
      <c r="O124" s="66">
        <v>8.2799999999999999E-2</v>
      </c>
      <c r="P124" s="66">
        <v>8.43E-2</v>
      </c>
      <c r="Q124" s="66">
        <v>8.6300000000000002E-2</v>
      </c>
      <c r="R124" s="66">
        <v>8.8099999999999998E-2</v>
      </c>
      <c r="S124" s="66">
        <v>0.09</v>
      </c>
      <c r="T124" s="66">
        <v>9.1399999999999995E-2</v>
      </c>
      <c r="U124" s="66">
        <v>9.2499999999999999E-2</v>
      </c>
      <c r="V124" s="66">
        <v>9.2299999999999993E-2</v>
      </c>
      <c r="W124" s="66">
        <v>9.1300000000000006E-2</v>
      </c>
      <c r="X124" s="66">
        <v>9.11E-2</v>
      </c>
      <c r="Y124" s="66">
        <v>9.1399999999999995E-2</v>
      </c>
      <c r="Z124" s="67">
        <v>9.2899999999999996E-2</v>
      </c>
      <c r="AA124" s="67">
        <v>9.4200000000000006E-2</v>
      </c>
      <c r="AB124" s="67">
        <v>9.4899999999999998E-2</v>
      </c>
      <c r="AC124" s="67">
        <v>9.4799999999999995E-2</v>
      </c>
      <c r="AD124" s="67">
        <v>9.3799999999999994E-2</v>
      </c>
      <c r="AE124" s="66">
        <v>9.2399999999999996E-2</v>
      </c>
      <c r="AF124" s="66">
        <v>8.8599999999999998E-2</v>
      </c>
      <c r="AG124" s="66">
        <v>8.3699999999999997E-2</v>
      </c>
      <c r="AH124" s="66">
        <v>7.8799999999999995E-2</v>
      </c>
      <c r="AI124" s="66">
        <v>7.5899999999999995E-2</v>
      </c>
      <c r="AJ124" s="66">
        <v>7.1999999999999995E-2</v>
      </c>
      <c r="AK124" s="66">
        <v>6.7599999999999993E-2</v>
      </c>
      <c r="AL124" s="66">
        <v>6.5100000000000005E-2</v>
      </c>
      <c r="AM124" s="64">
        <v>6.35572473304203E-2</v>
      </c>
      <c r="AN124" s="64">
        <v>6.2979892435582899E-2</v>
      </c>
      <c r="AO124" s="64">
        <v>6.1603306497548402E-2</v>
      </c>
      <c r="AP124" s="64">
        <v>6.1542514630955496E-2</v>
      </c>
      <c r="AQ124" s="64">
        <v>6.2899997754676598E-2</v>
      </c>
      <c r="AR124" s="64">
        <v>6.2855402663791998E-2</v>
      </c>
      <c r="AS124" s="64">
        <v>6.2834354264522205E-2</v>
      </c>
      <c r="AT124" s="64">
        <v>6.2970911362136006E-2</v>
      </c>
      <c r="AU124" s="64">
        <v>6.2465549093508502E-2</v>
      </c>
      <c r="AV124" s="64">
        <v>6.1737206908643004E-2</v>
      </c>
      <c r="AW124" s="64">
        <v>6.0277622566750698E-2</v>
      </c>
      <c r="AX124" s="64">
        <v>6.0393168286896094E-2</v>
      </c>
      <c r="AY124" s="64">
        <v>6.1146506307204598E-2</v>
      </c>
      <c r="AZ124" s="64">
        <v>6.1845126135579596E-2</v>
      </c>
      <c r="BA124" s="64">
        <v>6.2981977625273203E-2</v>
      </c>
      <c r="BB124" s="64">
        <v>6.4373092102093507E-2</v>
      </c>
      <c r="BC124" s="64">
        <v>6.59191620067138E-2</v>
      </c>
      <c r="BD124" s="64">
        <v>6.6618378650930593E-2</v>
      </c>
      <c r="BE124" s="64">
        <v>6.6081005414291197E-2</v>
      </c>
      <c r="BF124" s="64">
        <v>6.57417648226611E-2</v>
      </c>
      <c r="BG124" s="64">
        <v>6.6114184324492106E-2</v>
      </c>
      <c r="BH124" s="64">
        <v>6.6912962910198395E-2</v>
      </c>
      <c r="BI124" s="64">
        <v>6.8653417477070003E-2</v>
      </c>
      <c r="BJ124" s="64">
        <v>6.9798710387472998E-2</v>
      </c>
      <c r="BK124" s="64">
        <v>7.0988819108590603E-2</v>
      </c>
      <c r="BM124" s="75">
        <f t="shared" si="10"/>
        <v>7.5949053788000057E-2</v>
      </c>
      <c r="BN124" s="75">
        <f t="shared" si="11"/>
        <v>6.0277622566750698E-2</v>
      </c>
      <c r="BO124" s="75">
        <f t="shared" si="12"/>
        <v>9.4899999999999998E-2</v>
      </c>
      <c r="BP124" s="75">
        <f t="shared" si="13"/>
        <v>6.6335716747113915E-2</v>
      </c>
      <c r="BR124" s="64"/>
      <c r="BS124" s="64"/>
      <c r="BT124" s="64"/>
      <c r="BU124" s="64"/>
    </row>
    <row r="125" spans="1:78" x14ac:dyDescent="0.25">
      <c r="A125" s="62" t="s">
        <v>54</v>
      </c>
      <c r="B125" s="63"/>
      <c r="C125" s="49">
        <v>7.0499999999999993E-2</v>
      </c>
      <c r="D125" s="49">
        <v>7.1099999999999997E-2</v>
      </c>
      <c r="E125" s="49">
        <v>7.1900000000000006E-2</v>
      </c>
      <c r="F125" s="49">
        <v>6.9400000000000003E-2</v>
      </c>
      <c r="G125" s="49">
        <v>6.6299999999999998E-2</v>
      </c>
      <c r="H125" s="49">
        <v>6.4299999999999996E-2</v>
      </c>
      <c r="I125" s="66">
        <v>6.3200000000000006E-2</v>
      </c>
      <c r="J125" s="66">
        <v>6.2399999999999997E-2</v>
      </c>
      <c r="K125" s="66">
        <v>6.2399999999999997E-2</v>
      </c>
      <c r="L125" s="66">
        <v>6.5100000000000005E-2</v>
      </c>
      <c r="M125" s="66">
        <v>6.8199999999999997E-2</v>
      </c>
      <c r="N125" s="66">
        <v>7.0000000000000007E-2</v>
      </c>
      <c r="O125" s="66">
        <v>7.2499999999999995E-2</v>
      </c>
      <c r="P125" s="66">
        <v>7.5399999999999995E-2</v>
      </c>
      <c r="Q125" s="66">
        <v>7.8600000000000003E-2</v>
      </c>
      <c r="R125" s="66">
        <v>8.1699999999999995E-2</v>
      </c>
      <c r="S125" s="66">
        <v>8.4699999999999998E-2</v>
      </c>
      <c r="T125" s="66">
        <v>8.6999999999999994E-2</v>
      </c>
      <c r="U125" s="66">
        <v>8.8499999999999995E-2</v>
      </c>
      <c r="V125" s="66">
        <v>8.8400000000000006E-2</v>
      </c>
      <c r="W125" s="66">
        <v>8.7599999999999997E-2</v>
      </c>
      <c r="X125" s="66">
        <v>8.7300000000000003E-2</v>
      </c>
      <c r="Y125" s="66">
        <v>8.7300000000000003E-2</v>
      </c>
      <c r="Z125" s="67">
        <v>8.8499999999999995E-2</v>
      </c>
      <c r="AA125" s="67">
        <v>8.9599999999999999E-2</v>
      </c>
      <c r="AB125" s="67">
        <v>9.0499999999999997E-2</v>
      </c>
      <c r="AC125" s="67">
        <v>9.0499999999999997E-2</v>
      </c>
      <c r="AD125" s="67">
        <v>8.9399999999999993E-2</v>
      </c>
      <c r="AE125" s="66">
        <v>8.7900000000000006E-2</v>
      </c>
      <c r="AF125" s="66">
        <v>8.3799999999999999E-2</v>
      </c>
      <c r="AG125" s="66">
        <v>7.8700000000000006E-2</v>
      </c>
      <c r="AH125" s="66">
        <v>7.3599999999999999E-2</v>
      </c>
      <c r="AI125" s="66">
        <v>7.0599999999999996E-2</v>
      </c>
      <c r="AJ125" s="66">
        <v>6.6799999999999998E-2</v>
      </c>
      <c r="AK125" s="66">
        <v>6.2100000000000002E-2</v>
      </c>
      <c r="AL125" s="66">
        <v>5.9700000000000003E-2</v>
      </c>
      <c r="AM125" s="64">
        <v>5.846182147225E-2</v>
      </c>
      <c r="AN125" s="64">
        <v>5.8449631606274401E-2</v>
      </c>
      <c r="AO125" s="64">
        <v>5.7272564307647607E-2</v>
      </c>
      <c r="AP125" s="64">
        <v>5.8020019074672205E-2</v>
      </c>
      <c r="AQ125" s="64">
        <v>6.0549403551412896E-2</v>
      </c>
      <c r="AR125" s="64">
        <v>6.1309557296859198E-2</v>
      </c>
      <c r="AS125" s="64">
        <v>6.1500988449458699E-2</v>
      </c>
      <c r="AT125" s="64">
        <v>6.1360477020479198E-2</v>
      </c>
      <c r="AU125" s="64">
        <v>6.0659177536986804E-2</v>
      </c>
      <c r="AV125" s="64">
        <v>5.9397026721089201E-2</v>
      </c>
      <c r="AW125" s="64">
        <v>5.7061241366410602E-2</v>
      </c>
      <c r="AX125" s="64">
        <v>5.6496660404803001E-2</v>
      </c>
      <c r="AY125" s="64">
        <v>5.6435092896370297E-2</v>
      </c>
      <c r="AZ125" s="64">
        <v>5.6196367161069495E-2</v>
      </c>
      <c r="BA125" s="64">
        <v>5.6465356821346402E-2</v>
      </c>
      <c r="BB125" s="64">
        <v>5.7168609698881399E-2</v>
      </c>
      <c r="BC125" s="64">
        <v>5.78534503589666E-2</v>
      </c>
      <c r="BD125" s="64">
        <v>5.7754044476637893E-2</v>
      </c>
      <c r="BE125" s="64">
        <v>5.6553535348556297E-2</v>
      </c>
      <c r="BF125" s="64">
        <v>5.5554553944995207E-2</v>
      </c>
      <c r="BG125" s="64">
        <v>5.5562746030329596E-2</v>
      </c>
      <c r="BH125" s="64">
        <v>5.6279705311635307E-2</v>
      </c>
      <c r="BI125" s="64">
        <v>5.8192141659449199E-2</v>
      </c>
      <c r="BJ125" s="64">
        <v>5.95065610343E-2</v>
      </c>
      <c r="BK125" s="64">
        <v>6.1083296443592096E-2</v>
      </c>
      <c r="BM125" s="75">
        <f t="shared" si="10"/>
        <v>6.9026951311384796E-2</v>
      </c>
      <c r="BN125" s="75">
        <f t="shared" si="11"/>
        <v>5.5554553944995207E-2</v>
      </c>
      <c r="BO125" s="75">
        <f t="shared" si="12"/>
        <v>9.0499999999999997E-2</v>
      </c>
      <c r="BP125" s="75">
        <f t="shared" si="13"/>
        <v>5.7347530690813282E-2</v>
      </c>
      <c r="BR125" s="64"/>
      <c r="BS125" s="64"/>
      <c r="BT125" s="64"/>
      <c r="BU125" s="64"/>
    </row>
    <row r="126" spans="1:78" x14ac:dyDescent="0.25">
      <c r="A126" s="62" t="s">
        <v>55</v>
      </c>
      <c r="B126" s="63"/>
      <c r="C126" s="49">
        <v>6.25E-2</v>
      </c>
      <c r="D126" s="49">
        <v>6.3600000000000004E-2</v>
      </c>
      <c r="E126" s="49">
        <v>6.4500000000000002E-2</v>
      </c>
      <c r="F126" s="49">
        <v>6.3399999999999998E-2</v>
      </c>
      <c r="G126" s="49">
        <v>6.2E-2</v>
      </c>
      <c r="H126" s="49">
        <v>6.1100000000000002E-2</v>
      </c>
      <c r="I126" s="66">
        <v>6.0600000000000001E-2</v>
      </c>
      <c r="J126" s="66">
        <v>6.0499999999999998E-2</v>
      </c>
      <c r="K126" s="66">
        <v>6.0900000000000003E-2</v>
      </c>
      <c r="L126" s="66">
        <v>6.2799999999999995E-2</v>
      </c>
      <c r="M126" s="66">
        <v>6.4399999999999999E-2</v>
      </c>
      <c r="N126" s="66">
        <v>6.54E-2</v>
      </c>
      <c r="O126" s="66">
        <v>6.7000000000000004E-2</v>
      </c>
      <c r="P126" s="66">
        <v>6.88E-2</v>
      </c>
      <c r="Q126" s="66">
        <v>7.0999999999999994E-2</v>
      </c>
      <c r="R126" s="66">
        <v>7.3200000000000001E-2</v>
      </c>
      <c r="S126" s="66">
        <v>7.5700000000000003E-2</v>
      </c>
      <c r="T126" s="66">
        <v>7.7700000000000005E-2</v>
      </c>
      <c r="U126" s="66">
        <v>7.9200000000000007E-2</v>
      </c>
      <c r="V126" s="66">
        <v>7.9500000000000001E-2</v>
      </c>
      <c r="W126" s="66">
        <v>7.9000000000000001E-2</v>
      </c>
      <c r="X126" s="66">
        <v>7.9200000000000007E-2</v>
      </c>
      <c r="Y126" s="66">
        <v>7.9600000000000004E-2</v>
      </c>
      <c r="Z126" s="67">
        <v>8.1299999999999997E-2</v>
      </c>
      <c r="AA126" s="67">
        <v>8.2900000000000001E-2</v>
      </c>
      <c r="AB126" s="67">
        <v>8.4000000000000005E-2</v>
      </c>
      <c r="AC126" s="67">
        <v>8.4199999999999997E-2</v>
      </c>
      <c r="AD126" s="67">
        <v>8.3199999999999996E-2</v>
      </c>
      <c r="AE126" s="66">
        <v>8.1900000000000001E-2</v>
      </c>
      <c r="AF126" s="66">
        <v>7.7899999999999997E-2</v>
      </c>
      <c r="AG126" s="66">
        <v>7.2900000000000006E-2</v>
      </c>
      <c r="AH126" s="66">
        <v>6.8000000000000005E-2</v>
      </c>
      <c r="AI126" s="66">
        <v>6.5199999999999994E-2</v>
      </c>
      <c r="AJ126" s="66">
        <v>6.1699999999999998E-2</v>
      </c>
      <c r="AK126" s="66">
        <v>5.7500000000000002E-2</v>
      </c>
      <c r="AL126" s="66">
        <v>5.5300000000000002E-2</v>
      </c>
      <c r="AM126" s="64">
        <v>5.4344967435510101E-2</v>
      </c>
      <c r="AN126" s="64">
        <v>5.4464324305379001E-2</v>
      </c>
      <c r="AO126" s="64">
        <v>5.3634015178937497E-2</v>
      </c>
      <c r="AP126" s="64">
        <v>5.4265811136007099E-2</v>
      </c>
      <c r="AQ126" s="64">
        <v>5.6393226777845903E-2</v>
      </c>
      <c r="AR126" s="64">
        <v>5.7097107961698396E-2</v>
      </c>
      <c r="AS126" s="64">
        <v>5.7568577046790394E-2</v>
      </c>
      <c r="AT126" s="64">
        <v>5.7717369988905601E-2</v>
      </c>
      <c r="AU126" s="64">
        <v>5.7227449988189898E-2</v>
      </c>
      <c r="AV126" s="64">
        <v>5.6355801243099198E-2</v>
      </c>
      <c r="AW126" s="64">
        <v>5.4648847126026502E-2</v>
      </c>
      <c r="AX126" s="64">
        <v>5.4569207632253397E-2</v>
      </c>
      <c r="AY126" s="64">
        <v>5.4991031127105405E-2</v>
      </c>
      <c r="AZ126" s="64">
        <v>5.5467562771568703E-2</v>
      </c>
      <c r="BA126" s="64">
        <v>5.6487805112306201E-2</v>
      </c>
      <c r="BB126" s="64">
        <v>5.7864742565152401E-2</v>
      </c>
      <c r="BC126" s="64">
        <v>5.9339131153060894E-2</v>
      </c>
      <c r="BD126" s="64">
        <v>5.9965594414315301E-2</v>
      </c>
      <c r="BE126" s="64">
        <v>5.9020413451377693E-2</v>
      </c>
      <c r="BF126" s="64">
        <v>5.8253199835914204E-2</v>
      </c>
      <c r="BG126" s="64">
        <v>5.7957960443718697E-2</v>
      </c>
      <c r="BH126" s="64">
        <v>5.8069537036889197E-2</v>
      </c>
      <c r="BI126" s="64">
        <v>5.9251533133085302E-2</v>
      </c>
      <c r="BJ126" s="64">
        <v>5.9932634786778405E-2</v>
      </c>
      <c r="BK126" s="64">
        <v>6.1065720090509298E-2</v>
      </c>
      <c r="BM126" s="75">
        <f t="shared" si="10"/>
        <v>6.4976288061351237E-2</v>
      </c>
      <c r="BN126" s="75">
        <f t="shared" si="11"/>
        <v>5.3634015178937497E-2</v>
      </c>
      <c r="BO126" s="75">
        <f t="shared" si="12"/>
        <v>8.4199999999999997E-2</v>
      </c>
      <c r="BP126" s="75">
        <f t="shared" si="13"/>
        <v>5.8556319566223029E-2</v>
      </c>
      <c r="BR126" s="64"/>
      <c r="BS126" s="64"/>
      <c r="BT126" s="64"/>
      <c r="BU126" s="64"/>
    </row>
    <row r="127" spans="1:78" s="60" customFormat="1" x14ac:dyDescent="0.25">
      <c r="A127" s="58"/>
      <c r="B127" s="58"/>
      <c r="C127" s="59"/>
      <c r="D127" s="59"/>
      <c r="E127" s="59"/>
      <c r="F127" s="59"/>
      <c r="G127" s="59"/>
      <c r="H127" s="59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2"/>
      <c r="AA127" s="72"/>
      <c r="AB127" s="72"/>
      <c r="AC127" s="72"/>
      <c r="AD127" s="72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71"/>
      <c r="AS127" s="71"/>
      <c r="AT127" s="71"/>
      <c r="AU127" s="71"/>
      <c r="AV127" s="71"/>
      <c r="AW127" s="71"/>
      <c r="AX127" s="71"/>
      <c r="AY127" s="58"/>
      <c r="AZ127" s="73"/>
      <c r="BA127" s="73"/>
      <c r="BB127" s="73"/>
      <c r="BC127" s="73"/>
    </row>
    <row r="128" spans="1:78" x14ac:dyDescent="0.25">
      <c r="A128" s="62"/>
      <c r="B128" s="63"/>
      <c r="C128" s="49"/>
      <c r="D128" s="49"/>
      <c r="E128" s="49"/>
      <c r="F128" s="49"/>
      <c r="G128" s="49"/>
      <c r="H128" s="49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7"/>
      <c r="AA128" s="67"/>
      <c r="AB128" s="67"/>
      <c r="AC128" s="67"/>
      <c r="AD128" s="67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3"/>
      <c r="AZ128" s="74"/>
      <c r="BA128" s="74"/>
      <c r="BB128" s="74"/>
      <c r="BC128" s="74"/>
    </row>
    <row r="129" spans="1:77" ht="14.4" x14ac:dyDescent="0.3">
      <c r="A129" t="s">
        <v>77</v>
      </c>
      <c r="B129" s="63"/>
      <c r="C129" s="49"/>
      <c r="D129" s="49"/>
      <c r="E129" s="49"/>
      <c r="F129" s="49"/>
      <c r="G129" s="49"/>
      <c r="H129" s="49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7"/>
      <c r="AA129" s="67"/>
      <c r="AB129" s="67"/>
      <c r="AC129" s="67"/>
      <c r="AD129" s="67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3"/>
      <c r="AZ129" s="74"/>
      <c r="BA129" s="74"/>
      <c r="BB129" s="74"/>
      <c r="BC129" s="74"/>
    </row>
    <row r="130" spans="1:77" ht="14.4" x14ac:dyDescent="0.3">
      <c r="A130" t="s">
        <v>78</v>
      </c>
      <c r="B130" s="63"/>
      <c r="C130" s="49"/>
      <c r="D130" s="49"/>
      <c r="E130" s="49"/>
      <c r="F130" s="49"/>
      <c r="G130" s="49"/>
      <c r="H130" s="49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7"/>
      <c r="AA130" s="67"/>
      <c r="AB130" s="67"/>
      <c r="AC130" s="67"/>
      <c r="AD130" s="67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3"/>
      <c r="AZ130" s="74"/>
      <c r="BA130" s="74"/>
      <c r="BB130" s="74"/>
      <c r="BC130" s="74"/>
    </row>
    <row r="131" spans="1:77" ht="14.4" x14ac:dyDescent="0.3">
      <c r="A131" t="s">
        <v>79</v>
      </c>
      <c r="B131" s="63"/>
      <c r="C131" s="49"/>
      <c r="D131" s="49"/>
      <c r="E131" s="49"/>
      <c r="F131" s="49"/>
      <c r="G131" s="49"/>
      <c r="H131" s="49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7"/>
      <c r="AA131" s="67"/>
      <c r="AB131" s="67"/>
      <c r="AC131" s="67"/>
      <c r="AD131" s="67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3"/>
      <c r="AZ131" s="74"/>
      <c r="BA131" s="74"/>
      <c r="BB131" s="74"/>
      <c r="BC131" s="74"/>
    </row>
    <row r="132" spans="1:77" ht="14.4" x14ac:dyDescent="0.3">
      <c r="A132" t="s">
        <v>80</v>
      </c>
      <c r="B132" s="63"/>
      <c r="C132" s="49"/>
      <c r="D132" s="49"/>
      <c r="E132" s="49"/>
      <c r="F132" s="49"/>
      <c r="G132" s="49"/>
      <c r="H132" s="49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7"/>
      <c r="AA132" s="67"/>
      <c r="AB132" s="67"/>
      <c r="AC132" s="67"/>
      <c r="AD132" s="67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3"/>
      <c r="AZ132" s="74"/>
      <c r="BA132" s="74"/>
      <c r="BB132" s="74"/>
      <c r="BC132" s="74"/>
    </row>
    <row r="133" spans="1:77" ht="14.4" x14ac:dyDescent="0.3">
      <c r="A133" t="s">
        <v>81</v>
      </c>
      <c r="B133" s="63"/>
      <c r="C133" s="49"/>
      <c r="D133" s="49"/>
      <c r="E133" s="49"/>
      <c r="F133" s="49"/>
      <c r="G133" s="49"/>
      <c r="H133" s="49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7"/>
      <c r="AA133" s="67"/>
      <c r="AB133" s="67"/>
      <c r="AC133" s="67"/>
      <c r="AD133" s="67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3"/>
      <c r="AZ133" s="74"/>
      <c r="BA133" s="74"/>
      <c r="BB133" s="74"/>
      <c r="BC133" s="74"/>
    </row>
    <row r="134" spans="1:77" ht="14.4" x14ac:dyDescent="0.3">
      <c r="A134" t="s">
        <v>82</v>
      </c>
      <c r="B134" s="63"/>
      <c r="C134" s="49"/>
      <c r="D134" s="49"/>
      <c r="E134" s="49"/>
      <c r="F134" s="49"/>
      <c r="G134" s="49"/>
      <c r="H134" s="49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7"/>
      <c r="AA134" s="67"/>
      <c r="AB134" s="67"/>
      <c r="AC134" s="67"/>
      <c r="AD134" s="67"/>
      <c r="AE134" s="66"/>
      <c r="AF134" s="66"/>
      <c r="AG134" s="66"/>
      <c r="AH134" s="66"/>
      <c r="AI134" s="66"/>
      <c r="AJ134" s="66"/>
      <c r="AK134" s="66"/>
      <c r="AL134" s="66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</row>
    <row r="135" spans="1:77" ht="14.4" x14ac:dyDescent="0.3">
      <c r="A135" t="s">
        <v>83</v>
      </c>
      <c r="B135" s="63"/>
      <c r="C135" s="49"/>
      <c r="D135" s="49"/>
      <c r="E135" s="49"/>
      <c r="F135" s="49"/>
      <c r="G135" s="49"/>
      <c r="H135" s="49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7"/>
      <c r="AA135" s="67"/>
      <c r="AB135" s="67"/>
      <c r="AC135" s="67"/>
      <c r="AD135" s="67"/>
      <c r="AE135" s="66"/>
      <c r="AF135" s="66"/>
      <c r="AG135" s="66"/>
      <c r="AH135" s="66"/>
      <c r="AI135" s="66"/>
      <c r="AJ135" s="66"/>
      <c r="AK135" s="66"/>
      <c r="AL135" s="66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</row>
    <row r="136" spans="1:77" ht="14.4" x14ac:dyDescent="0.3">
      <c r="A136"/>
      <c r="B136" s="63"/>
      <c r="C136" s="49"/>
      <c r="D136" s="49"/>
      <c r="E136" s="49"/>
      <c r="F136" s="49"/>
      <c r="G136" s="49"/>
      <c r="H136" s="49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7"/>
      <c r="AA136" s="67"/>
      <c r="AB136" s="67"/>
      <c r="AC136" s="67"/>
      <c r="AD136" s="67"/>
      <c r="AE136" s="66"/>
      <c r="AF136" s="66"/>
      <c r="AG136" s="66"/>
      <c r="AH136" s="66"/>
      <c r="AI136" s="66"/>
      <c r="AJ136" s="66"/>
      <c r="AK136" s="66"/>
      <c r="AL136" s="6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</row>
    <row r="137" spans="1:77" ht="14.4" x14ac:dyDescent="0.3">
      <c r="A137" s="62" t="s">
        <v>84</v>
      </c>
      <c r="B137" s="63"/>
      <c r="C137" s="49"/>
      <c r="D137" s="49"/>
      <c r="E137" s="49"/>
      <c r="F137" s="49"/>
      <c r="G137" s="49"/>
      <c r="H137" s="49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7"/>
      <c r="AA137" s="67"/>
      <c r="AB137" s="67"/>
      <c r="AC137" s="67"/>
      <c r="AD137" s="67"/>
      <c r="AE137" s="66"/>
      <c r="AF137" s="66"/>
      <c r="AG137" s="66"/>
      <c r="AH137" s="66"/>
      <c r="AI137" s="66"/>
      <c r="AJ137" s="66"/>
      <c r="AK137" s="66"/>
      <c r="AL137" s="66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</row>
    <row r="138" spans="1:77" ht="14.4" x14ac:dyDescent="0.3">
      <c r="A138" s="62" t="s">
        <v>85</v>
      </c>
      <c r="B138" s="63"/>
      <c r="C138" s="49"/>
      <c r="D138" s="49"/>
      <c r="E138" s="49"/>
      <c r="F138" s="49"/>
      <c r="G138" s="49"/>
      <c r="H138" s="49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7"/>
      <c r="AA138" s="67"/>
      <c r="AB138" s="67"/>
      <c r="AC138" s="67"/>
      <c r="AD138" s="67"/>
      <c r="AE138" s="66"/>
      <c r="AF138" s="66"/>
      <c r="AG138" s="66"/>
      <c r="AH138" s="66"/>
      <c r="AI138" s="66"/>
      <c r="AJ138" s="66"/>
      <c r="AK138" s="66"/>
      <c r="AL138" s="66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</row>
    <row r="139" spans="1:77" ht="14.4" x14ac:dyDescent="0.3">
      <c r="A139" s="62" t="s">
        <v>86</v>
      </c>
      <c r="B139" s="63"/>
      <c r="C139" s="49"/>
      <c r="D139" s="49"/>
      <c r="E139" s="49"/>
      <c r="F139" s="49"/>
      <c r="G139" s="49"/>
      <c r="H139" s="49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7"/>
      <c r="AA139" s="67"/>
      <c r="AB139" s="67"/>
      <c r="AC139" s="67"/>
      <c r="AD139" s="67"/>
      <c r="AE139" s="66"/>
      <c r="AF139" s="66"/>
      <c r="AG139" s="66"/>
      <c r="AH139" s="66"/>
      <c r="AI139" s="66"/>
      <c r="AJ139" s="66"/>
      <c r="AK139" s="66"/>
      <c r="AL139" s="66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</row>
    <row r="140" spans="1:77" ht="14.4" x14ac:dyDescent="0.3">
      <c r="A140" s="62" t="s">
        <v>87</v>
      </c>
      <c r="B140" s="63"/>
      <c r="C140" s="49"/>
      <c r="D140" s="49"/>
      <c r="E140" s="49"/>
      <c r="F140" s="49"/>
      <c r="G140" s="49"/>
      <c r="H140" s="49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7"/>
      <c r="AA140" s="67"/>
      <c r="AB140" s="67"/>
      <c r="AC140" s="67"/>
      <c r="AD140" s="67"/>
      <c r="AE140" s="66"/>
      <c r="AF140" s="66"/>
      <c r="AG140" s="66"/>
      <c r="AH140" s="66"/>
      <c r="AI140" s="66"/>
      <c r="AJ140" s="66"/>
      <c r="AK140" s="66"/>
      <c r="AL140" s="66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</row>
    <row r="141" spans="1:77" ht="14.4" x14ac:dyDescent="0.3">
      <c r="A141" s="62"/>
      <c r="B141" s="63"/>
      <c r="C141" s="49"/>
      <c r="D141" s="49"/>
      <c r="E141" s="49"/>
      <c r="F141" s="49"/>
      <c r="G141" s="49"/>
      <c r="H141" s="49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7"/>
      <c r="AA141" s="67"/>
      <c r="AB141" s="67"/>
      <c r="AC141" s="67"/>
      <c r="AD141" s="67"/>
      <c r="AE141" s="66"/>
      <c r="AF141" s="66"/>
      <c r="AG141" s="66"/>
      <c r="AH141" s="66"/>
      <c r="AI141" s="66"/>
      <c r="AJ141" s="66"/>
      <c r="AK141" s="66"/>
      <c r="AL141" s="66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</row>
    <row r="142" spans="1:77" ht="14.4" x14ac:dyDescent="0.3">
      <c r="A142" s="62" t="s">
        <v>88</v>
      </c>
      <c r="B142" s="63"/>
      <c r="C142" s="49"/>
      <c r="D142" s="49"/>
      <c r="E142" s="49"/>
      <c r="F142" s="49"/>
      <c r="G142" s="49"/>
      <c r="H142" s="49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7"/>
      <c r="AA142" s="67"/>
      <c r="AB142" s="67"/>
      <c r="AC142" s="67"/>
      <c r="AD142" s="67"/>
      <c r="AE142" s="66"/>
      <c r="AF142" s="66"/>
      <c r="AG142" s="66"/>
      <c r="AH142" s="66"/>
      <c r="AI142" s="66"/>
      <c r="AJ142" s="66"/>
      <c r="AK142" s="66"/>
      <c r="AL142" s="66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</row>
    <row r="143" spans="1:77" ht="14.4" x14ac:dyDescent="0.3">
      <c r="A143" s="62" t="s">
        <v>89</v>
      </c>
      <c r="B143" s="63"/>
      <c r="C143" s="49"/>
      <c r="D143" s="49"/>
      <c r="E143" s="49"/>
      <c r="F143" s="49"/>
      <c r="G143" s="49"/>
      <c r="H143" s="49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7"/>
      <c r="AA143" s="67"/>
      <c r="AB143" s="67"/>
      <c r="AC143" s="67"/>
      <c r="AD143" s="67"/>
      <c r="AE143" s="66"/>
      <c r="AF143" s="66"/>
      <c r="AG143" s="66"/>
      <c r="AH143" s="66"/>
      <c r="AI143" s="66"/>
      <c r="AJ143" s="66"/>
      <c r="AK143" s="66"/>
      <c r="AL143" s="66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</row>
    <row r="144" spans="1:77" ht="14.4" x14ac:dyDescent="0.3">
      <c r="A144" s="62" t="s">
        <v>90</v>
      </c>
      <c r="B144" s="63"/>
      <c r="C144" s="49"/>
      <c r="D144" s="49"/>
      <c r="E144" s="49"/>
      <c r="F144" s="49"/>
      <c r="G144" s="49"/>
      <c r="H144" s="49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7"/>
      <c r="AA144" s="67"/>
      <c r="AB144" s="67"/>
      <c r="AC144" s="67"/>
      <c r="AD144" s="67"/>
      <c r="AE144" s="66"/>
      <c r="AF144" s="66"/>
      <c r="AG144" s="66"/>
      <c r="AH144" s="66"/>
      <c r="AI144" s="66"/>
      <c r="AJ144" s="66"/>
      <c r="AK144" s="66"/>
      <c r="AL144" s="66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</row>
    <row r="145" spans="1:77" ht="14.4" x14ac:dyDescent="0.3">
      <c r="A145" s="50" t="s">
        <v>91</v>
      </c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</row>
    <row r="146" spans="1:77" ht="14.4" x14ac:dyDescent="0.3"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</row>
    <row r="147" spans="1:77" ht="14.4" x14ac:dyDescent="0.3"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</row>
    <row r="148" spans="1:77" ht="14.4" x14ac:dyDescent="0.3"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</row>
    <row r="149" spans="1:77" ht="14.4" x14ac:dyDescent="0.3"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</row>
    <row r="150" spans="1:77" ht="14.4" x14ac:dyDescent="0.3"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</row>
    <row r="151" spans="1:77" ht="14.4" x14ac:dyDescent="0.3"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</row>
    <row r="152" spans="1:77" ht="14.4" x14ac:dyDescent="0.3"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</row>
    <row r="153" spans="1:77" ht="14.4" x14ac:dyDescent="0.3"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</row>
    <row r="154" spans="1:77" ht="14.4" x14ac:dyDescent="0.3"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</row>
    <row r="155" spans="1:77" ht="14.4" x14ac:dyDescent="0.3"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</row>
    <row r="156" spans="1:77" ht="14.4" x14ac:dyDescent="0.3"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</row>
    <row r="157" spans="1:77" ht="14.4" x14ac:dyDescent="0.3"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</row>
    <row r="158" spans="1:77" ht="14.4" x14ac:dyDescent="0.3"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</row>
    <row r="159" spans="1:77" ht="14.4" x14ac:dyDescent="0.3"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</row>
    <row r="160" spans="1:77" ht="14.4" x14ac:dyDescent="0.3"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</row>
    <row r="164" spans="25:25" x14ac:dyDescent="0.25">
      <c r="Y164" s="66" t="e">
        <f>MAX(Y7:Y162)</f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7E7A3-1F17-4B68-B051-032DFAAD0821}">
  <sheetPr codeName="Hoja5"/>
  <dimension ref="C2:Y114"/>
  <sheetViews>
    <sheetView topLeftCell="J1" zoomScale="60" workbookViewId="0">
      <selection activeCell="R6" sqref="R6"/>
    </sheetView>
  </sheetViews>
  <sheetFormatPr defaultColWidth="11.5546875" defaultRowHeight="14.4" x14ac:dyDescent="0.3"/>
  <cols>
    <col min="13" max="13" width="24.109375" bestFit="1" customWidth="1"/>
    <col min="14" max="14" width="20.109375" bestFit="1" customWidth="1"/>
    <col min="15" max="15" width="21.6640625" bestFit="1" customWidth="1"/>
  </cols>
  <sheetData>
    <row r="2" spans="3:25" ht="15" thickBot="1" x14ac:dyDescent="0.35"/>
    <row r="3" spans="3:25" ht="16.8" x14ac:dyDescent="0.35">
      <c r="C3" s="77" t="s">
        <v>9</v>
      </c>
      <c r="D3" s="78" t="s">
        <v>93</v>
      </c>
      <c r="E3" s="79" t="s">
        <v>94</v>
      </c>
      <c r="F3" s="79" t="s">
        <v>95</v>
      </c>
      <c r="G3" s="79" t="s">
        <v>96</v>
      </c>
      <c r="H3" s="79" t="s">
        <v>97</v>
      </c>
      <c r="I3" s="79" t="s">
        <v>98</v>
      </c>
      <c r="J3" s="80" t="s">
        <v>99</v>
      </c>
      <c r="K3" s="81" t="s">
        <v>100</v>
      </c>
      <c r="M3" t="s">
        <v>101</v>
      </c>
      <c r="N3" s="109">
        <f>MIN(N8:N21)</f>
        <v>2.3400000000000001E-2</v>
      </c>
      <c r="Q3" s="77" t="s">
        <v>9</v>
      </c>
      <c r="R3" s="78" t="s">
        <v>104</v>
      </c>
      <c r="S3" s="79" t="s">
        <v>94</v>
      </c>
      <c r="T3" s="79" t="s">
        <v>95</v>
      </c>
      <c r="U3" s="79" t="s">
        <v>96</v>
      </c>
      <c r="V3" s="79" t="s">
        <v>97</v>
      </c>
      <c r="W3" s="79" t="s">
        <v>98</v>
      </c>
      <c r="X3" s="80" t="s">
        <v>99</v>
      </c>
      <c r="Y3" s="81" t="s">
        <v>100</v>
      </c>
    </row>
    <row r="4" spans="3:25" x14ac:dyDescent="0.3">
      <c r="C4" s="82">
        <v>0</v>
      </c>
      <c r="D4" s="83">
        <v>4.3730027842887236E-4</v>
      </c>
      <c r="E4" s="84">
        <v>1000000</v>
      </c>
      <c r="F4" s="85">
        <f>INT(E4*D4+1)</f>
        <v>438</v>
      </c>
      <c r="G4">
        <f>(1+$N$3)^(-C4)</f>
        <v>1</v>
      </c>
      <c r="H4" s="86">
        <f>G4*E4</f>
        <v>1000000</v>
      </c>
      <c r="I4" s="19">
        <f>SUM(H4:$H$117)</f>
        <v>37222816.290307969</v>
      </c>
      <c r="J4" s="87">
        <f>I4/H4</f>
        <v>37.222816290307968</v>
      </c>
      <c r="K4" s="147">
        <v>36.764482956974632</v>
      </c>
      <c r="Q4" s="82">
        <v>0</v>
      </c>
      <c r="R4" s="105">
        <v>2.4557134125031228E-4</v>
      </c>
      <c r="S4" s="19">
        <v>1000000</v>
      </c>
      <c r="T4" s="84">
        <f>INT(S4*R4+1)</f>
        <v>246</v>
      </c>
      <c r="U4">
        <f>(1+$N$3)^(-Q4)</f>
        <v>1</v>
      </c>
      <c r="V4" s="86">
        <f>U4*S4</f>
        <v>1000000</v>
      </c>
      <c r="W4" s="19">
        <f>SUM($V4:V$117)</f>
        <v>38369985.216559164</v>
      </c>
      <c r="X4" s="87">
        <f>W4/V4</f>
        <v>38.369985216559165</v>
      </c>
      <c r="Y4" s="88">
        <v>37.911651883225829</v>
      </c>
    </row>
    <row r="5" spans="3:25" x14ac:dyDescent="0.3">
      <c r="C5" s="82">
        <v>1</v>
      </c>
      <c r="D5" s="83">
        <v>5.6399293994086779E-4</v>
      </c>
      <c r="E5" s="85">
        <f>E4-F4</f>
        <v>999562</v>
      </c>
      <c r="F5" s="85">
        <f>INT(E5*D5+1)</f>
        <v>564</v>
      </c>
      <c r="G5">
        <f t="shared" ref="G5:G68" si="0">(1+$N$3)^(-C5)</f>
        <v>0.9771350400625366</v>
      </c>
      <c r="H5" s="86">
        <f t="shared" ref="H5:H68" si="1">G5*E5</f>
        <v>976707.05491498916</v>
      </c>
      <c r="I5" s="19">
        <f>SUM(H5:$H$117)</f>
        <v>36222816.290307969</v>
      </c>
      <c r="J5" s="87">
        <f t="shared" ref="J5:J68" si="2">I5/H5</f>
        <v>37.086674154780972</v>
      </c>
      <c r="K5" s="147">
        <v>36.628340821447637</v>
      </c>
      <c r="Q5" s="82">
        <v>1</v>
      </c>
      <c r="R5" s="105">
        <v>3.2749866469369956E-4</v>
      </c>
      <c r="S5" s="19">
        <f>S4-T4</f>
        <v>999754</v>
      </c>
      <c r="T5" s="19">
        <f t="shared" ref="T5:T68" si="3">INT(S5*R5+1)</f>
        <v>328</v>
      </c>
      <c r="U5">
        <f t="shared" ref="U5:U68" si="4">(1+$N$3)^(-Q5)</f>
        <v>0.9771350400625366</v>
      </c>
      <c r="V5" s="86">
        <f t="shared" ref="V5:V68" si="5">U5*S5</f>
        <v>976894.66484268126</v>
      </c>
      <c r="W5" s="19">
        <f>SUM($V5:V$117)</f>
        <v>37369985.216559164</v>
      </c>
      <c r="X5" s="87">
        <f t="shared" ref="X5:X68" si="6">W5/V5</f>
        <v>38.253853318543008</v>
      </c>
      <c r="Y5" s="88">
        <v>37.795519985209673</v>
      </c>
    </row>
    <row r="6" spans="3:25" x14ac:dyDescent="0.3">
      <c r="C6" s="82">
        <v>2</v>
      </c>
      <c r="D6" s="83">
        <v>5.7638362342900447E-4</v>
      </c>
      <c r="E6" s="85">
        <f>E5-F5</f>
        <v>998998</v>
      </c>
      <c r="F6" s="85">
        <f t="shared" ref="F6:F69" si="7">INT(E6*D6+1)</f>
        <v>576</v>
      </c>
      <c r="G6">
        <f t="shared" si="0"/>
        <v>0.95479288651801497</v>
      </c>
      <c r="H6" s="86">
        <f t="shared" si="1"/>
        <v>953836.18404572387</v>
      </c>
      <c r="I6" s="19">
        <f>SUM(H6:$H$117)</f>
        <v>35246109.235392965</v>
      </c>
      <c r="J6" s="87">
        <f t="shared" si="2"/>
        <v>36.951952363450474</v>
      </c>
      <c r="K6" s="147">
        <v>36.493619030117138</v>
      </c>
      <c r="Q6" s="82">
        <v>2</v>
      </c>
      <c r="R6" s="105">
        <v>3.0412935698213996E-4</v>
      </c>
      <c r="S6" s="19">
        <f>S5-T5</f>
        <v>999426</v>
      </c>
      <c r="T6" s="19">
        <f t="shared" si="3"/>
        <v>304</v>
      </c>
      <c r="U6">
        <f t="shared" si="4"/>
        <v>0.95479288651801497</v>
      </c>
      <c r="V6" s="86">
        <f t="shared" si="5"/>
        <v>954244.83540115366</v>
      </c>
      <c r="W6" s="19">
        <f>SUM($V6:V$117)</f>
        <v>36393090.551716499</v>
      </c>
      <c r="X6" s="87">
        <f t="shared" si="6"/>
        <v>38.138105862964672</v>
      </c>
      <c r="Y6" s="88">
        <v>37.679772529631336</v>
      </c>
    </row>
    <row r="7" spans="3:25" x14ac:dyDescent="0.3">
      <c r="C7" s="82">
        <v>3</v>
      </c>
      <c r="D7" s="83">
        <v>5.4978059248187762E-4</v>
      </c>
      <c r="E7" s="85">
        <f t="shared" ref="E7:E70" si="8">E6-F6</f>
        <v>998422</v>
      </c>
      <c r="F7" s="85">
        <f t="shared" si="7"/>
        <v>549</v>
      </c>
      <c r="G7">
        <f t="shared" si="0"/>
        <v>0.93296158541920537</v>
      </c>
      <c r="H7" s="86">
        <f t="shared" si="1"/>
        <v>931489.37203741388</v>
      </c>
      <c r="I7" s="19">
        <f>SUM(H7:$H$117)</f>
        <v>34292273.051347256</v>
      </c>
      <c r="J7" s="87">
        <f t="shared" si="2"/>
        <v>36.814454443362003</v>
      </c>
      <c r="K7" s="147">
        <v>36.356121110028667</v>
      </c>
      <c r="N7" t="s">
        <v>102</v>
      </c>
      <c r="O7" t="s">
        <v>103</v>
      </c>
      <c r="Q7" s="82">
        <v>3</v>
      </c>
      <c r="R7" s="105">
        <v>2.7920692513595422E-4</v>
      </c>
      <c r="S7" s="19">
        <f>S6-T6</f>
        <v>999122</v>
      </c>
      <c r="T7" s="19">
        <f t="shared" si="3"/>
        <v>279</v>
      </c>
      <c r="U7">
        <f t="shared" si="4"/>
        <v>0.93296158541920537</v>
      </c>
      <c r="V7" s="86">
        <f t="shared" si="5"/>
        <v>932142.44514720736</v>
      </c>
      <c r="W7" s="19">
        <f>SUM($V7:V$117)</f>
        <v>35438845.716315337</v>
      </c>
      <c r="X7" s="87">
        <f t="shared" si="6"/>
        <v>38.018701863446097</v>
      </c>
      <c r="Y7" s="88">
        <v>37.560368530112761</v>
      </c>
    </row>
    <row r="8" spans="3:25" x14ac:dyDescent="0.3">
      <c r="C8" s="82">
        <v>4</v>
      </c>
      <c r="D8" s="83">
        <v>5.2240469539661819E-4</v>
      </c>
      <c r="E8" s="85">
        <f t="shared" si="8"/>
        <v>997873</v>
      </c>
      <c r="F8" s="85">
        <f t="shared" si="7"/>
        <v>522</v>
      </c>
      <c r="G8">
        <f t="shared" si="0"/>
        <v>0.91162945614540303</v>
      </c>
      <c r="H8" s="86">
        <f t="shared" si="1"/>
        <v>909690.42029218178</v>
      </c>
      <c r="I8" s="19">
        <f>SUM(H8:$H$117)</f>
        <v>33360783.679309849</v>
      </c>
      <c r="J8" s="87">
        <f t="shared" si="2"/>
        <v>36.672677798008209</v>
      </c>
      <c r="K8" s="147">
        <v>36.214344464674873</v>
      </c>
      <c r="M8">
        <v>2009</v>
      </c>
      <c r="N8" s="34">
        <v>3.5099999999999999E-2</v>
      </c>
      <c r="O8" s="104">
        <v>3.5799999999999998E-2</v>
      </c>
      <c r="Q8" s="82">
        <v>4</v>
      </c>
      <c r="R8" s="105">
        <v>2.5656334604412734E-4</v>
      </c>
      <c r="S8" s="19">
        <f t="shared" ref="S8:S71" si="9">S7-T7</f>
        <v>998843</v>
      </c>
      <c r="T8" s="19">
        <f t="shared" si="3"/>
        <v>257</v>
      </c>
      <c r="U8">
        <f t="shared" si="4"/>
        <v>0.91162945614540303</v>
      </c>
      <c r="V8" s="86">
        <f t="shared" si="5"/>
        <v>910574.70086464274</v>
      </c>
      <c r="W8" s="19">
        <f>SUM($V8:V$117)</f>
        <v>34506703.271168128</v>
      </c>
      <c r="X8" s="87">
        <f t="shared" si="6"/>
        <v>37.895521628705517</v>
      </c>
      <c r="Y8" s="88">
        <v>37.437188295372181</v>
      </c>
    </row>
    <row r="9" spans="3:25" x14ac:dyDescent="0.3">
      <c r="C9" s="82">
        <v>5</v>
      </c>
      <c r="D9" s="83">
        <v>4.5633049115354824E-4</v>
      </c>
      <c r="E9" s="85">
        <f t="shared" si="8"/>
        <v>997351</v>
      </c>
      <c r="F9" s="85">
        <f t="shared" si="7"/>
        <v>456</v>
      </c>
      <c r="G9">
        <f t="shared" si="0"/>
        <v>0.89078508515282673</v>
      </c>
      <c r="H9" s="86">
        <f t="shared" si="1"/>
        <v>888425.39546225686</v>
      </c>
      <c r="I9" s="19">
        <f>SUM(H9:$H$117)</f>
        <v>32451093.259017665</v>
      </c>
      <c r="J9" s="87">
        <f t="shared" si="2"/>
        <v>36.526525946653095</v>
      </c>
      <c r="K9" s="147">
        <v>36.068192613319759</v>
      </c>
      <c r="M9">
        <v>2010</v>
      </c>
      <c r="N9" s="34">
        <v>2.8299999999999999E-2</v>
      </c>
      <c r="O9" s="104">
        <v>2.8799999999999999E-2</v>
      </c>
      <c r="Q9" s="82">
        <v>5</v>
      </c>
      <c r="R9" s="105">
        <v>2.4400685814895143E-4</v>
      </c>
      <c r="S9" s="19">
        <f t="shared" si="9"/>
        <v>998586</v>
      </c>
      <c r="T9" s="19">
        <f t="shared" si="3"/>
        <v>244</v>
      </c>
      <c r="U9">
        <f t="shared" si="4"/>
        <v>0.89078508515282673</v>
      </c>
      <c r="V9" s="86">
        <f t="shared" si="5"/>
        <v>889525.51504242059</v>
      </c>
      <c r="W9" s="19">
        <f>SUM($V9:V$117)</f>
        <v>33596128.570303522</v>
      </c>
      <c r="X9" s="87">
        <f t="shared" si="6"/>
        <v>37.768594607093824</v>
      </c>
      <c r="Y9" s="88">
        <v>37.310261273760489</v>
      </c>
    </row>
    <row r="10" spans="3:25" x14ac:dyDescent="0.3">
      <c r="C10" s="82">
        <v>6</v>
      </c>
      <c r="D10" s="83">
        <v>4.1817116882233047E-4</v>
      </c>
      <c r="E10" s="85">
        <f>E9-F9</f>
        <v>996895</v>
      </c>
      <c r="F10" s="85">
        <f t="shared" si="7"/>
        <v>417</v>
      </c>
      <c r="G10">
        <f t="shared" si="0"/>
        <v>0.87041731986791737</v>
      </c>
      <c r="H10" s="86">
        <f t="shared" si="1"/>
        <v>867714.67408972746</v>
      </c>
      <c r="I10" s="19">
        <f>SUM(H10:$H$117)</f>
        <v>31562667.863555405</v>
      </c>
      <c r="J10" s="87">
        <f t="shared" si="2"/>
        <v>36.374477470564955</v>
      </c>
      <c r="K10" s="147">
        <v>35.916144137231619</v>
      </c>
      <c r="M10">
        <v>2011</v>
      </c>
      <c r="N10" s="34">
        <v>3.4099999999999998E-2</v>
      </c>
      <c r="O10" s="104">
        <v>3.4099999999999998E-2</v>
      </c>
      <c r="Q10" s="82">
        <v>6</v>
      </c>
      <c r="R10" s="105">
        <v>2.2436179543997082E-4</v>
      </c>
      <c r="S10" s="19">
        <f t="shared" si="9"/>
        <v>998342</v>
      </c>
      <c r="T10" s="19">
        <f t="shared" si="3"/>
        <v>224</v>
      </c>
      <c r="U10">
        <f t="shared" si="4"/>
        <v>0.87041731986791737</v>
      </c>
      <c r="V10" s="86">
        <f t="shared" si="5"/>
        <v>868974.16795157641</v>
      </c>
      <c r="W10" s="19">
        <f>SUM($V10:V$117)</f>
        <v>32706603.05526109</v>
      </c>
      <c r="X10" s="87">
        <f t="shared" si="6"/>
        <v>37.638176440112161</v>
      </c>
      <c r="Y10" s="88">
        <v>37.179843106778826</v>
      </c>
    </row>
    <row r="11" spans="3:25" x14ac:dyDescent="0.3">
      <c r="C11" s="82">
        <v>7</v>
      </c>
      <c r="D11" s="83">
        <v>3.9848861970626131E-4</v>
      </c>
      <c r="E11" s="85">
        <f t="shared" si="8"/>
        <v>996478</v>
      </c>
      <c r="F11" s="85">
        <f t="shared" si="7"/>
        <v>398</v>
      </c>
      <c r="G11">
        <f t="shared" si="0"/>
        <v>0.85051526272026323</v>
      </c>
      <c r="H11" s="86">
        <f t="shared" si="1"/>
        <v>847519.7479649625</v>
      </c>
      <c r="I11" s="19">
        <f>SUM(H11:$H$117)</f>
        <v>30694953.189465676</v>
      </c>
      <c r="J11" s="87">
        <f t="shared" si="2"/>
        <v>36.21738993477075</v>
      </c>
      <c r="K11" s="147">
        <v>35.759056601437415</v>
      </c>
      <c r="M11">
        <v>2012</v>
      </c>
      <c r="N11" s="34">
        <v>2.4799999999999999E-2</v>
      </c>
      <c r="O11" s="104">
        <v>2.4799999999999999E-2</v>
      </c>
      <c r="Q11" s="82">
        <v>7</v>
      </c>
      <c r="R11" s="105">
        <v>2.1072689511119635E-4</v>
      </c>
      <c r="S11" s="19">
        <f t="shared" si="9"/>
        <v>998118</v>
      </c>
      <c r="T11" s="19">
        <f t="shared" si="3"/>
        <v>211</v>
      </c>
      <c r="U11">
        <f t="shared" si="4"/>
        <v>0.85051526272026323</v>
      </c>
      <c r="V11" s="86">
        <f t="shared" si="5"/>
        <v>848914.59299582371</v>
      </c>
      <c r="W11" s="19">
        <f>SUM($V11:V$117)</f>
        <v>31837628.887309518</v>
      </c>
      <c r="X11" s="87">
        <f t="shared" si="6"/>
        <v>37.503924599710757</v>
      </c>
      <c r="Y11" s="88">
        <v>37.045591266377421</v>
      </c>
    </row>
    <row r="12" spans="3:25" x14ac:dyDescent="0.3">
      <c r="C12" s="82">
        <v>8</v>
      </c>
      <c r="D12" s="83">
        <v>3.938095895164965E-4</v>
      </c>
      <c r="E12" s="85">
        <f t="shared" si="8"/>
        <v>996080</v>
      </c>
      <c r="F12" s="85">
        <f t="shared" si="7"/>
        <v>393</v>
      </c>
      <c r="G12">
        <f t="shared" si="0"/>
        <v>0.83106826531196321</v>
      </c>
      <c r="H12" s="86">
        <f t="shared" si="1"/>
        <v>827810.4777119403</v>
      </c>
      <c r="I12" s="19">
        <f>SUM(H12:$H$117)</f>
        <v>29847433.44150072</v>
      </c>
      <c r="J12" s="87">
        <f t="shared" si="2"/>
        <v>36.055877818795821</v>
      </c>
      <c r="K12" s="147">
        <v>35.597544485462485</v>
      </c>
      <c r="M12">
        <v>2013</v>
      </c>
      <c r="N12" s="34">
        <v>2.3400000000000001E-2</v>
      </c>
      <c r="O12" s="104">
        <v>2.35E-2</v>
      </c>
      <c r="Q12" s="82">
        <v>8</v>
      </c>
      <c r="R12" s="105">
        <v>2.0288370139708134E-4</v>
      </c>
      <c r="S12" s="19">
        <f t="shared" si="9"/>
        <v>997907</v>
      </c>
      <c r="T12" s="19">
        <f t="shared" si="3"/>
        <v>203</v>
      </c>
      <c r="U12">
        <f t="shared" si="4"/>
        <v>0.83106826531196321</v>
      </c>
      <c r="V12" s="86">
        <f t="shared" si="5"/>
        <v>829328.83943266526</v>
      </c>
      <c r="W12" s="19">
        <f>SUM($V12:V$117)</f>
        <v>30988714.294313692</v>
      </c>
      <c r="X12" s="87">
        <f t="shared" si="6"/>
        <v>37.366015530718464</v>
      </c>
      <c r="Y12" s="88">
        <v>36.907682197385128</v>
      </c>
    </row>
    <row r="13" spans="3:25" x14ac:dyDescent="0.3">
      <c r="C13" s="82">
        <v>9</v>
      </c>
      <c r="D13" s="83">
        <v>4.0238881392460463E-4</v>
      </c>
      <c r="E13" s="85">
        <f t="shared" si="8"/>
        <v>995687</v>
      </c>
      <c r="F13" s="85">
        <f t="shared" si="7"/>
        <v>401</v>
      </c>
      <c r="G13">
        <f t="shared" si="0"/>
        <v>0.81206592272030798</v>
      </c>
      <c r="H13" s="86">
        <f t="shared" si="1"/>
        <v>808563.48239561531</v>
      </c>
      <c r="I13" s="19">
        <f>SUM(H13:$H$117)</f>
        <v>29019622.963788774</v>
      </c>
      <c r="J13" s="87">
        <f t="shared" si="2"/>
        <v>35.890345774470681</v>
      </c>
      <c r="K13" s="147">
        <v>35.432012441137346</v>
      </c>
      <c r="M13">
        <v>2014</v>
      </c>
      <c r="N13" s="34"/>
      <c r="Q13" s="82">
        <v>9</v>
      </c>
      <c r="R13" s="105">
        <v>2.0062552319739452E-4</v>
      </c>
      <c r="S13" s="19">
        <f t="shared" si="9"/>
        <v>997704</v>
      </c>
      <c r="T13" s="19">
        <f t="shared" si="3"/>
        <v>201</v>
      </c>
      <c r="U13">
        <f t="shared" si="4"/>
        <v>0.81206592272030798</v>
      </c>
      <c r="V13" s="86">
        <f t="shared" si="5"/>
        <v>810201.4193617421</v>
      </c>
      <c r="W13" s="19">
        <f>SUM($V13:V$117)</f>
        <v>30159385.454881024</v>
      </c>
      <c r="X13" s="87">
        <f t="shared" si="6"/>
        <v>37.224552727443857</v>
      </c>
      <c r="Y13" s="88">
        <v>36.766219394110522</v>
      </c>
    </row>
    <row r="14" spans="3:25" x14ac:dyDescent="0.3">
      <c r="C14" s="82">
        <v>10</v>
      </c>
      <c r="D14" s="83">
        <v>4.3482655277330025E-4</v>
      </c>
      <c r="E14" s="85">
        <f t="shared" si="8"/>
        <v>995286</v>
      </c>
      <c r="F14" s="85">
        <f t="shared" si="7"/>
        <v>433</v>
      </c>
      <c r="G14">
        <f t="shared" si="0"/>
        <v>0.79349806793072875</v>
      </c>
      <c r="H14" s="86">
        <f t="shared" si="1"/>
        <v>789757.51803850324</v>
      </c>
      <c r="I14" s="19">
        <f>SUM(H14:$H$117)</f>
        <v>28211059.481393162</v>
      </c>
      <c r="J14" s="87">
        <f t="shared" si="2"/>
        <v>35.721166101033283</v>
      </c>
      <c r="K14" s="147">
        <v>35.262832767699948</v>
      </c>
      <c r="M14">
        <v>2015</v>
      </c>
      <c r="N14" s="34"/>
      <c r="Q14" s="82">
        <v>10</v>
      </c>
      <c r="R14" s="105">
        <v>2.0372159449015513E-4</v>
      </c>
      <c r="S14" s="19">
        <f t="shared" si="9"/>
        <v>997503</v>
      </c>
      <c r="T14" s="19">
        <f t="shared" si="3"/>
        <v>204</v>
      </c>
      <c r="U14">
        <f t="shared" si="4"/>
        <v>0.79349806793072875</v>
      </c>
      <c r="V14" s="86">
        <f t="shared" si="5"/>
        <v>791516.70325510576</v>
      </c>
      <c r="W14" s="19">
        <f>SUM($V14:V$117)</f>
        <v>29349184.035519283</v>
      </c>
      <c r="X14" s="87">
        <f t="shared" si="6"/>
        <v>37.079677427931728</v>
      </c>
      <c r="Y14" s="88">
        <v>36.621344094598392</v>
      </c>
    </row>
    <row r="15" spans="3:25" x14ac:dyDescent="0.3">
      <c r="C15" s="82">
        <v>11</v>
      </c>
      <c r="D15" s="83">
        <v>4.6121619987949471E-4</v>
      </c>
      <c r="E15" s="85">
        <f t="shared" si="8"/>
        <v>994853</v>
      </c>
      <c r="F15" s="85">
        <f t="shared" si="7"/>
        <v>459</v>
      </c>
      <c r="G15">
        <f t="shared" si="0"/>
        <v>0.77535476639703804</v>
      </c>
      <c r="H15" s="86">
        <f t="shared" si="1"/>
        <v>771364.01541439246</v>
      </c>
      <c r="I15" s="19">
        <f>SUM(H15:$H$117)</f>
        <v>27421301.963354658</v>
      </c>
      <c r="J15" s="87">
        <f t="shared" si="2"/>
        <v>35.549107056314234</v>
      </c>
      <c r="K15" s="147">
        <v>35.090773722980899</v>
      </c>
      <c r="M15">
        <v>2016</v>
      </c>
      <c r="N15" s="34"/>
      <c r="Q15" s="82">
        <v>11</v>
      </c>
      <c r="R15" s="105">
        <v>2.099547561129868E-4</v>
      </c>
      <c r="S15" s="19">
        <f t="shared" si="9"/>
        <v>997299</v>
      </c>
      <c r="T15" s="19">
        <f t="shared" si="3"/>
        <v>210</v>
      </c>
      <c r="U15">
        <f t="shared" si="4"/>
        <v>0.77535476639703804</v>
      </c>
      <c r="V15" s="86">
        <f t="shared" si="5"/>
        <v>773260.53317299963</v>
      </c>
      <c r="W15" s="19">
        <f>SUM($V15:V$117)</f>
        <v>28557667.332264178</v>
      </c>
      <c r="X15" s="87">
        <f t="shared" si="6"/>
        <v>36.931494764229797</v>
      </c>
      <c r="Y15" s="88">
        <v>36.473161430896461</v>
      </c>
    </row>
    <row r="16" spans="3:25" x14ac:dyDescent="0.3">
      <c r="C16" s="82">
        <v>12</v>
      </c>
      <c r="D16" s="83">
        <v>4.9236781398556717E-4</v>
      </c>
      <c r="E16" s="85">
        <f t="shared" si="8"/>
        <v>994394</v>
      </c>
      <c r="F16" s="85">
        <f t="shared" si="7"/>
        <v>490</v>
      </c>
      <c r="G16">
        <f t="shared" si="0"/>
        <v>0.75762631072604847</v>
      </c>
      <c r="H16" s="86">
        <f t="shared" si="1"/>
        <v>753379.0576281182</v>
      </c>
      <c r="I16" s="19">
        <f>SUM(H16:$H$117)</f>
        <v>26649937.947940264</v>
      </c>
      <c r="J16" s="87">
        <f t="shared" si="2"/>
        <v>35.373876773058861</v>
      </c>
      <c r="K16" s="147">
        <v>34.915543439725525</v>
      </c>
      <c r="M16">
        <v>2017</v>
      </c>
      <c r="N16" s="34"/>
      <c r="Q16" s="82">
        <v>12</v>
      </c>
      <c r="R16" s="105">
        <v>2.1920361580139215E-4</v>
      </c>
      <c r="S16" s="19">
        <f t="shared" si="9"/>
        <v>997089</v>
      </c>
      <c r="T16" s="19">
        <f t="shared" si="3"/>
        <v>219</v>
      </c>
      <c r="U16">
        <f t="shared" si="4"/>
        <v>0.75762631072604847</v>
      </c>
      <c r="V16" s="86">
        <f t="shared" si="5"/>
        <v>755420.8605355249</v>
      </c>
      <c r="W16" s="19">
        <f>SUM($V16:V$117)</f>
        <v>27784406.799091175</v>
      </c>
      <c r="X16" s="87">
        <f t="shared" si="6"/>
        <v>36.7800364678764</v>
      </c>
      <c r="Y16" s="88">
        <v>36.321703134543064</v>
      </c>
    </row>
    <row r="17" spans="3:25" x14ac:dyDescent="0.3">
      <c r="C17" s="82">
        <v>13</v>
      </c>
      <c r="D17" s="83">
        <v>5.235171779774902E-4</v>
      </c>
      <c r="E17" s="85">
        <f t="shared" si="8"/>
        <v>993904</v>
      </c>
      <c r="F17" s="85">
        <f t="shared" si="7"/>
        <v>521</v>
      </c>
      <c r="G17">
        <f t="shared" si="0"/>
        <v>0.74030321548372913</v>
      </c>
      <c r="H17" s="86">
        <f t="shared" si="1"/>
        <v>735790.32708214037</v>
      </c>
      <c r="I17" s="19">
        <f>SUM(H17:$H$117)</f>
        <v>25896558.890312146</v>
      </c>
      <c r="J17" s="87">
        <f t="shared" si="2"/>
        <v>35.195568543293952</v>
      </c>
      <c r="K17" s="147">
        <v>34.737235209960616</v>
      </c>
      <c r="M17">
        <v>2018</v>
      </c>
      <c r="N17" s="34"/>
      <c r="Q17" s="82">
        <v>13</v>
      </c>
      <c r="R17" s="105">
        <v>2.2842915918512758E-4</v>
      </c>
      <c r="S17" s="19">
        <f t="shared" si="9"/>
        <v>996870</v>
      </c>
      <c r="T17" s="19">
        <f t="shared" si="3"/>
        <v>228</v>
      </c>
      <c r="U17">
        <f t="shared" si="4"/>
        <v>0.74030321548372913</v>
      </c>
      <c r="V17" s="86">
        <f t="shared" si="5"/>
        <v>737986.066419265</v>
      </c>
      <c r="W17" s="19">
        <f>SUM($V17:V$117)</f>
        <v>27028985.93855565</v>
      </c>
      <c r="X17" s="87">
        <f t="shared" si="6"/>
        <v>36.62533368644921</v>
      </c>
      <c r="Y17" s="88">
        <v>36.167000353115874</v>
      </c>
    </row>
    <row r="18" spans="3:25" x14ac:dyDescent="0.3">
      <c r="C18" s="82">
        <v>14</v>
      </c>
      <c r="D18" s="83">
        <v>5.5467692782432685E-4</v>
      </c>
      <c r="E18" s="85">
        <f t="shared" si="8"/>
        <v>993383</v>
      </c>
      <c r="F18" s="85">
        <f t="shared" si="7"/>
        <v>552</v>
      </c>
      <c r="G18">
        <f t="shared" si="0"/>
        <v>0.72337621212011827</v>
      </c>
      <c r="H18" s="86">
        <f t="shared" si="1"/>
        <v>718589.63172451942</v>
      </c>
      <c r="I18" s="19">
        <f>SUM(H18:$H$117)</f>
        <v>25160768.563230004</v>
      </c>
      <c r="J18" s="87">
        <f t="shared" si="2"/>
        <v>35.014099080232356</v>
      </c>
      <c r="K18" s="147">
        <v>34.55576574689902</v>
      </c>
      <c r="M18">
        <v>2019</v>
      </c>
      <c r="N18" s="34">
        <v>3.9732727272727267E-2</v>
      </c>
      <c r="Q18" s="82">
        <v>14</v>
      </c>
      <c r="R18" s="105">
        <v>2.3587534579276009E-4</v>
      </c>
      <c r="S18" s="19">
        <f t="shared" si="9"/>
        <v>996642</v>
      </c>
      <c r="T18" s="19">
        <f t="shared" si="3"/>
        <v>236</v>
      </c>
      <c r="U18">
        <f t="shared" si="4"/>
        <v>0.72337621212011827</v>
      </c>
      <c r="V18" s="86">
        <f t="shared" si="5"/>
        <v>720947.11479981896</v>
      </c>
      <c r="W18" s="19">
        <f>SUM($V18:V$117)</f>
        <v>26290999.872136384</v>
      </c>
      <c r="X18" s="87">
        <f t="shared" si="6"/>
        <v>36.467307146983238</v>
      </c>
      <c r="Y18" s="88">
        <v>36.008973813649902</v>
      </c>
    </row>
    <row r="19" spans="3:25" x14ac:dyDescent="0.3">
      <c r="C19" s="82">
        <v>15</v>
      </c>
      <c r="D19" s="83">
        <v>5.8564847544639073E-4</v>
      </c>
      <c r="E19" s="85">
        <f t="shared" si="8"/>
        <v>992831</v>
      </c>
      <c r="F19" s="85">
        <f t="shared" si="7"/>
        <v>582</v>
      </c>
      <c r="G19">
        <f t="shared" si="0"/>
        <v>0.70683624401027778</v>
      </c>
      <c r="H19" s="86">
        <f t="shared" si="1"/>
        <v>701768.9349769681</v>
      </c>
      <c r="I19" s="19">
        <f>SUM(H19:$H$117)</f>
        <v>24442178.93150549</v>
      </c>
      <c r="J19" s="87">
        <f t="shared" si="2"/>
        <v>34.829382882711499</v>
      </c>
      <c r="K19" s="147">
        <v>34.371049549378164</v>
      </c>
      <c r="M19">
        <v>2020</v>
      </c>
      <c r="N19" s="34">
        <v>2.9060784313725489E-2</v>
      </c>
      <c r="Q19" s="82">
        <v>15</v>
      </c>
      <c r="R19" s="105">
        <v>2.4059051867652968E-4</v>
      </c>
      <c r="S19" s="19">
        <f t="shared" si="9"/>
        <v>996406</v>
      </c>
      <c r="T19" s="19">
        <f t="shared" si="3"/>
        <v>240</v>
      </c>
      <c r="U19">
        <f t="shared" si="4"/>
        <v>0.70683624401027778</v>
      </c>
      <c r="V19" s="86">
        <f t="shared" si="5"/>
        <v>704295.87454930483</v>
      </c>
      <c r="W19" s="19">
        <f>SUM($V19:V$117)</f>
        <v>25570052.757336568</v>
      </c>
      <c r="X19" s="87">
        <f t="shared" si="6"/>
        <v>36.305839181152997</v>
      </c>
      <c r="Y19" s="88">
        <v>35.847505847819662</v>
      </c>
    </row>
    <row r="20" spans="3:25" x14ac:dyDescent="0.3">
      <c r="C20" s="82">
        <v>16</v>
      </c>
      <c r="D20" s="83">
        <v>6.15781917608158E-4</v>
      </c>
      <c r="E20" s="85">
        <f t="shared" si="8"/>
        <v>992249</v>
      </c>
      <c r="F20" s="85">
        <f t="shared" si="7"/>
        <v>612</v>
      </c>
      <c r="G20">
        <f t="shared" si="0"/>
        <v>0.69067446160863555</v>
      </c>
      <c r="H20" s="86">
        <f t="shared" si="1"/>
        <v>685321.04385670705</v>
      </c>
      <c r="I20" s="19">
        <f>SUM(H20:$H$117)</f>
        <v>23740409.996528517</v>
      </c>
      <c r="J20" s="87">
        <f t="shared" si="2"/>
        <v>34.641297256723917</v>
      </c>
      <c r="K20" s="147">
        <v>34.182963923390581</v>
      </c>
      <c r="M20">
        <v>2021</v>
      </c>
      <c r="N20" s="34">
        <v>3.2906122448979586E-2</v>
      </c>
      <c r="Q20" s="82">
        <v>16</v>
      </c>
      <c r="R20" s="105">
        <v>2.4220506270257154E-4</v>
      </c>
      <c r="S20" s="19">
        <f t="shared" si="9"/>
        <v>996166</v>
      </c>
      <c r="T20" s="19">
        <f t="shared" si="3"/>
        <v>242</v>
      </c>
      <c r="U20">
        <f t="shared" si="4"/>
        <v>0.69067446160863555</v>
      </c>
      <c r="V20" s="86">
        <f t="shared" si="5"/>
        <v>688026.41572282801</v>
      </c>
      <c r="W20" s="19">
        <f>SUM($V20:V$117)</f>
        <v>24865756.882787261</v>
      </c>
      <c r="X20" s="87">
        <f t="shared" si="6"/>
        <v>36.140700872166008</v>
      </c>
      <c r="Y20" s="88">
        <v>35.682367538832672</v>
      </c>
    </row>
    <row r="21" spans="3:25" x14ac:dyDescent="0.3">
      <c r="C21" s="82">
        <v>17</v>
      </c>
      <c r="D21" s="83">
        <v>6.5102999389440907E-4</v>
      </c>
      <c r="E21" s="85">
        <f t="shared" si="8"/>
        <v>991637</v>
      </c>
      <c r="F21" s="85">
        <f t="shared" si="7"/>
        <v>646</v>
      </c>
      <c r="G21">
        <f t="shared" si="0"/>
        <v>0.67488221771412504</v>
      </c>
      <c r="H21" s="86">
        <f t="shared" si="1"/>
        <v>669238.17772738182</v>
      </c>
      <c r="I21" s="19">
        <f>SUM(H21:$H$117)</f>
        <v>23055088.952671815</v>
      </c>
      <c r="J21" s="87">
        <f t="shared" si="2"/>
        <v>34.449751553270538</v>
      </c>
      <c r="K21" s="147">
        <v>33.991418219937202</v>
      </c>
      <c r="M21">
        <v>2022</v>
      </c>
      <c r="N21" s="34">
        <v>3.7199999999999997E-2</v>
      </c>
      <c r="Q21" s="82">
        <v>17</v>
      </c>
      <c r="R21" s="105">
        <v>2.4101073780325829E-4</v>
      </c>
      <c r="S21" s="19">
        <f t="shared" si="9"/>
        <v>995924</v>
      </c>
      <c r="T21" s="19">
        <f t="shared" si="3"/>
        <v>241</v>
      </c>
      <c r="U21">
        <f t="shared" si="4"/>
        <v>0.67488221771412504</v>
      </c>
      <c r="V21" s="86">
        <f t="shared" si="5"/>
        <v>672131.39779472223</v>
      </c>
      <c r="W21" s="19">
        <f>SUM($V21:V$117)</f>
        <v>24177730.467064433</v>
      </c>
      <c r="X21" s="87">
        <f t="shared" si="6"/>
        <v>35.971731935737708</v>
      </c>
      <c r="Y21" s="88">
        <v>35.513398602404372</v>
      </c>
    </row>
    <row r="22" spans="3:25" x14ac:dyDescent="0.3">
      <c r="C22" s="82">
        <v>18</v>
      </c>
      <c r="D22" s="83">
        <v>6.7733227426143724E-4</v>
      </c>
      <c r="E22" s="85">
        <f t="shared" si="8"/>
        <v>990991</v>
      </c>
      <c r="F22" s="85">
        <f t="shared" si="7"/>
        <v>672</v>
      </c>
      <c r="G22">
        <f t="shared" si="0"/>
        <v>0.65945106284358512</v>
      </c>
      <c r="H22" s="86">
        <f t="shared" si="1"/>
        <v>653510.06821842724</v>
      </c>
      <c r="I22" s="19">
        <f>SUM(H22:$H$117)</f>
        <v>22385850.774944428</v>
      </c>
      <c r="J22" s="87">
        <f t="shared" si="2"/>
        <v>34.254790956735881</v>
      </c>
      <c r="K22" s="147">
        <v>33.796457623402546</v>
      </c>
      <c r="Q22" s="82">
        <v>18</v>
      </c>
      <c r="R22" s="105">
        <v>2.3756421591434156E-4</v>
      </c>
      <c r="S22" s="19">
        <f t="shared" si="9"/>
        <v>995683</v>
      </c>
      <c r="T22" s="19">
        <f t="shared" si="3"/>
        <v>237</v>
      </c>
      <c r="U22">
        <f t="shared" si="4"/>
        <v>0.65945106284358512</v>
      </c>
      <c r="V22" s="86">
        <f t="shared" si="5"/>
        <v>656604.21260528942</v>
      </c>
      <c r="W22" s="19">
        <f>SUM($V22:V$117)</f>
        <v>23505599.069269709</v>
      </c>
      <c r="X22" s="87">
        <f t="shared" si="6"/>
        <v>35.798733267341753</v>
      </c>
      <c r="Y22" s="88">
        <v>35.340399934008417</v>
      </c>
    </row>
    <row r="23" spans="3:25" x14ac:dyDescent="0.3">
      <c r="C23" s="82">
        <v>19</v>
      </c>
      <c r="D23" s="83">
        <v>7.0776175510679014E-4</v>
      </c>
      <c r="E23" s="85">
        <f t="shared" si="8"/>
        <v>990319</v>
      </c>
      <c r="F23" s="85">
        <f t="shared" si="7"/>
        <v>701</v>
      </c>
      <c r="G23">
        <f t="shared" si="0"/>
        <v>0.64437274071094874</v>
      </c>
      <c r="H23" s="86">
        <f t="shared" si="1"/>
        <v>638134.568208126</v>
      </c>
      <c r="I23" s="19">
        <f>SUM(H23:$H$117)</f>
        <v>21732340.706726003</v>
      </c>
      <c r="J23" s="87">
        <f t="shared" si="2"/>
        <v>34.056046779835398</v>
      </c>
      <c r="K23" s="147">
        <v>33.597713446502063</v>
      </c>
      <c r="Q23" s="82">
        <v>19</v>
      </c>
      <c r="R23" s="105">
        <v>2.3266663824013389E-4</v>
      </c>
      <c r="S23" s="19">
        <f t="shared" si="9"/>
        <v>995446</v>
      </c>
      <c r="T23" s="19">
        <f t="shared" si="3"/>
        <v>232</v>
      </c>
      <c r="U23">
        <f t="shared" si="4"/>
        <v>0.64437274071094874</v>
      </c>
      <c r="V23" s="86">
        <f t="shared" si="5"/>
        <v>641438.26724975114</v>
      </c>
      <c r="W23" s="19">
        <f>SUM($V23:V$117)</f>
        <v>22848994.856664419</v>
      </c>
      <c r="X23" s="87">
        <f t="shared" si="6"/>
        <v>35.621502525305225</v>
      </c>
      <c r="Y23" s="88">
        <v>35.163169191971889</v>
      </c>
    </row>
    <row r="24" spans="3:25" x14ac:dyDescent="0.3">
      <c r="C24" s="82">
        <v>20</v>
      </c>
      <c r="D24" s="83">
        <v>7.3540538369266419E-4</v>
      </c>
      <c r="E24" s="85">
        <f t="shared" si="8"/>
        <v>989618</v>
      </c>
      <c r="F24" s="85">
        <f t="shared" si="7"/>
        <v>728</v>
      </c>
      <c r="G24">
        <f t="shared" si="0"/>
        <v>0.62963918380979944</v>
      </c>
      <c r="H24" s="86">
        <f t="shared" si="1"/>
        <v>623102.26980348607</v>
      </c>
      <c r="I24" s="19">
        <f>SUM(H24:$H$117)</f>
        <v>21094206.138517875</v>
      </c>
      <c r="J24" s="87">
        <f t="shared" si="2"/>
        <v>33.853521581891464</v>
      </c>
      <c r="K24" s="147">
        <v>33.395188248558128</v>
      </c>
      <c r="Q24" s="82">
        <v>20</v>
      </c>
      <c r="R24" s="105">
        <v>2.3260401622218551E-4</v>
      </c>
      <c r="S24" s="19">
        <f t="shared" si="9"/>
        <v>995214</v>
      </c>
      <c r="T24" s="19">
        <f t="shared" si="3"/>
        <v>232</v>
      </c>
      <c r="U24">
        <f t="shared" si="4"/>
        <v>0.62963918380979944</v>
      </c>
      <c r="V24" s="86">
        <f t="shared" si="5"/>
        <v>626625.73067608569</v>
      </c>
      <c r="W24" s="19">
        <f>SUM($V24:V$117)</f>
        <v>22207556.589414671</v>
      </c>
      <c r="X24" s="87">
        <f t="shared" si="6"/>
        <v>35.439905356989186</v>
      </c>
      <c r="Y24" s="88">
        <v>34.981572023655851</v>
      </c>
    </row>
    <row r="25" spans="3:25" x14ac:dyDescent="0.3">
      <c r="C25" s="82">
        <v>21</v>
      </c>
      <c r="D25" s="83">
        <v>7.6010102584562144E-4</v>
      </c>
      <c r="E25" s="85">
        <f t="shared" si="8"/>
        <v>988890</v>
      </c>
      <c r="F25" s="85">
        <f t="shared" si="7"/>
        <v>752</v>
      </c>
      <c r="G25">
        <f t="shared" si="0"/>
        <v>0.61524250909693123</v>
      </c>
      <c r="H25" s="86">
        <f t="shared" si="1"/>
        <v>608407.16482086433</v>
      </c>
      <c r="I25" s="19">
        <f>SUM(H25:$H$117)</f>
        <v>20471103.868714381</v>
      </c>
      <c r="J25" s="87">
        <f t="shared" si="2"/>
        <v>33.647046011928161</v>
      </c>
      <c r="K25" s="147">
        <v>33.188712678594825</v>
      </c>
      <c r="Q25" s="82">
        <v>21</v>
      </c>
      <c r="R25" s="105">
        <v>2.267627269236542E-4</v>
      </c>
      <c r="S25" s="19">
        <f t="shared" si="9"/>
        <v>994982</v>
      </c>
      <c r="T25" s="19">
        <f t="shared" si="3"/>
        <v>226</v>
      </c>
      <c r="U25">
        <f t="shared" si="4"/>
        <v>0.61524250909693123</v>
      </c>
      <c r="V25" s="86">
        <f t="shared" si="5"/>
        <v>612155.22218628286</v>
      </c>
      <c r="W25" s="19">
        <f>SUM($V25:V$117)</f>
        <v>21580930.85873859</v>
      </c>
      <c r="X25" s="87">
        <f t="shared" si="6"/>
        <v>35.254017406995786</v>
      </c>
      <c r="Y25" s="88">
        <v>34.79568407366245</v>
      </c>
    </row>
    <row r="26" spans="3:25" x14ac:dyDescent="0.3">
      <c r="C26" s="82">
        <v>22</v>
      </c>
      <c r="D26" s="83">
        <v>7.8919502002267603E-4</v>
      </c>
      <c r="E26" s="85">
        <f t="shared" si="8"/>
        <v>988138</v>
      </c>
      <c r="F26" s="85">
        <f t="shared" si="7"/>
        <v>780</v>
      </c>
      <c r="G26">
        <f t="shared" si="0"/>
        <v>0.60117501377460547</v>
      </c>
      <c r="H26" s="86">
        <f t="shared" si="1"/>
        <v>594043.87576121115</v>
      </c>
      <c r="I26" s="19">
        <f>SUM(H26:$H$117)</f>
        <v>19862696.703893516</v>
      </c>
      <c r="J26" s="87">
        <f t="shared" si="2"/>
        <v>33.436413561946658</v>
      </c>
      <c r="K26" s="147">
        <v>32.978080228613322</v>
      </c>
      <c r="Q26" s="82">
        <v>22</v>
      </c>
      <c r="R26" s="105">
        <v>2.2128480269434188E-4</v>
      </c>
      <c r="S26" s="19">
        <f t="shared" si="9"/>
        <v>994756</v>
      </c>
      <c r="T26" s="19">
        <f t="shared" si="3"/>
        <v>221</v>
      </c>
      <c r="U26">
        <f t="shared" si="4"/>
        <v>0.60117501377460547</v>
      </c>
      <c r="V26" s="86">
        <f t="shared" si="5"/>
        <v>598022.45200237143</v>
      </c>
      <c r="W26" s="19">
        <f>SUM($V26:V$117)</f>
        <v>20968775.636552308</v>
      </c>
      <c r="X26" s="87">
        <f t="shared" si="6"/>
        <v>35.063525736102562</v>
      </c>
      <c r="Y26" s="88">
        <v>34.605192402769227</v>
      </c>
    </row>
    <row r="27" spans="3:25" x14ac:dyDescent="0.3">
      <c r="C27" s="82">
        <v>23</v>
      </c>
      <c r="D27" s="83">
        <v>8.0901438570477947E-4</v>
      </c>
      <c r="E27" s="85">
        <f t="shared" si="8"/>
        <v>987358</v>
      </c>
      <c r="F27" s="85">
        <f t="shared" si="7"/>
        <v>799</v>
      </c>
      <c r="G27">
        <f t="shared" si="0"/>
        <v>0.58742917116924509</v>
      </c>
      <c r="H27" s="86">
        <f t="shared" si="1"/>
        <v>580002.89158732351</v>
      </c>
      <c r="I27" s="19">
        <f>SUM(H27:$H$117)</f>
        <v>19268652.828132313</v>
      </c>
      <c r="J27" s="87">
        <f t="shared" si="2"/>
        <v>33.221649594537034</v>
      </c>
      <c r="K27" s="147">
        <v>32.763316261203698</v>
      </c>
      <c r="Q27" s="82">
        <v>23</v>
      </c>
      <c r="R27" s="105">
        <v>2.1653307820877182E-4</v>
      </c>
      <c r="S27" s="19">
        <f t="shared" si="9"/>
        <v>994535</v>
      </c>
      <c r="T27" s="19">
        <f t="shared" si="3"/>
        <v>216</v>
      </c>
      <c r="U27">
        <f t="shared" si="4"/>
        <v>0.58742917116924509</v>
      </c>
      <c r="V27" s="86">
        <f t="shared" si="5"/>
        <v>584218.87074880511</v>
      </c>
      <c r="W27" s="19">
        <f>SUM($V27:V$117)</f>
        <v>20370753.184549931</v>
      </c>
      <c r="X27" s="87">
        <f t="shared" si="6"/>
        <v>34.868358768418979</v>
      </c>
      <c r="Y27" s="88">
        <v>34.410025435085643</v>
      </c>
    </row>
    <row r="28" spans="3:25" x14ac:dyDescent="0.3">
      <c r="C28" s="82">
        <v>24</v>
      </c>
      <c r="D28" s="83">
        <v>8.3380374139191134E-4</v>
      </c>
      <c r="E28" s="85">
        <f t="shared" si="8"/>
        <v>986559</v>
      </c>
      <c r="F28" s="85">
        <f t="shared" si="7"/>
        <v>823</v>
      </c>
      <c r="G28">
        <f t="shared" si="0"/>
        <v>0.57399762670436294</v>
      </c>
      <c r="H28" s="86">
        <f t="shared" si="1"/>
        <v>566282.5246038296</v>
      </c>
      <c r="I28" s="19">
        <f>SUM(H28:$H$117)</f>
        <v>18688649.936544988</v>
      </c>
      <c r="J28" s="87">
        <f t="shared" si="2"/>
        <v>33.002342690372686</v>
      </c>
      <c r="K28" s="147">
        <v>32.54400935703935</v>
      </c>
      <c r="Q28" s="82">
        <v>24</v>
      </c>
      <c r="R28" s="105">
        <v>2.126875453592821E-4</v>
      </c>
      <c r="S28" s="19">
        <f t="shared" si="9"/>
        <v>994319</v>
      </c>
      <c r="T28" s="19">
        <f t="shared" si="3"/>
        <v>212</v>
      </c>
      <c r="U28">
        <f t="shared" si="4"/>
        <v>0.57399762670436294</v>
      </c>
      <c r="V28" s="86">
        <f t="shared" si="5"/>
        <v>570736.74618705548</v>
      </c>
      <c r="W28" s="19">
        <f>SUM($V28:V$117)</f>
        <v>19786534.313801121</v>
      </c>
      <c r="X28" s="87">
        <f t="shared" si="6"/>
        <v>34.668407888557795</v>
      </c>
      <c r="Y28" s="88">
        <v>34.210074555224459</v>
      </c>
    </row>
    <row r="29" spans="3:25" x14ac:dyDescent="0.3">
      <c r="C29" s="82">
        <v>25</v>
      </c>
      <c r="D29" s="83">
        <v>8.5713261485907807E-4</v>
      </c>
      <c r="E29" s="85">
        <f t="shared" si="8"/>
        <v>985736</v>
      </c>
      <c r="F29" s="85">
        <f t="shared" si="7"/>
        <v>845</v>
      </c>
      <c r="G29">
        <f t="shared" si="0"/>
        <v>0.56087319396556856</v>
      </c>
      <c r="H29" s="86">
        <f t="shared" si="1"/>
        <v>552872.89872684365</v>
      </c>
      <c r="I29" s="19">
        <f>SUM(H29:$H$117)</f>
        <v>18122367.411941156</v>
      </c>
      <c r="J29" s="87">
        <f t="shared" si="2"/>
        <v>32.778541783605895</v>
      </c>
      <c r="K29" s="147">
        <v>32.32020845027256</v>
      </c>
      <c r="Q29" s="82">
        <v>25</v>
      </c>
      <c r="R29" s="105">
        <v>2.0989143052681415E-4</v>
      </c>
      <c r="S29" s="19">
        <f t="shared" si="9"/>
        <v>994107</v>
      </c>
      <c r="T29" s="19">
        <f t="shared" si="3"/>
        <v>209</v>
      </c>
      <c r="U29">
        <f t="shared" si="4"/>
        <v>0.56087319396556856</v>
      </c>
      <c r="V29" s="86">
        <f t="shared" si="5"/>
        <v>557567.96823352948</v>
      </c>
      <c r="W29" s="19">
        <f>SUM($V29:V$117)</f>
        <v>19215797.567614067</v>
      </c>
      <c r="X29" s="87">
        <f t="shared" si="6"/>
        <v>34.463596659781217</v>
      </c>
      <c r="Y29" s="88">
        <v>34.005263326447881</v>
      </c>
    </row>
    <row r="30" spans="3:25" x14ac:dyDescent="0.3">
      <c r="C30" s="82">
        <v>26</v>
      </c>
      <c r="D30" s="83">
        <v>8.7953305285388766E-4</v>
      </c>
      <c r="E30" s="85">
        <f t="shared" si="8"/>
        <v>984891</v>
      </c>
      <c r="F30" s="85">
        <f t="shared" si="7"/>
        <v>867</v>
      </c>
      <c r="G30">
        <f t="shared" si="0"/>
        <v>0.54804885085554855</v>
      </c>
      <c r="H30" s="86">
        <f t="shared" si="1"/>
        <v>539768.38076797209</v>
      </c>
      <c r="I30" s="19">
        <f>SUM(H30:$H$117)</f>
        <v>17569494.513214301</v>
      </c>
      <c r="J30" s="87">
        <f t="shared" si="2"/>
        <v>32.550062469788912</v>
      </c>
      <c r="K30" s="147">
        <v>32.091729136455577</v>
      </c>
      <c r="Q30" s="82">
        <v>26</v>
      </c>
      <c r="R30" s="105">
        <v>2.1315666951896538E-4</v>
      </c>
      <c r="S30" s="19">
        <f t="shared" si="9"/>
        <v>993898</v>
      </c>
      <c r="T30" s="19">
        <f t="shared" si="3"/>
        <v>212</v>
      </c>
      <c r="U30">
        <f t="shared" si="4"/>
        <v>0.54804885085554855</v>
      </c>
      <c r="V30" s="86">
        <f t="shared" si="5"/>
        <v>544704.65676762804</v>
      </c>
      <c r="W30" s="19">
        <f>SUM($V30:V$117)</f>
        <v>18658229.599380542</v>
      </c>
      <c r="X30" s="87">
        <f t="shared" si="6"/>
        <v>34.253846313893689</v>
      </c>
      <c r="Y30" s="88">
        <v>33.795512980560353</v>
      </c>
    </row>
    <row r="31" spans="3:25" x14ac:dyDescent="0.3">
      <c r="C31" s="82">
        <v>27</v>
      </c>
      <c r="D31" s="83">
        <v>9.0134754761062952E-4</v>
      </c>
      <c r="E31" s="85">
        <f t="shared" si="8"/>
        <v>984024</v>
      </c>
      <c r="F31" s="85">
        <f t="shared" si="7"/>
        <v>887</v>
      </c>
      <c r="G31">
        <f t="shared" si="0"/>
        <v>0.53551773583696372</v>
      </c>
      <c r="H31" s="86">
        <f t="shared" si="1"/>
        <v>526962.30448923237</v>
      </c>
      <c r="I31" s="19">
        <f>SUM(H31:$H$117)</f>
        <v>17029726.13244633</v>
      </c>
      <c r="J31" s="87">
        <f t="shared" si="2"/>
        <v>32.316782409991731</v>
      </c>
      <c r="K31" s="147">
        <v>31.858449076658399</v>
      </c>
      <c r="Q31" s="82">
        <v>27</v>
      </c>
      <c r="R31" s="105">
        <v>2.125613008514419E-4</v>
      </c>
      <c r="S31" s="19">
        <f t="shared" si="9"/>
        <v>993686</v>
      </c>
      <c r="T31" s="19">
        <f t="shared" si="3"/>
        <v>212</v>
      </c>
      <c r="U31">
        <f t="shared" si="4"/>
        <v>0.53551773583696372</v>
      </c>
      <c r="V31" s="86">
        <f t="shared" si="5"/>
        <v>532136.47685288917</v>
      </c>
      <c r="W31" s="19">
        <f>SUM($V31:V$117)</f>
        <v>18113524.942612916</v>
      </c>
      <c r="X31" s="87">
        <f t="shared" si="6"/>
        <v>34.039246942322386</v>
      </c>
      <c r="Y31" s="88">
        <v>33.58091360898905</v>
      </c>
    </row>
    <row r="32" spans="3:25" x14ac:dyDescent="0.3">
      <c r="C32" s="82">
        <v>28</v>
      </c>
      <c r="D32" s="83">
        <v>9.3024717115613293E-4</v>
      </c>
      <c r="E32" s="85">
        <f t="shared" si="8"/>
        <v>983137</v>
      </c>
      <c r="F32" s="85">
        <f t="shared" si="7"/>
        <v>915</v>
      </c>
      <c r="G32">
        <f t="shared" si="0"/>
        <v>0.52327314426125038</v>
      </c>
      <c r="H32" s="86">
        <f t="shared" si="1"/>
        <v>514449.18922957289</v>
      </c>
      <c r="I32" s="19">
        <f>SUM(H32:$H$117)</f>
        <v>16502763.827957097</v>
      </c>
      <c r="J32" s="87">
        <f t="shared" si="2"/>
        <v>32.078510712926288</v>
      </c>
      <c r="K32" s="147">
        <v>31.620177379592956</v>
      </c>
      <c r="Q32" s="82">
        <v>28</v>
      </c>
      <c r="R32" s="105">
        <v>2.1299984360656526E-4</v>
      </c>
      <c r="S32" s="19">
        <f t="shared" si="9"/>
        <v>993474</v>
      </c>
      <c r="T32" s="19">
        <f t="shared" si="3"/>
        <v>212</v>
      </c>
      <c r="U32">
        <f t="shared" si="4"/>
        <v>0.52327314426125038</v>
      </c>
      <c r="V32" s="86">
        <f t="shared" si="5"/>
        <v>519858.26372180146</v>
      </c>
      <c r="W32" s="19">
        <f>SUM($V32:V$117)</f>
        <v>17581388.465760022</v>
      </c>
      <c r="X32" s="87">
        <f t="shared" si="6"/>
        <v>33.819580629324342</v>
      </c>
      <c r="Y32" s="88">
        <v>33.361247295991006</v>
      </c>
    </row>
    <row r="33" spans="3:25" x14ac:dyDescent="0.3">
      <c r="C33" s="82">
        <v>29</v>
      </c>
      <c r="D33" s="83">
        <v>9.5944355816245238E-4</v>
      </c>
      <c r="E33" s="85">
        <f t="shared" si="8"/>
        <v>982222</v>
      </c>
      <c r="F33" s="85">
        <f t="shared" si="7"/>
        <v>943</v>
      </c>
      <c r="G33">
        <f t="shared" si="0"/>
        <v>0.51130852478136635</v>
      </c>
      <c r="H33" s="86">
        <f t="shared" si="1"/>
        <v>502218.48182780319</v>
      </c>
      <c r="I33" s="19">
        <f>SUM(H33:$H$117)</f>
        <v>15988314.638727527</v>
      </c>
      <c r="J33" s="87">
        <f t="shared" si="2"/>
        <v>31.835376867332169</v>
      </c>
      <c r="K33" s="147">
        <v>31.377043533998837</v>
      </c>
      <c r="Q33" s="82">
        <v>29</v>
      </c>
      <c r="R33" s="105">
        <v>2.1936926149908117E-4</v>
      </c>
      <c r="S33" s="19">
        <f t="shared" si="9"/>
        <v>993262</v>
      </c>
      <c r="T33" s="19">
        <f t="shared" si="3"/>
        <v>218</v>
      </c>
      <c r="U33">
        <f t="shared" si="4"/>
        <v>0.51130852478136635</v>
      </c>
      <c r="V33" s="86">
        <f t="shared" si="5"/>
        <v>507863.32794138952</v>
      </c>
      <c r="W33" s="19">
        <f>SUM($V33:V$117)</f>
        <v>17061530.202038217</v>
      </c>
      <c r="X33" s="87">
        <f t="shared" si="6"/>
        <v>33.59472768234059</v>
      </c>
      <c r="Y33" s="88">
        <v>33.136394349007254</v>
      </c>
    </row>
    <row r="34" spans="3:25" x14ac:dyDescent="0.3">
      <c r="C34" s="82">
        <v>30</v>
      </c>
      <c r="D34" s="83">
        <v>9.8957257956235468E-4</v>
      </c>
      <c r="E34" s="85">
        <f t="shared" si="8"/>
        <v>981279</v>
      </c>
      <c r="F34" s="85">
        <f t="shared" si="7"/>
        <v>972</v>
      </c>
      <c r="G34">
        <f t="shared" si="0"/>
        <v>0.49961747584655691</v>
      </c>
      <c r="H34" s="86">
        <f t="shared" si="1"/>
        <v>490264.13708123349</v>
      </c>
      <c r="I34" s="19">
        <f>SUM(H34:$H$117)</f>
        <v>15486096.15689972</v>
      </c>
      <c r="J34" s="87">
        <f t="shared" si="2"/>
        <v>31.587250597393336</v>
      </c>
      <c r="K34" s="147">
        <v>31.128917264060004</v>
      </c>
      <c r="Q34" s="82">
        <v>30</v>
      </c>
      <c r="R34" s="105">
        <v>2.2167208670099826E-4</v>
      </c>
      <c r="S34" s="19">
        <f t="shared" si="9"/>
        <v>993044</v>
      </c>
      <c r="T34" s="19">
        <f t="shared" si="3"/>
        <v>221</v>
      </c>
      <c r="U34">
        <f t="shared" si="4"/>
        <v>0.49961747584655691</v>
      </c>
      <c r="V34" s="86">
        <f t="shared" si="5"/>
        <v>496142.13668456825</v>
      </c>
      <c r="W34" s="19">
        <f>SUM($V34:V$117)</f>
        <v>16553666.874096824</v>
      </c>
      <c r="X34" s="87">
        <f t="shared" si="6"/>
        <v>33.364767170785839</v>
      </c>
      <c r="Y34" s="88">
        <v>32.906433837452504</v>
      </c>
    </row>
    <row r="35" spans="3:25" x14ac:dyDescent="0.3">
      <c r="C35" s="82">
        <v>31</v>
      </c>
      <c r="D35" s="83">
        <v>1.0278548625917427E-3</v>
      </c>
      <c r="E35" s="85">
        <f t="shared" si="8"/>
        <v>980307</v>
      </c>
      <c r="F35" s="85">
        <f t="shared" si="7"/>
        <v>1008</v>
      </c>
      <c r="G35">
        <f t="shared" si="0"/>
        <v>0.48819374227726875</v>
      </c>
      <c r="H35" s="86">
        <f t="shared" si="1"/>
        <v>478579.74291060248</v>
      </c>
      <c r="I35" s="19">
        <f>SUM(H35:$H$117)</f>
        <v>14995832.019818489</v>
      </c>
      <c r="J35" s="87">
        <f t="shared" si="2"/>
        <v>31.334029995957586</v>
      </c>
      <c r="K35" s="147">
        <v>30.875696662624254</v>
      </c>
      <c r="Q35" s="82">
        <v>31</v>
      </c>
      <c r="R35" s="105">
        <v>2.2989728059976612E-4</v>
      </c>
      <c r="S35" s="19">
        <f t="shared" si="9"/>
        <v>992823</v>
      </c>
      <c r="T35" s="19">
        <f t="shared" si="3"/>
        <v>229</v>
      </c>
      <c r="U35">
        <f t="shared" si="4"/>
        <v>0.48819374227726875</v>
      </c>
      <c r="V35" s="86">
        <f t="shared" si="5"/>
        <v>484689.97578894481</v>
      </c>
      <c r="W35" s="19">
        <f>SUM($V35:V$117)</f>
        <v>16057524.737412257</v>
      </c>
      <c r="X35" s="87">
        <f t="shared" si="6"/>
        <v>33.129475622587265</v>
      </c>
      <c r="Y35" s="88">
        <v>32.671142289253929</v>
      </c>
    </row>
    <row r="36" spans="3:25" x14ac:dyDescent="0.3">
      <c r="C36" s="82">
        <v>32</v>
      </c>
      <c r="D36" s="83">
        <v>1.0609733256349042E-3</v>
      </c>
      <c r="E36" s="85">
        <f t="shared" si="8"/>
        <v>979299</v>
      </c>
      <c r="F36" s="85">
        <f t="shared" si="7"/>
        <v>1040</v>
      </c>
      <c r="G36">
        <f t="shared" si="0"/>
        <v>0.47703121191837866</v>
      </c>
      <c r="H36" s="86">
        <f t="shared" si="1"/>
        <v>467156.18880045629</v>
      </c>
      <c r="I36" s="19">
        <f>SUM(H36:$H$117)</f>
        <v>14517252.276907887</v>
      </c>
      <c r="J36" s="87">
        <f t="shared" si="2"/>
        <v>31.075799967853722</v>
      </c>
      <c r="K36" s="147">
        <v>30.61746663452039</v>
      </c>
      <c r="Q36" s="82">
        <v>32</v>
      </c>
      <c r="R36" s="105">
        <v>2.3374252657360343E-4</v>
      </c>
      <c r="S36" s="19">
        <f t="shared" si="9"/>
        <v>992594</v>
      </c>
      <c r="T36" s="19">
        <f t="shared" si="3"/>
        <v>233</v>
      </c>
      <c r="U36">
        <f t="shared" si="4"/>
        <v>0.47703121191837866</v>
      </c>
      <c r="V36" s="86">
        <f t="shared" si="5"/>
        <v>473498.31876291113</v>
      </c>
      <c r="W36" s="19">
        <f>SUM($V36:V$117)</f>
        <v>15572834.761623314</v>
      </c>
      <c r="X36" s="87">
        <f t="shared" si="6"/>
        <v>32.888891353003736</v>
      </c>
      <c r="Y36" s="88">
        <v>32.4305580196704</v>
      </c>
    </row>
    <row r="37" spans="3:25" x14ac:dyDescent="0.3">
      <c r="C37" s="82">
        <v>33</v>
      </c>
      <c r="D37" s="83">
        <v>1.1096983656633959E-3</v>
      </c>
      <c r="E37" s="85">
        <f t="shared" si="8"/>
        <v>978259</v>
      </c>
      <c r="F37" s="85">
        <f t="shared" si="7"/>
        <v>1086</v>
      </c>
      <c r="G37">
        <f t="shared" si="0"/>
        <v>0.46612391236894535</v>
      </c>
      <c r="H37" s="86">
        <f t="shared" si="1"/>
        <v>455989.91239013209</v>
      </c>
      <c r="I37" s="19">
        <f>SUM(H37:$H$117)</f>
        <v>14050096.088107429</v>
      </c>
      <c r="J37" s="87">
        <f t="shared" si="2"/>
        <v>30.812295856419219</v>
      </c>
      <c r="K37" s="147">
        <v>30.353962523085887</v>
      </c>
      <c r="Q37" s="82">
        <v>33</v>
      </c>
      <c r="R37" s="105">
        <v>2.4346297527821787E-4</v>
      </c>
      <c r="S37" s="19">
        <f t="shared" si="9"/>
        <v>992361</v>
      </c>
      <c r="T37" s="19">
        <f t="shared" si="3"/>
        <v>242</v>
      </c>
      <c r="U37">
        <f t="shared" si="4"/>
        <v>0.46612391236894535</v>
      </c>
      <c r="V37" s="86">
        <f t="shared" si="5"/>
        <v>462563.19180235895</v>
      </c>
      <c r="W37" s="19">
        <f>SUM($V37:V$117)</f>
        <v>15099336.442860404</v>
      </c>
      <c r="X37" s="87">
        <f t="shared" si="6"/>
        <v>32.642753920878235</v>
      </c>
      <c r="Y37" s="88">
        <v>32.184420587544899</v>
      </c>
    </row>
    <row r="38" spans="3:25" x14ac:dyDescent="0.3">
      <c r="C38" s="82">
        <v>34</v>
      </c>
      <c r="D38" s="83">
        <v>1.1538618168396317E-3</v>
      </c>
      <c r="E38" s="85">
        <f t="shared" si="8"/>
        <v>977173</v>
      </c>
      <c r="F38" s="85">
        <f t="shared" si="7"/>
        <v>1128</v>
      </c>
      <c r="G38">
        <f t="shared" si="0"/>
        <v>0.45546600778673563</v>
      </c>
      <c r="H38" s="86">
        <f t="shared" si="1"/>
        <v>445069.08522698784</v>
      </c>
      <c r="I38" s="19">
        <f>SUM(H38:$H$117)</f>
        <v>13594106.175717294</v>
      </c>
      <c r="J38" s="87">
        <f t="shared" si="2"/>
        <v>30.543811347364691</v>
      </c>
      <c r="K38" s="147">
        <v>30.085478014031359</v>
      </c>
      <c r="Q38" s="82">
        <v>34</v>
      </c>
      <c r="R38" s="105">
        <v>2.4846820505369782E-4</v>
      </c>
      <c r="S38" s="19">
        <f t="shared" si="9"/>
        <v>992119</v>
      </c>
      <c r="T38" s="19">
        <f t="shared" si="3"/>
        <v>247</v>
      </c>
      <c r="U38">
        <f t="shared" si="4"/>
        <v>0.45546600778673563</v>
      </c>
      <c r="V38" s="86">
        <f t="shared" si="5"/>
        <v>451876.48017936834</v>
      </c>
      <c r="W38" s="19">
        <f>SUM($V38:V$117)</f>
        <v>14636773.251058044</v>
      </c>
      <c r="X38" s="87">
        <f t="shared" si="6"/>
        <v>32.39109334756283</v>
      </c>
      <c r="Y38" s="88">
        <v>31.932760014229498</v>
      </c>
    </row>
    <row r="39" spans="3:25" x14ac:dyDescent="0.3">
      <c r="C39" s="82">
        <v>35</v>
      </c>
      <c r="D39" s="83">
        <v>1.2071989244658999E-3</v>
      </c>
      <c r="E39" s="85">
        <f t="shared" si="8"/>
        <v>976045</v>
      </c>
      <c r="F39" s="85">
        <f t="shared" si="7"/>
        <v>1179</v>
      </c>
      <c r="G39">
        <f t="shared" si="0"/>
        <v>0.44505179576581549</v>
      </c>
      <c r="H39" s="86">
        <f t="shared" si="1"/>
        <v>434390.5799982454</v>
      </c>
      <c r="I39" s="19">
        <f>SUM(H39:$H$117)</f>
        <v>13149037.090490311</v>
      </c>
      <c r="J39" s="87">
        <f t="shared" si="2"/>
        <v>30.270078809129387</v>
      </c>
      <c r="K39" s="147">
        <v>29.811745475796055</v>
      </c>
      <c r="Q39" s="82">
        <v>35</v>
      </c>
      <c r="R39" s="105">
        <v>2.59422048669576E-4</v>
      </c>
      <c r="S39" s="19">
        <f t="shared" si="9"/>
        <v>991872</v>
      </c>
      <c r="T39" s="19">
        <f t="shared" si="3"/>
        <v>258</v>
      </c>
      <c r="U39">
        <f t="shared" si="4"/>
        <v>0.44505179576581549</v>
      </c>
      <c r="V39" s="86">
        <f t="shared" si="5"/>
        <v>441434.41476983094</v>
      </c>
      <c r="W39" s="19">
        <f>SUM($V39:V$117)</f>
        <v>14184896.770878674</v>
      </c>
      <c r="X39" s="87">
        <f t="shared" si="6"/>
        <v>32.133644990671705</v>
      </c>
      <c r="Y39" s="88">
        <v>31.675311657338373</v>
      </c>
    </row>
    <row r="40" spans="3:25" x14ac:dyDescent="0.3">
      <c r="C40" s="82">
        <v>36</v>
      </c>
      <c r="D40" s="83">
        <v>1.2702642689467504E-3</v>
      </c>
      <c r="E40" s="85">
        <f t="shared" si="8"/>
        <v>974866</v>
      </c>
      <c r="F40" s="85">
        <f t="shared" si="7"/>
        <v>1239</v>
      </c>
      <c r="G40">
        <f t="shared" si="0"/>
        <v>0.43487570428553401</v>
      </c>
      <c r="H40" s="86">
        <f t="shared" si="1"/>
        <v>423945.5383340214</v>
      </c>
      <c r="I40" s="19">
        <f>SUM(H40:$H$117)</f>
        <v>12714646.510492064</v>
      </c>
      <c r="J40" s="87">
        <f t="shared" si="2"/>
        <v>29.991226138283718</v>
      </c>
      <c r="K40" s="147">
        <v>29.532892804950386</v>
      </c>
      <c r="Q40" s="82">
        <v>36</v>
      </c>
      <c r="R40" s="105">
        <v>2.7088512421691887E-4</v>
      </c>
      <c r="S40" s="19">
        <f t="shared" si="9"/>
        <v>991614</v>
      </c>
      <c r="T40" s="19">
        <f t="shared" si="3"/>
        <v>269</v>
      </c>
      <c r="U40">
        <f t="shared" si="4"/>
        <v>0.43487570428553401</v>
      </c>
      <c r="V40" s="86">
        <f t="shared" si="5"/>
        <v>431228.83662939555</v>
      </c>
      <c r="W40" s="19">
        <f>SUM($V40:V$117)</f>
        <v>13743462.356108842</v>
      </c>
      <c r="X40" s="87">
        <f t="shared" si="6"/>
        <v>31.870462243507564</v>
      </c>
      <c r="Y40" s="88">
        <v>31.412128910174232</v>
      </c>
    </row>
    <row r="41" spans="3:25" x14ac:dyDescent="0.3">
      <c r="C41" s="82">
        <v>37</v>
      </c>
      <c r="D41" s="83">
        <v>1.3358198070313168E-3</v>
      </c>
      <c r="E41" s="85">
        <f t="shared" si="8"/>
        <v>973627</v>
      </c>
      <c r="F41" s="85">
        <f t="shared" si="7"/>
        <v>1301</v>
      </c>
      <c r="G41">
        <f t="shared" si="0"/>
        <v>0.42493228872926903</v>
      </c>
      <c r="H41" s="86">
        <f t="shared" si="1"/>
        <v>413725.54947861203</v>
      </c>
      <c r="I41" s="19">
        <f>SUM(H41:$H$117)</f>
        <v>12290700.972158045</v>
      </c>
      <c r="J41" s="87">
        <f t="shared" si="2"/>
        <v>29.707377239929016</v>
      </c>
      <c r="K41" s="147">
        <v>29.249043906595684</v>
      </c>
      <c r="Q41" s="82">
        <v>37</v>
      </c>
      <c r="R41" s="105">
        <v>2.8284555336037824E-4</v>
      </c>
      <c r="S41" s="19">
        <f t="shared" si="9"/>
        <v>991345</v>
      </c>
      <c r="T41" s="19">
        <f t="shared" si="3"/>
        <v>281</v>
      </c>
      <c r="U41">
        <f t="shared" si="4"/>
        <v>0.42493228872926903</v>
      </c>
      <c r="V41" s="86">
        <f t="shared" si="5"/>
        <v>421254.49977031723</v>
      </c>
      <c r="W41" s="19">
        <f>SUM($V41:V$117)</f>
        <v>13312233.519479448</v>
      </c>
      <c r="X41" s="87">
        <f t="shared" si="6"/>
        <v>31.601403728002303</v>
      </c>
      <c r="Y41" s="88">
        <v>31.143070394668971</v>
      </c>
    </row>
    <row r="42" spans="3:25" x14ac:dyDescent="0.3">
      <c r="C42" s="82">
        <v>38</v>
      </c>
      <c r="D42" s="83">
        <v>1.4041270586031096E-3</v>
      </c>
      <c r="E42" s="85">
        <f t="shared" si="8"/>
        <v>972326</v>
      </c>
      <c r="F42" s="85">
        <f t="shared" si="7"/>
        <v>1366</v>
      </c>
      <c r="G42">
        <f t="shared" si="0"/>
        <v>0.41521622897133975</v>
      </c>
      <c r="H42" s="86">
        <f t="shared" si="1"/>
        <v>403725.53505078692</v>
      </c>
      <c r="I42" s="19">
        <f>SUM(H42:$H$117)</f>
        <v>11876975.422679432</v>
      </c>
      <c r="J42" s="87">
        <f t="shared" si="2"/>
        <v>29.418439983454007</v>
      </c>
      <c r="K42" s="147">
        <v>28.960106650120675</v>
      </c>
      <c r="Q42" s="82">
        <v>38</v>
      </c>
      <c r="R42" s="105">
        <v>2.8929632172351087E-4</v>
      </c>
      <c r="S42" s="19">
        <f t="shared" si="9"/>
        <v>991064</v>
      </c>
      <c r="T42" s="19">
        <f t="shared" si="3"/>
        <v>287</v>
      </c>
      <c r="U42">
        <f t="shared" si="4"/>
        <v>0.41521622897133975</v>
      </c>
      <c r="V42" s="86">
        <f t="shared" si="5"/>
        <v>411505.85674925183</v>
      </c>
      <c r="W42" s="19">
        <f>SUM($V42:V$117)</f>
        <v>12890979.019709131</v>
      </c>
      <c r="X42" s="87">
        <f t="shared" si="6"/>
        <v>31.326356133891327</v>
      </c>
      <c r="Y42" s="88">
        <v>30.868022800557995</v>
      </c>
    </row>
    <row r="43" spans="3:25" x14ac:dyDescent="0.3">
      <c r="C43" s="82">
        <v>39</v>
      </c>
      <c r="D43" s="83">
        <v>1.4819167703909797E-3</v>
      </c>
      <c r="E43" s="85">
        <f t="shared" si="8"/>
        <v>970960</v>
      </c>
      <c r="F43" s="85">
        <f t="shared" si="7"/>
        <v>1439</v>
      </c>
      <c r="G43">
        <f t="shared" si="0"/>
        <v>0.40572232653052537</v>
      </c>
      <c r="H43" s="86">
        <f t="shared" si="1"/>
        <v>393940.15016807889</v>
      </c>
      <c r="I43" s="19">
        <f>SUM(H43:$H$117)</f>
        <v>11473249.887628648</v>
      </c>
      <c r="J43" s="87">
        <f t="shared" si="2"/>
        <v>29.124347652133096</v>
      </c>
      <c r="K43" s="147">
        <v>28.666014318799764</v>
      </c>
      <c r="Q43" s="82">
        <v>39</v>
      </c>
      <c r="R43" s="105">
        <v>3.0187810182794007E-4</v>
      </c>
      <c r="S43" s="19">
        <f t="shared" si="9"/>
        <v>990777</v>
      </c>
      <c r="T43" s="19">
        <f t="shared" si="3"/>
        <v>300</v>
      </c>
      <c r="U43">
        <f t="shared" si="4"/>
        <v>0.40572232653052537</v>
      </c>
      <c r="V43" s="86">
        <f t="shared" si="5"/>
        <v>401980.34951293434</v>
      </c>
      <c r="W43" s="19">
        <f>SUM($V43:V$117)</f>
        <v>12479473.162959879</v>
      </c>
      <c r="X43" s="87">
        <f t="shared" si="6"/>
        <v>31.044983114425431</v>
      </c>
      <c r="Y43" s="88">
        <v>30.586649781092099</v>
      </c>
    </row>
    <row r="44" spans="3:25" x14ac:dyDescent="0.3">
      <c r="C44" s="82">
        <v>40</v>
      </c>
      <c r="D44" s="83">
        <v>1.5624484429556202E-3</v>
      </c>
      <c r="E44" s="85">
        <f t="shared" si="8"/>
        <v>969521</v>
      </c>
      <c r="F44" s="85">
        <f t="shared" si="7"/>
        <v>1515</v>
      </c>
      <c r="G44">
        <f t="shared" si="0"/>
        <v>0.39644550178867044</v>
      </c>
      <c r="H44" s="86">
        <f t="shared" si="1"/>
        <v>384362.23933965358</v>
      </c>
      <c r="I44" s="19">
        <f>SUM(H44:$H$117)</f>
        <v>11079309.737460569</v>
      </c>
      <c r="J44" s="87">
        <f t="shared" si="2"/>
        <v>28.825177406852379</v>
      </c>
      <c r="K44" s="147">
        <v>28.366844073519047</v>
      </c>
      <c r="Q44" s="82">
        <v>40</v>
      </c>
      <c r="R44" s="105">
        <v>3.2090421948510219E-4</v>
      </c>
      <c r="S44" s="19">
        <f t="shared" si="9"/>
        <v>990477</v>
      </c>
      <c r="T44" s="19">
        <f t="shared" si="3"/>
        <v>318</v>
      </c>
      <c r="U44">
        <f t="shared" si="4"/>
        <v>0.39644550178867044</v>
      </c>
      <c r="V44" s="86">
        <f t="shared" si="5"/>
        <v>392670.15127513692</v>
      </c>
      <c r="W44" s="19">
        <f>SUM($V44:V$117)</f>
        <v>12077492.813446945</v>
      </c>
      <c r="X44" s="87">
        <f t="shared" si="6"/>
        <v>30.757348818663996</v>
      </c>
      <c r="Y44" s="88">
        <v>30.299015485330663</v>
      </c>
    </row>
    <row r="45" spans="3:25" x14ac:dyDescent="0.3">
      <c r="C45" s="82">
        <v>41</v>
      </c>
      <c r="D45" s="83">
        <v>1.6524897962652324E-3</v>
      </c>
      <c r="E45" s="85">
        <f t="shared" si="8"/>
        <v>968006</v>
      </c>
      <c r="F45" s="85">
        <f t="shared" si="7"/>
        <v>1600</v>
      </c>
      <c r="G45">
        <f t="shared" si="0"/>
        <v>0.38738079127288494</v>
      </c>
      <c r="H45" s="86">
        <f t="shared" si="1"/>
        <v>374986.93023690028</v>
      </c>
      <c r="I45" s="19">
        <f>SUM(H45:$H$117)</f>
        <v>10694947.498120915</v>
      </c>
      <c r="J45" s="87">
        <f t="shared" si="2"/>
        <v>28.520854023803754</v>
      </c>
      <c r="K45" s="147">
        <v>28.062520690470421</v>
      </c>
      <c r="Q45" s="82">
        <v>41</v>
      </c>
      <c r="R45" s="105">
        <v>3.3411211968727584E-4</v>
      </c>
      <c r="S45" s="19">
        <f t="shared" si="9"/>
        <v>990159</v>
      </c>
      <c r="T45" s="19">
        <f t="shared" si="3"/>
        <v>331</v>
      </c>
      <c r="U45">
        <f t="shared" si="4"/>
        <v>0.38738079127288494</v>
      </c>
      <c r="V45" s="86">
        <f t="shared" si="5"/>
        <v>383568.57690596848</v>
      </c>
      <c r="W45" s="19">
        <f>SUM($V45:V$117)</f>
        <v>11684822.662171809</v>
      </c>
      <c r="X45" s="87">
        <f t="shared" si="6"/>
        <v>30.463451298400635</v>
      </c>
      <c r="Y45" s="88">
        <v>30.005117965067303</v>
      </c>
    </row>
    <row r="46" spans="3:25" x14ac:dyDescent="0.3">
      <c r="C46" s="82">
        <v>42</v>
      </c>
      <c r="D46" s="83">
        <v>1.7521732065468359E-3</v>
      </c>
      <c r="E46" s="85">
        <f t="shared" si="8"/>
        <v>966406</v>
      </c>
      <c r="F46" s="85">
        <f t="shared" si="7"/>
        <v>1694</v>
      </c>
      <c r="G46">
        <f t="shared" si="0"/>
        <v>0.37852334499988749</v>
      </c>
      <c r="H46" s="86">
        <f t="shared" si="1"/>
        <v>365807.23174796125</v>
      </c>
      <c r="I46" s="19">
        <f>SUM(H46:$H$117)</f>
        <v>10319960.567884013</v>
      </c>
      <c r="J46" s="87">
        <f t="shared" si="2"/>
        <v>28.211472251577565</v>
      </c>
      <c r="K46" s="147">
        <v>27.753138918244233</v>
      </c>
      <c r="Q46" s="82">
        <v>42</v>
      </c>
      <c r="R46" s="105">
        <v>3.4747746023883831E-4</v>
      </c>
      <c r="S46" s="19">
        <f t="shared" si="9"/>
        <v>989828</v>
      </c>
      <c r="T46" s="19">
        <f t="shared" si="3"/>
        <v>344</v>
      </c>
      <c r="U46">
        <f t="shared" si="4"/>
        <v>0.37852334499988749</v>
      </c>
      <c r="V46" s="86">
        <f t="shared" si="5"/>
        <v>374673.00553454866</v>
      </c>
      <c r="W46" s="19">
        <f>SUM($V46:V$117)</f>
        <v>11301254.085265839</v>
      </c>
      <c r="X46" s="87">
        <f t="shared" si="6"/>
        <v>30.162979233431187</v>
      </c>
      <c r="Y46" s="88">
        <v>29.704645900097855</v>
      </c>
    </row>
    <row r="47" spans="3:25" x14ac:dyDescent="0.3">
      <c r="C47" s="82">
        <v>43</v>
      </c>
      <c r="D47" s="83">
        <v>1.8541820948354785E-3</v>
      </c>
      <c r="E47" s="85">
        <f t="shared" si="8"/>
        <v>964712</v>
      </c>
      <c r="F47" s="85">
        <f t="shared" si="7"/>
        <v>1789</v>
      </c>
      <c r="G47">
        <f t="shared" si="0"/>
        <v>0.3698684238810705</v>
      </c>
      <c r="H47" s="86">
        <f t="shared" si="1"/>
        <v>356816.50693915528</v>
      </c>
      <c r="I47" s="19">
        <f>SUM(H47:$H$117)</f>
        <v>9954153.3361360524</v>
      </c>
      <c r="J47" s="87">
        <f t="shared" si="2"/>
        <v>27.897121188492115</v>
      </c>
      <c r="K47" s="147">
        <v>27.438787855158782</v>
      </c>
      <c r="Q47" s="82">
        <v>43</v>
      </c>
      <c r="R47" s="105">
        <v>3.6749245627053532E-4</v>
      </c>
      <c r="S47" s="19">
        <f t="shared" si="9"/>
        <v>989484</v>
      </c>
      <c r="T47" s="19">
        <f t="shared" si="3"/>
        <v>364</v>
      </c>
      <c r="U47">
        <f t="shared" si="4"/>
        <v>0.3698684238810705</v>
      </c>
      <c r="V47" s="86">
        <f t="shared" si="5"/>
        <v>365978.88753553719</v>
      </c>
      <c r="W47" s="19">
        <f>SUM($V47:V$117)</f>
        <v>10926581.079731291</v>
      </c>
      <c r="X47" s="87">
        <f t="shared" si="6"/>
        <v>29.85576887593086</v>
      </c>
      <c r="Y47" s="88">
        <v>29.397435542597528</v>
      </c>
    </row>
    <row r="48" spans="3:25" x14ac:dyDescent="0.3">
      <c r="C48" s="82">
        <v>44</v>
      </c>
      <c r="D48" s="83">
        <v>1.9655345427048291E-3</v>
      </c>
      <c r="E48" s="85">
        <f t="shared" si="8"/>
        <v>962923</v>
      </c>
      <c r="F48" s="85">
        <f t="shared" si="7"/>
        <v>1893</v>
      </c>
      <c r="G48">
        <f t="shared" si="0"/>
        <v>0.36141139718689708</v>
      </c>
      <c r="H48" s="86">
        <f t="shared" si="1"/>
        <v>348011.34681339847</v>
      </c>
      <c r="I48" s="19">
        <f>SUM(H48:$H$117)</f>
        <v>9597336.8291969001</v>
      </c>
      <c r="J48" s="87">
        <f t="shared" si="2"/>
        <v>27.577654915783341</v>
      </c>
      <c r="K48" s="147">
        <v>27.119321582450009</v>
      </c>
      <c r="Q48" s="82">
        <v>44</v>
      </c>
      <c r="R48" s="105">
        <v>3.811319884418132E-4</v>
      </c>
      <c r="S48" s="19">
        <f t="shared" si="9"/>
        <v>989120</v>
      </c>
      <c r="T48" s="19">
        <f t="shared" si="3"/>
        <v>377</v>
      </c>
      <c r="U48">
        <f t="shared" si="4"/>
        <v>0.36141139718689708</v>
      </c>
      <c r="V48" s="86">
        <f t="shared" si="5"/>
        <v>357479.24118550366</v>
      </c>
      <c r="W48" s="19">
        <f>SUM($V48:V$117)</f>
        <v>10560602.192195753</v>
      </c>
      <c r="X48" s="87">
        <f t="shared" si="6"/>
        <v>29.541861388017296</v>
      </c>
      <c r="Y48" s="88">
        <v>29.083528054683963</v>
      </c>
    </row>
    <row r="49" spans="3:25" x14ac:dyDescent="0.3">
      <c r="C49" s="82">
        <v>45</v>
      </c>
      <c r="D49" s="83">
        <v>2.086474261834015E-3</v>
      </c>
      <c r="E49" s="85">
        <f t="shared" si="8"/>
        <v>961030</v>
      </c>
      <c r="F49" s="85">
        <f t="shared" si="7"/>
        <v>2006</v>
      </c>
      <c r="G49">
        <f t="shared" si="0"/>
        <v>0.35314774006927591</v>
      </c>
      <c r="H49" s="86">
        <f t="shared" si="1"/>
        <v>339385.57263877621</v>
      </c>
      <c r="I49" s="19">
        <f>SUM(H49:$H$117)</f>
        <v>9249325.4823834989</v>
      </c>
      <c r="J49" s="87">
        <f t="shared" si="2"/>
        <v>27.253148713625446</v>
      </c>
      <c r="K49" s="147">
        <v>26.794815380292114</v>
      </c>
      <c r="Q49" s="82">
        <v>45</v>
      </c>
      <c r="R49" s="105">
        <v>4.0149659657177597E-4</v>
      </c>
      <c r="S49" s="19">
        <f t="shared" si="9"/>
        <v>988743</v>
      </c>
      <c r="T49" s="19">
        <f t="shared" si="3"/>
        <v>397</v>
      </c>
      <c r="U49">
        <f t="shared" si="4"/>
        <v>0.35314774006927591</v>
      </c>
      <c r="V49" s="86">
        <f t="shared" si="5"/>
        <v>349172.35595931608</v>
      </c>
      <c r="W49" s="19">
        <f>SUM($V49:V$117)</f>
        <v>10203122.951010248</v>
      </c>
      <c r="X49" s="87">
        <f t="shared" si="6"/>
        <v>29.220878391069046</v>
      </c>
      <c r="Y49" s="88">
        <v>28.762545057735714</v>
      </c>
    </row>
    <row r="50" spans="3:25" x14ac:dyDescent="0.3">
      <c r="C50" s="82">
        <v>46</v>
      </c>
      <c r="D50" s="83">
        <v>2.2089400885045934E-3</v>
      </c>
      <c r="E50" s="85">
        <f t="shared" si="8"/>
        <v>959024</v>
      </c>
      <c r="F50" s="85">
        <f t="shared" si="7"/>
        <v>2119</v>
      </c>
      <c r="G50">
        <f t="shared" si="0"/>
        <v>0.34507303114058618</v>
      </c>
      <c r="H50" s="86">
        <f t="shared" si="1"/>
        <v>330933.31861656951</v>
      </c>
      <c r="I50" s="19">
        <f>SUM(H50:$H$117)</f>
        <v>8909939.9097447265</v>
      </c>
      <c r="J50" s="87">
        <f t="shared" si="2"/>
        <v>26.923671351654026</v>
      </c>
      <c r="K50" s="147">
        <v>26.465338018320693</v>
      </c>
      <c r="Q50" s="82">
        <v>46</v>
      </c>
      <c r="R50" s="105">
        <v>4.220898640166692E-4</v>
      </c>
      <c r="S50" s="19">
        <f t="shared" si="9"/>
        <v>988346</v>
      </c>
      <c r="T50" s="19">
        <f t="shared" si="3"/>
        <v>418</v>
      </c>
      <c r="U50">
        <f t="shared" si="4"/>
        <v>0.34507303114058618</v>
      </c>
      <c r="V50" s="86">
        <f t="shared" si="5"/>
        <v>341051.55003567378</v>
      </c>
      <c r="W50" s="19">
        <f>SUM($V50:V$117)</f>
        <v>9853950.5950509328</v>
      </c>
      <c r="X50" s="87">
        <f t="shared" si="6"/>
        <v>28.89284799913742</v>
      </c>
      <c r="Y50" s="88">
        <v>28.434514665804087</v>
      </c>
    </row>
    <row r="51" spans="3:25" x14ac:dyDescent="0.3">
      <c r="C51" s="82">
        <v>47</v>
      </c>
      <c r="D51" s="83">
        <v>2.3483119581277651E-3</v>
      </c>
      <c r="E51" s="85">
        <f t="shared" si="8"/>
        <v>956905</v>
      </c>
      <c r="F51" s="85">
        <f t="shared" si="7"/>
        <v>2248</v>
      </c>
      <c r="G51">
        <f t="shared" si="0"/>
        <v>0.3371829501080576</v>
      </c>
      <c r="H51" s="86">
        <f t="shared" si="1"/>
        <v>322652.05087315087</v>
      </c>
      <c r="I51" s="19">
        <f>SUM(H51:$H$117)</f>
        <v>8579006.5911281537</v>
      </c>
      <c r="J51" s="87">
        <f t="shared" si="2"/>
        <v>26.589034744741014</v>
      </c>
      <c r="K51" s="147">
        <v>26.130701411407681</v>
      </c>
      <c r="Q51" s="82">
        <v>47</v>
      </c>
      <c r="R51" s="105">
        <v>4.4274477639496559E-4</v>
      </c>
      <c r="S51" s="19">
        <f t="shared" si="9"/>
        <v>987928</v>
      </c>
      <c r="T51" s="19">
        <f t="shared" si="3"/>
        <v>438</v>
      </c>
      <c r="U51">
        <f t="shared" si="4"/>
        <v>0.3371829501080576</v>
      </c>
      <c r="V51" s="86">
        <f t="shared" si="5"/>
        <v>333112.47753435315</v>
      </c>
      <c r="W51" s="19">
        <f>SUM($V51:V$117)</f>
        <v>9512899.0450152587</v>
      </c>
      <c r="X51" s="87">
        <f t="shared" si="6"/>
        <v>28.557618481986207</v>
      </c>
      <c r="Y51" s="88">
        <v>28.099285148652875</v>
      </c>
    </row>
    <row r="52" spans="3:25" x14ac:dyDescent="0.3">
      <c r="C52" s="82">
        <v>48</v>
      </c>
      <c r="D52" s="83">
        <v>2.4892757782149113E-3</v>
      </c>
      <c r="E52" s="85">
        <f t="shared" si="8"/>
        <v>954657</v>
      </c>
      <c r="F52" s="85">
        <f t="shared" si="7"/>
        <v>2377</v>
      </c>
      <c r="G52">
        <f t="shared" si="0"/>
        <v>0.32947327546224114</v>
      </c>
      <c r="H52" s="86">
        <f t="shared" si="1"/>
        <v>314533.96873295674</v>
      </c>
      <c r="I52" s="19">
        <f>SUM(H52:$H$117)</f>
        <v>8256354.5402550017</v>
      </c>
      <c r="J52" s="87">
        <f t="shared" si="2"/>
        <v>26.249484510414675</v>
      </c>
      <c r="K52" s="147">
        <v>25.791151177081343</v>
      </c>
      <c r="Q52" s="82">
        <v>48</v>
      </c>
      <c r="R52" s="105">
        <v>4.6353538244760733E-4</v>
      </c>
      <c r="S52" s="19">
        <f t="shared" si="9"/>
        <v>987490</v>
      </c>
      <c r="T52" s="19">
        <f t="shared" si="3"/>
        <v>458</v>
      </c>
      <c r="U52">
        <f t="shared" si="4"/>
        <v>0.32947327546224114</v>
      </c>
      <c r="V52" s="86">
        <f t="shared" si="5"/>
        <v>325351.5647862085</v>
      </c>
      <c r="W52" s="19">
        <f>SUM($V52:V$117)</f>
        <v>9179786.567480905</v>
      </c>
      <c r="X52" s="87">
        <f t="shared" si="6"/>
        <v>28.214975924621807</v>
      </c>
      <c r="Y52" s="88">
        <v>27.756642591288475</v>
      </c>
    </row>
    <row r="53" spans="3:25" x14ac:dyDescent="0.3">
      <c r="C53" s="82">
        <v>49</v>
      </c>
      <c r="D53" s="83">
        <v>2.6395902396340255E-3</v>
      </c>
      <c r="E53" s="85">
        <f t="shared" si="8"/>
        <v>952280</v>
      </c>
      <c r="F53" s="85">
        <f t="shared" si="7"/>
        <v>2514</v>
      </c>
      <c r="G53">
        <f t="shared" si="0"/>
        <v>0.32193988221833214</v>
      </c>
      <c r="H53" s="86">
        <f t="shared" si="1"/>
        <v>306576.91103887331</v>
      </c>
      <c r="I53" s="19">
        <f>SUM(H53:$H$117)</f>
        <v>7941820.5715220449</v>
      </c>
      <c r="J53" s="87">
        <f t="shared" si="2"/>
        <v>25.904822853783138</v>
      </c>
      <c r="K53" s="147">
        <v>25.446489520449806</v>
      </c>
      <c r="Q53" s="82">
        <v>49</v>
      </c>
      <c r="R53" s="105">
        <v>4.9150806112232984E-4</v>
      </c>
      <c r="S53" s="19">
        <f t="shared" si="9"/>
        <v>987032</v>
      </c>
      <c r="T53" s="19">
        <f t="shared" si="3"/>
        <v>486</v>
      </c>
      <c r="U53">
        <f t="shared" si="4"/>
        <v>0.32193988221833214</v>
      </c>
      <c r="V53" s="86">
        <f t="shared" si="5"/>
        <v>317764.96582572482</v>
      </c>
      <c r="W53" s="19">
        <f>SUM($V53:V$117)</f>
        <v>8854435.0026946962</v>
      </c>
      <c r="X53" s="87">
        <f t="shared" si="6"/>
        <v>27.864730083400154</v>
      </c>
      <c r="Y53" s="88">
        <v>27.406396750066822</v>
      </c>
    </row>
    <row r="54" spans="3:25" x14ac:dyDescent="0.3">
      <c r="C54" s="82">
        <v>50</v>
      </c>
      <c r="D54" s="83">
        <v>2.8065002441749172E-3</v>
      </c>
      <c r="E54" s="85">
        <f t="shared" si="8"/>
        <v>949766</v>
      </c>
      <c r="F54" s="85">
        <f t="shared" si="7"/>
        <v>2666</v>
      </c>
      <c r="G54">
        <f t="shared" si="0"/>
        <v>0.3145787397091383</v>
      </c>
      <c r="H54" s="86">
        <f t="shared" si="1"/>
        <v>298776.19129858946</v>
      </c>
      <c r="I54" s="19">
        <f>SUM(H54:$H$117)</f>
        <v>7635243.6604831712</v>
      </c>
      <c r="J54" s="87">
        <f t="shared" si="2"/>
        <v>25.555060553177409</v>
      </c>
      <c r="K54" s="147">
        <v>25.096727219844077</v>
      </c>
      <c r="Q54" s="82">
        <v>50</v>
      </c>
      <c r="R54" s="105">
        <v>5.1238136481790843E-4</v>
      </c>
      <c r="S54" s="19">
        <f t="shared" si="9"/>
        <v>986546</v>
      </c>
      <c r="T54" s="19">
        <f t="shared" si="3"/>
        <v>506</v>
      </c>
      <c r="U54">
        <f t="shared" si="4"/>
        <v>0.3145787397091383</v>
      </c>
      <c r="V54" s="86">
        <f t="shared" si="5"/>
        <v>310346.39734509157</v>
      </c>
      <c r="W54" s="19">
        <f>SUM($V54:V$117)</f>
        <v>8536670.0368689708</v>
      </c>
      <c r="X54" s="87">
        <f t="shared" si="6"/>
        <v>27.506908763553547</v>
      </c>
      <c r="Y54" s="88">
        <v>27.048575430220215</v>
      </c>
    </row>
    <row r="55" spans="3:25" x14ac:dyDescent="0.3">
      <c r="C55" s="82">
        <v>51</v>
      </c>
      <c r="D55" s="83">
        <v>2.9748758056073119E-3</v>
      </c>
      <c r="E55" s="85">
        <f t="shared" si="8"/>
        <v>947100</v>
      </c>
      <c r="F55" s="85">
        <f t="shared" si="7"/>
        <v>2818</v>
      </c>
      <c r="G55">
        <f t="shared" si="0"/>
        <v>0.30738590942851107</v>
      </c>
      <c r="H55" s="86">
        <f t="shared" si="1"/>
        <v>291125.19481974281</v>
      </c>
      <c r="I55" s="19">
        <f>SUM(H55:$H$117)</f>
        <v>7336467.4691845821</v>
      </c>
      <c r="J55" s="87">
        <f t="shared" si="2"/>
        <v>25.200386636845817</v>
      </c>
      <c r="K55" s="147">
        <v>24.742053303512485</v>
      </c>
      <c r="Q55" s="82">
        <v>51</v>
      </c>
      <c r="R55" s="105">
        <v>5.4057001541469598E-4</v>
      </c>
      <c r="S55" s="19">
        <f t="shared" si="9"/>
        <v>986040</v>
      </c>
      <c r="T55" s="19">
        <f t="shared" si="3"/>
        <v>534</v>
      </c>
      <c r="U55">
        <f t="shared" si="4"/>
        <v>0.30738590942851107</v>
      </c>
      <c r="V55" s="86">
        <f t="shared" si="5"/>
        <v>303094.80213288905</v>
      </c>
      <c r="W55" s="19">
        <f>SUM($V55:V$117)</f>
        <v>8226323.6395238824</v>
      </c>
      <c r="X55" s="87">
        <f t="shared" si="6"/>
        <v>27.141091109563565</v>
      </c>
      <c r="Y55" s="88">
        <v>26.682757776230233</v>
      </c>
    </row>
    <row r="56" spans="3:25" x14ac:dyDescent="0.3">
      <c r="C56" s="82">
        <v>52</v>
      </c>
      <c r="D56" s="83">
        <v>3.1602930264082261E-3</v>
      </c>
      <c r="E56" s="85">
        <f t="shared" si="8"/>
        <v>944282</v>
      </c>
      <c r="F56" s="85">
        <f t="shared" si="7"/>
        <v>2985</v>
      </c>
      <c r="G56">
        <f t="shared" si="0"/>
        <v>0.30035754292408745</v>
      </c>
      <c r="H56" s="86">
        <f t="shared" si="1"/>
        <v>283622.22134744312</v>
      </c>
      <c r="I56" s="19">
        <f>SUM(H56:$H$117)</f>
        <v>7045342.2743648384</v>
      </c>
      <c r="J56" s="87">
        <f t="shared" si="2"/>
        <v>24.840586329567412</v>
      </c>
      <c r="K56" s="147">
        <v>24.382252996234079</v>
      </c>
      <c r="Q56" s="82">
        <v>52</v>
      </c>
      <c r="R56" s="105">
        <v>5.7642008903683445E-4</v>
      </c>
      <c r="S56" s="19">
        <f t="shared" si="9"/>
        <v>985506</v>
      </c>
      <c r="T56" s="19">
        <f t="shared" si="3"/>
        <v>569</v>
      </c>
      <c r="U56">
        <f t="shared" si="4"/>
        <v>0.30035754292408745</v>
      </c>
      <c r="V56" s="86">
        <f t="shared" si="5"/>
        <v>296004.16069694574</v>
      </c>
      <c r="W56" s="19">
        <f>SUM($V56:V$117)</f>
        <v>7923228.8373909928</v>
      </c>
      <c r="X56" s="87">
        <f t="shared" si="6"/>
        <v>26.76728873923814</v>
      </c>
      <c r="Y56" s="88">
        <v>26.308955405904808</v>
      </c>
    </row>
    <row r="57" spans="3:25" x14ac:dyDescent="0.3">
      <c r="C57" s="82">
        <v>53</v>
      </c>
      <c r="D57" s="83">
        <v>3.3551600238227431E-3</v>
      </c>
      <c r="E57" s="85">
        <f t="shared" si="8"/>
        <v>941297</v>
      </c>
      <c r="F57" s="85">
        <f t="shared" si="7"/>
        <v>3159</v>
      </c>
      <c r="G57">
        <f t="shared" si="0"/>
        <v>0.29348987973821322</v>
      </c>
      <c r="H57" s="86">
        <f t="shared" si="1"/>
        <v>276261.1433279409</v>
      </c>
      <c r="I57" s="19">
        <f>SUM(H57:$H$117)</f>
        <v>6761720.0530173955</v>
      </c>
      <c r="J57" s="87">
        <f t="shared" si="2"/>
        <v>24.475827369579697</v>
      </c>
      <c r="K57" s="147">
        <v>24.017494036246365</v>
      </c>
      <c r="Q57" s="82">
        <v>53</v>
      </c>
      <c r="R57" s="105">
        <v>6.0489757973177232E-4</v>
      </c>
      <c r="S57" s="19">
        <f t="shared" si="9"/>
        <v>984937</v>
      </c>
      <c r="T57" s="19">
        <f t="shared" si="3"/>
        <v>596</v>
      </c>
      <c r="U57">
        <f t="shared" si="4"/>
        <v>0.29348987973821322</v>
      </c>
      <c r="V57" s="86">
        <f t="shared" si="5"/>
        <v>289069.04167971649</v>
      </c>
      <c r="W57" s="19">
        <f>SUM($V57:V$117)</f>
        <v>7627224.6766940467</v>
      </c>
      <c r="X57" s="87">
        <f t="shared" si="6"/>
        <v>26.38547743602679</v>
      </c>
      <c r="Y57" s="88">
        <v>25.927144102693457</v>
      </c>
    </row>
    <row r="58" spans="3:25" x14ac:dyDescent="0.3">
      <c r="C58" s="82">
        <v>54</v>
      </c>
      <c r="D58" s="83">
        <v>3.5589317615335758E-3</v>
      </c>
      <c r="E58" s="85">
        <f t="shared" si="8"/>
        <v>938138</v>
      </c>
      <c r="F58" s="85">
        <f t="shared" si="7"/>
        <v>3339</v>
      </c>
      <c r="G58">
        <f t="shared" si="0"/>
        <v>0.28677924539594801</v>
      </c>
      <c r="H58" s="86">
        <f t="shared" si="1"/>
        <v>269038.50771726388</v>
      </c>
      <c r="I58" s="19">
        <f>SUM(H58:$H$117)</f>
        <v>6485458.9096894544</v>
      </c>
      <c r="J58" s="87">
        <f t="shared" si="2"/>
        <v>24.106061859758412</v>
      </c>
      <c r="K58" s="147">
        <v>23.64772852642508</v>
      </c>
      <c r="Q58" s="82">
        <v>54</v>
      </c>
      <c r="R58" s="105">
        <v>6.4860344478435722E-4</v>
      </c>
      <c r="S58" s="19">
        <f t="shared" si="9"/>
        <v>984341</v>
      </c>
      <c r="T58" s="19">
        <f t="shared" si="3"/>
        <v>639</v>
      </c>
      <c r="U58">
        <f t="shared" si="4"/>
        <v>0.28677924539594801</v>
      </c>
      <c r="V58" s="86">
        <f t="shared" si="5"/>
        <v>282288.56919229287</v>
      </c>
      <c r="W58" s="19">
        <f>SUM($V58:V$117)</f>
        <v>7338155.63501433</v>
      </c>
      <c r="X58" s="87">
        <f t="shared" si="6"/>
        <v>25.995227706211629</v>
      </c>
      <c r="Y58" s="88">
        <v>25.536894372878297</v>
      </c>
    </row>
    <row r="59" spans="3:25" x14ac:dyDescent="0.3">
      <c r="C59" s="82">
        <v>55</v>
      </c>
      <c r="D59" s="83">
        <v>3.7802627113814277E-3</v>
      </c>
      <c r="E59" s="85">
        <f t="shared" si="8"/>
        <v>934799</v>
      </c>
      <c r="F59" s="85">
        <f t="shared" si="7"/>
        <v>3534</v>
      </c>
      <c r="G59">
        <f t="shared" si="0"/>
        <v>0.28022204943907369</v>
      </c>
      <c r="H59" s="86">
        <f t="shared" si="1"/>
        <v>261951.29159359666</v>
      </c>
      <c r="I59" s="19">
        <f>SUM(H59:$H$117)</f>
        <v>6216420.4019721905</v>
      </c>
      <c r="J59" s="87">
        <f t="shared" si="2"/>
        <v>23.731207294891419</v>
      </c>
      <c r="K59" s="147">
        <v>23.272873961558087</v>
      </c>
      <c r="Q59" s="82">
        <v>55</v>
      </c>
      <c r="R59" s="105">
        <v>6.849650575006833E-4</v>
      </c>
      <c r="S59" s="19">
        <f t="shared" si="9"/>
        <v>983702</v>
      </c>
      <c r="T59" s="19">
        <f t="shared" si="3"/>
        <v>674</v>
      </c>
      <c r="U59">
        <f t="shared" si="4"/>
        <v>0.28022204943907369</v>
      </c>
      <c r="V59" s="86">
        <f t="shared" si="5"/>
        <v>275654.99047731567</v>
      </c>
      <c r="W59" s="19">
        <f>SUM($V59:V$117)</f>
        <v>7055867.0658220379</v>
      </c>
      <c r="X59" s="87">
        <f t="shared" si="6"/>
        <v>25.596732544563466</v>
      </c>
      <c r="Y59" s="88">
        <v>25.138399211230134</v>
      </c>
    </row>
    <row r="60" spans="3:25" x14ac:dyDescent="0.3">
      <c r="C60" s="82">
        <v>56</v>
      </c>
      <c r="D60" s="83">
        <v>4.0140833737750993E-3</v>
      </c>
      <c r="E60" s="85">
        <f t="shared" si="8"/>
        <v>931265</v>
      </c>
      <c r="F60" s="85">
        <f t="shared" si="7"/>
        <v>3739</v>
      </c>
      <c r="G60">
        <f t="shared" si="0"/>
        <v>0.27381478350505534</v>
      </c>
      <c r="H60" s="86">
        <f t="shared" si="1"/>
        <v>254994.12436083535</v>
      </c>
      <c r="I60" s="19">
        <f>SUM(H60:$H$117)</f>
        <v>5954469.1103785951</v>
      </c>
      <c r="J60" s="87">
        <f t="shared" si="2"/>
        <v>23.351397312796845</v>
      </c>
      <c r="K60" s="147">
        <v>22.893063979463513</v>
      </c>
      <c r="Q60" s="82">
        <v>56</v>
      </c>
      <c r="R60" s="105">
        <v>7.2831151594934058E-4</v>
      </c>
      <c r="S60" s="19">
        <f t="shared" si="9"/>
        <v>983028</v>
      </c>
      <c r="T60" s="19">
        <f t="shared" si="3"/>
        <v>716</v>
      </c>
      <c r="U60">
        <f t="shared" si="4"/>
        <v>0.27381478350505534</v>
      </c>
      <c r="V60" s="86">
        <f t="shared" si="5"/>
        <v>269167.59899940755</v>
      </c>
      <c r="W60" s="19">
        <f>SUM($V60:V$117)</f>
        <v>6780212.0753447227</v>
      </c>
      <c r="X60" s="87">
        <f t="shared" si="6"/>
        <v>25.1895551342331</v>
      </c>
      <c r="Y60" s="88">
        <v>24.731221800899768</v>
      </c>
    </row>
    <row r="61" spans="3:25" x14ac:dyDescent="0.3">
      <c r="C61" s="82">
        <v>57</v>
      </c>
      <c r="D61" s="83">
        <v>4.2589625280848508E-3</v>
      </c>
      <c r="E61" s="85">
        <f t="shared" si="8"/>
        <v>927526</v>
      </c>
      <c r="F61" s="85">
        <f t="shared" si="7"/>
        <v>3951</v>
      </c>
      <c r="G61">
        <f t="shared" si="0"/>
        <v>0.26755401944992702</v>
      </c>
      <c r="H61" s="86">
        <f t="shared" si="1"/>
        <v>248163.309444313</v>
      </c>
      <c r="I61" s="19">
        <f>SUM(H61:$H$117)</f>
        <v>5699474.986017759</v>
      </c>
      <c r="J61" s="87">
        <f t="shared" si="2"/>
        <v>22.96663031606089</v>
      </c>
      <c r="K61" s="147">
        <v>22.508296982727558</v>
      </c>
      <c r="Q61" s="82">
        <v>57</v>
      </c>
      <c r="R61" s="105">
        <v>7.8000761632136242E-4</v>
      </c>
      <c r="S61" s="19">
        <f t="shared" si="9"/>
        <v>982312</v>
      </c>
      <c r="T61" s="19">
        <f t="shared" si="3"/>
        <v>767</v>
      </c>
      <c r="U61">
        <f t="shared" si="4"/>
        <v>0.26755401944992702</v>
      </c>
      <c r="V61" s="86">
        <f t="shared" si="5"/>
        <v>262821.52395389671</v>
      </c>
      <c r="W61" s="19">
        <f>SUM($V61:V$117)</f>
        <v>6511044.4763453146</v>
      </c>
      <c r="X61" s="87">
        <f t="shared" si="6"/>
        <v>24.773634892580034</v>
      </c>
      <c r="Y61" s="88">
        <v>24.315301559246702</v>
      </c>
    </row>
    <row r="62" spans="3:25" x14ac:dyDescent="0.3">
      <c r="C62" s="82">
        <v>58</v>
      </c>
      <c r="D62" s="83">
        <v>4.5228904829571802E-3</v>
      </c>
      <c r="E62" s="85">
        <f t="shared" si="8"/>
        <v>923575</v>
      </c>
      <c r="F62" s="85">
        <f t="shared" si="7"/>
        <v>4178</v>
      </c>
      <c r="G62">
        <f t="shared" si="0"/>
        <v>0.26143640751409714</v>
      </c>
      <c r="H62" s="86">
        <f t="shared" si="1"/>
        <v>241456.13006983226</v>
      </c>
      <c r="I62" s="19">
        <f>SUM(H62:$H$117)</f>
        <v>5451311.6765734451</v>
      </c>
      <c r="J62" s="87">
        <f t="shared" si="2"/>
        <v>22.576820373112312</v>
      </c>
      <c r="K62" s="147">
        <v>22.11848703977898</v>
      </c>
      <c r="Q62" s="82">
        <v>58</v>
      </c>
      <c r="R62" s="105">
        <v>8.3224458161003628E-4</v>
      </c>
      <c r="S62" s="19">
        <f t="shared" si="9"/>
        <v>981545</v>
      </c>
      <c r="T62" s="19">
        <f t="shared" si="3"/>
        <v>817</v>
      </c>
      <c r="U62">
        <f t="shared" si="4"/>
        <v>0.26143640751409714</v>
      </c>
      <c r="V62" s="86">
        <f t="shared" si="5"/>
        <v>256611.59861342446</v>
      </c>
      <c r="W62" s="19">
        <f>SUM($V62:V$117)</f>
        <v>6248222.9523914186</v>
      </c>
      <c r="X62" s="87">
        <f t="shared" si="6"/>
        <v>24.348949876595903</v>
      </c>
      <c r="Y62" s="88">
        <v>23.890616543262571</v>
      </c>
    </row>
    <row r="63" spans="3:25" x14ac:dyDescent="0.3">
      <c r="C63" s="82">
        <v>59</v>
      </c>
      <c r="D63" s="83">
        <v>4.8061254815718307E-3</v>
      </c>
      <c r="E63" s="85">
        <f t="shared" si="8"/>
        <v>919397</v>
      </c>
      <c r="F63" s="85">
        <f t="shared" si="7"/>
        <v>4419</v>
      </c>
      <c r="G63">
        <f t="shared" si="0"/>
        <v>0.25545867453009297</v>
      </c>
      <c r="H63" s="86">
        <f t="shared" si="1"/>
        <v>234867.93898694389</v>
      </c>
      <c r="I63" s="19">
        <f>SUM(H63:$H$117)</f>
        <v>5209855.5465036137</v>
      </c>
      <c r="J63" s="87">
        <f t="shared" si="2"/>
        <v>22.1820635416451</v>
      </c>
      <c r="K63" s="147">
        <v>21.723730208311768</v>
      </c>
      <c r="Q63" s="82">
        <v>59</v>
      </c>
      <c r="R63" s="105">
        <v>8.9316217399849473E-4</v>
      </c>
      <c r="S63" s="19">
        <f t="shared" si="9"/>
        <v>980728</v>
      </c>
      <c r="T63" s="19">
        <f t="shared" si="3"/>
        <v>876</v>
      </c>
      <c r="U63">
        <f t="shared" si="4"/>
        <v>0.25545867453009297</v>
      </c>
      <c r="V63" s="86">
        <f t="shared" si="5"/>
        <v>250535.47495454902</v>
      </c>
      <c r="W63" s="19">
        <f>SUM($V63:V$117)</f>
        <v>5991611.3537779935</v>
      </c>
      <c r="X63" s="87">
        <f t="shared" si="6"/>
        <v>23.915221406728783</v>
      </c>
      <c r="Y63" s="88">
        <v>23.456888073395451</v>
      </c>
    </row>
    <row r="64" spans="3:25" x14ac:dyDescent="0.3">
      <c r="C64" s="89">
        <v>60</v>
      </c>
      <c r="D64" s="90">
        <v>5.11740054815959E-3</v>
      </c>
      <c r="E64" s="91">
        <f t="shared" si="8"/>
        <v>914978</v>
      </c>
      <c r="F64" s="91">
        <f t="shared" si="7"/>
        <v>4683</v>
      </c>
      <c r="G64">
        <f t="shared" si="0"/>
        <v>0.24961762217128486</v>
      </c>
      <c r="H64" s="93">
        <f t="shared" si="1"/>
        <v>228394.63269903787</v>
      </c>
      <c r="I64" s="94">
        <f>SUM(H64:$H$117)</f>
        <v>4974987.6075166697</v>
      </c>
      <c r="J64" s="95">
        <f t="shared" si="2"/>
        <v>21.782419090698831</v>
      </c>
      <c r="K64" s="147">
        <v>21.324085757365498</v>
      </c>
      <c r="Q64" s="89">
        <v>60</v>
      </c>
      <c r="R64" s="106">
        <v>9.6281451202085474E-4</v>
      </c>
      <c r="S64" s="94">
        <f t="shared" si="9"/>
        <v>979852</v>
      </c>
      <c r="T64" s="94">
        <f t="shared" si="3"/>
        <v>944</v>
      </c>
      <c r="U64">
        <f t="shared" si="4"/>
        <v>0.24961762217128486</v>
      </c>
      <c r="V64" s="93">
        <f t="shared" si="5"/>
        <v>244588.32631977781</v>
      </c>
      <c r="W64" s="19">
        <f>SUM($V64:V$117)</f>
        <v>5741075.8788234442</v>
      </c>
      <c r="X64" s="95">
        <f t="shared" si="6"/>
        <v>23.472403467520728</v>
      </c>
      <c r="Y64" s="96">
        <v>23.014070134187396</v>
      </c>
    </row>
    <row r="65" spans="3:25" x14ac:dyDescent="0.3">
      <c r="C65" s="89">
        <v>61</v>
      </c>
      <c r="D65" s="90">
        <v>5.4400743344783465E-3</v>
      </c>
      <c r="E65" s="91">
        <f t="shared" si="8"/>
        <v>910295</v>
      </c>
      <c r="F65" s="91">
        <f t="shared" si="7"/>
        <v>4953</v>
      </c>
      <c r="G65">
        <f t="shared" si="0"/>
        <v>0.2439101252406535</v>
      </c>
      <c r="H65" s="93">
        <f t="shared" si="1"/>
        <v>222030.16745594068</v>
      </c>
      <c r="I65" s="94">
        <f>SUM(H65:$H$117)</f>
        <v>4746592.9748176318</v>
      </c>
      <c r="J65" s="95">
        <f t="shared" si="2"/>
        <v>21.378144372023403</v>
      </c>
      <c r="K65" s="147">
        <v>20.919811038690071</v>
      </c>
      <c r="Q65" s="89">
        <v>61</v>
      </c>
      <c r="R65" s="106">
        <v>1.0333583627108183E-3</v>
      </c>
      <c r="S65" s="94">
        <f t="shared" si="9"/>
        <v>978908</v>
      </c>
      <c r="T65" s="94">
        <f t="shared" si="3"/>
        <v>1012</v>
      </c>
      <c r="U65">
        <f t="shared" si="4"/>
        <v>0.2439101252406535</v>
      </c>
      <c r="V65" s="93">
        <f t="shared" si="5"/>
        <v>238765.57287907763</v>
      </c>
      <c r="W65" s="19">
        <f>SUM($V65:V$117)</f>
        <v>5496487.5525036659</v>
      </c>
      <c r="X65" s="95">
        <f t="shared" si="6"/>
        <v>23.020435845193443</v>
      </c>
      <c r="Y65" s="96">
        <v>22.562102511860111</v>
      </c>
    </row>
    <row r="66" spans="3:25" x14ac:dyDescent="0.3">
      <c r="C66" s="89">
        <v>62</v>
      </c>
      <c r="D66" s="90">
        <v>5.7913982232419359E-3</v>
      </c>
      <c r="E66" s="91">
        <f t="shared" si="8"/>
        <v>905342</v>
      </c>
      <c r="F66" s="91">
        <f t="shared" si="7"/>
        <v>5244</v>
      </c>
      <c r="G66">
        <f t="shared" si="0"/>
        <v>0.23833312999868433</v>
      </c>
      <c r="H66" s="93">
        <f t="shared" si="1"/>
        <v>215772.99257926887</v>
      </c>
      <c r="I66" s="94">
        <f>SUM(H66:$H$117)</f>
        <v>4524562.8073616913</v>
      </c>
      <c r="J66" s="95">
        <f t="shared" si="2"/>
        <v>20.969087712399851</v>
      </c>
      <c r="K66" s="147">
        <v>20.510754379066519</v>
      </c>
      <c r="Q66" s="89">
        <v>62</v>
      </c>
      <c r="R66" s="106">
        <v>1.1209304140859717E-3</v>
      </c>
      <c r="S66" s="94">
        <f t="shared" si="9"/>
        <v>977896</v>
      </c>
      <c r="T66" s="94">
        <f t="shared" si="3"/>
        <v>1097</v>
      </c>
      <c r="U66">
        <f t="shared" si="4"/>
        <v>0.23833312999868433</v>
      </c>
      <c r="V66" s="93">
        <f t="shared" si="5"/>
        <v>233065.01449319342</v>
      </c>
      <c r="W66" s="19">
        <f>SUM($V66:V$117)</f>
        <v>5257721.9796245871</v>
      </c>
      <c r="X66" s="95">
        <f t="shared" si="6"/>
        <v>22.559035688207665</v>
      </c>
      <c r="Y66" s="96">
        <v>22.100702354874333</v>
      </c>
    </row>
    <row r="67" spans="3:25" x14ac:dyDescent="0.3">
      <c r="C67" s="89">
        <v>63</v>
      </c>
      <c r="D67" s="90">
        <v>6.1717634103379089E-3</v>
      </c>
      <c r="E67" s="91">
        <f t="shared" si="8"/>
        <v>900098</v>
      </c>
      <c r="F67" s="91">
        <f t="shared" si="7"/>
        <v>5556</v>
      </c>
      <c r="G67">
        <f t="shared" si="0"/>
        <v>0.23288365252949414</v>
      </c>
      <c r="H67" s="93">
        <f t="shared" si="1"/>
        <v>209618.10987449263</v>
      </c>
      <c r="I67" s="94">
        <f>SUM(H67:$H$117)</f>
        <v>4308789.814782422</v>
      </c>
      <c r="J67" s="95">
        <f t="shared" si="2"/>
        <v>20.555427283273758</v>
      </c>
      <c r="K67" s="147">
        <v>20.097093949940426</v>
      </c>
      <c r="Q67" s="89">
        <v>63</v>
      </c>
      <c r="R67" s="106">
        <v>1.21774493352624E-3</v>
      </c>
      <c r="S67" s="94">
        <f t="shared" si="9"/>
        <v>976799</v>
      </c>
      <c r="T67" s="94">
        <f t="shared" si="3"/>
        <v>1190</v>
      </c>
      <c r="U67">
        <f t="shared" si="4"/>
        <v>0.23288365252949414</v>
      </c>
      <c r="V67" s="93">
        <f t="shared" si="5"/>
        <v>227480.51890715735</v>
      </c>
      <c r="W67" s="19">
        <f>SUM($V67:V$117)</f>
        <v>5024656.9651313946</v>
      </c>
      <c r="X67" s="95">
        <f t="shared" si="6"/>
        <v>22.088295689100878</v>
      </c>
      <c r="Y67" s="96">
        <v>21.629962355767546</v>
      </c>
    </row>
    <row r="68" spans="3:25" x14ac:dyDescent="0.3">
      <c r="C68" s="89">
        <v>64</v>
      </c>
      <c r="D68" s="90">
        <v>6.5729273025080083E-3</v>
      </c>
      <c r="E68" s="91">
        <f t="shared" si="8"/>
        <v>894542</v>
      </c>
      <c r="F68" s="91">
        <f t="shared" si="7"/>
        <v>5880</v>
      </c>
      <c r="G68">
        <f t="shared" si="0"/>
        <v>0.22755877714431713</v>
      </c>
      <c r="H68" s="93">
        <f t="shared" si="1"/>
        <v>203560.88362423173</v>
      </c>
      <c r="I68" s="94">
        <f>SUM(H68:$H$117)</f>
        <v>4099171.7049079295</v>
      </c>
      <c r="J68" s="95">
        <f t="shared" si="2"/>
        <v>20.13732516741722</v>
      </c>
      <c r="K68" s="147">
        <v>19.678991834083888</v>
      </c>
      <c r="Q68" s="89">
        <v>64</v>
      </c>
      <c r="R68" s="106">
        <v>1.332148108765813E-3</v>
      </c>
      <c r="S68" s="94">
        <f t="shared" si="9"/>
        <v>975609</v>
      </c>
      <c r="T68" s="94">
        <f t="shared" si="3"/>
        <v>1300</v>
      </c>
      <c r="U68">
        <f t="shared" si="4"/>
        <v>0.22755877714431713</v>
      </c>
      <c r="V68" s="93">
        <f t="shared" si="5"/>
        <v>222008.3910109901</v>
      </c>
      <c r="W68" s="19">
        <f>SUM($V68:V$117)</f>
        <v>4797176.4462242378</v>
      </c>
      <c r="X68" s="95">
        <f t="shared" si="6"/>
        <v>21.608086182592814</v>
      </c>
      <c r="Y68" s="96">
        <v>21.149752849259482</v>
      </c>
    </row>
    <row r="69" spans="3:25" x14ac:dyDescent="0.3">
      <c r="C69" s="89">
        <v>65</v>
      </c>
      <c r="D69" s="90">
        <v>7.012520797333016E-3</v>
      </c>
      <c r="E69" s="91">
        <f t="shared" si="8"/>
        <v>888662</v>
      </c>
      <c r="F69" s="91">
        <f t="shared" si="7"/>
        <v>6232</v>
      </c>
      <c r="G69">
        <f t="shared" ref="G69:G114" si="10">(1+$N$3)^(-C69)</f>
        <v>0.22235565482149414</v>
      </c>
      <c r="H69" s="93">
        <f t="shared" ref="H69:H114" si="11">G69*E69</f>
        <v>197599.02092497863</v>
      </c>
      <c r="I69" s="94">
        <f>SUM(H69:$H$117)</f>
        <v>3895610.8212836972</v>
      </c>
      <c r="J69" s="95">
        <f t="shared" ref="J69:J114" si="12">I69/H69</f>
        <v>19.714727345550578</v>
      </c>
      <c r="K69" s="147">
        <v>19.256394012217246</v>
      </c>
      <c r="Q69" s="89">
        <v>65</v>
      </c>
      <c r="R69" s="106">
        <v>1.4562523123952521E-3</v>
      </c>
      <c r="S69" s="94">
        <f t="shared" si="9"/>
        <v>974309</v>
      </c>
      <c r="T69" s="94">
        <f t="shared" ref="T69:T114" si="13">INT(S69*R69+1)</f>
        <v>1419</v>
      </c>
      <c r="U69">
        <f t="shared" ref="U69:U114" si="14">(1+$N$3)^(-Q69)</f>
        <v>0.22235565482149414</v>
      </c>
      <c r="V69" s="93">
        <f t="shared" ref="V69:V114" si="15">U69*S69</f>
        <v>216643.11569347512</v>
      </c>
      <c r="W69" s="19">
        <f>SUM($V69:V$117)</f>
        <v>4575168.0552132484</v>
      </c>
      <c r="X69" s="95">
        <f t="shared" ref="X69:X114" si="16">W69/V69</f>
        <v>21.118455763378979</v>
      </c>
      <c r="Y69" s="96">
        <v>20.660122430045647</v>
      </c>
    </row>
    <row r="70" spans="3:25" x14ac:dyDescent="0.3">
      <c r="C70" s="82">
        <v>66</v>
      </c>
      <c r="D70" s="83">
        <v>7.4823496934822041E-3</v>
      </c>
      <c r="E70" s="85">
        <f t="shared" si="8"/>
        <v>882430</v>
      </c>
      <c r="F70" s="85">
        <f t="shared" ref="F70:F114" si="17">INT(E70*D70+1)</f>
        <v>6603</v>
      </c>
      <c r="G70">
        <f t="shared" si="10"/>
        <v>0.21727150168213225</v>
      </c>
      <c r="H70" s="86">
        <f t="shared" si="11"/>
        <v>191726.89122936394</v>
      </c>
      <c r="I70" s="19">
        <f>SUM(H70:$H$117)</f>
        <v>3698011.8003587192</v>
      </c>
      <c r="J70" s="87">
        <f t="shared" si="12"/>
        <v>19.287914056535591</v>
      </c>
      <c r="K70" s="147">
        <v>18.829580723202259</v>
      </c>
      <c r="Q70" s="82">
        <v>66</v>
      </c>
      <c r="R70" s="105">
        <v>1.5985187805853025E-3</v>
      </c>
      <c r="S70" s="19">
        <f t="shared" si="9"/>
        <v>972890</v>
      </c>
      <c r="T70" s="19">
        <f t="shared" si="13"/>
        <v>1556</v>
      </c>
      <c r="U70">
        <f t="shared" si="14"/>
        <v>0.21727150168213225</v>
      </c>
      <c r="V70" s="86">
        <f t="shared" si="15"/>
        <v>211381.27127152964</v>
      </c>
      <c r="W70" s="19">
        <f>SUM($V70:V$117)</f>
        <v>4358524.9395197723</v>
      </c>
      <c r="X70" s="87">
        <f t="shared" si="16"/>
        <v>20.619257861880453</v>
      </c>
      <c r="Y70" s="88">
        <v>20.16092452854712</v>
      </c>
    </row>
    <row r="71" spans="3:25" x14ac:dyDescent="0.3">
      <c r="C71" s="82">
        <v>67</v>
      </c>
      <c r="D71" s="83">
        <v>7.9915817649879456E-3</v>
      </c>
      <c r="E71" s="85">
        <f t="shared" ref="E71:E114" si="18">E70-F70</f>
        <v>875827</v>
      </c>
      <c r="F71" s="85">
        <f t="shared" si="17"/>
        <v>7000</v>
      </c>
      <c r="G71">
        <f t="shared" si="10"/>
        <v>0.21230359750061775</v>
      </c>
      <c r="H71" s="86">
        <f t="shared" si="11"/>
        <v>185941.22288817354</v>
      </c>
      <c r="I71" s="19">
        <f>SUM(H71:$H$117)</f>
        <v>3506284.9091293551</v>
      </c>
      <c r="J71" s="87">
        <f t="shared" si="12"/>
        <v>18.856953044984873</v>
      </c>
      <c r="K71" s="147">
        <v>18.398619711651541</v>
      </c>
      <c r="Q71" s="82">
        <v>67</v>
      </c>
      <c r="R71" s="105">
        <v>1.7676325393290993E-3</v>
      </c>
      <c r="S71" s="19">
        <f t="shared" si="9"/>
        <v>971334</v>
      </c>
      <c r="T71" s="19">
        <f t="shared" si="13"/>
        <v>1717</v>
      </c>
      <c r="U71">
        <f t="shared" si="14"/>
        <v>0.21230359750061775</v>
      </c>
      <c r="V71" s="86">
        <f t="shared" si="15"/>
        <v>206217.70257466505</v>
      </c>
      <c r="W71" s="19">
        <f>SUM($V71:V$117)</f>
        <v>4147143.6682482436</v>
      </c>
      <c r="X71" s="87">
        <f t="shared" si="16"/>
        <v>20.110512417073849</v>
      </c>
      <c r="Y71" s="88">
        <v>19.652179083740517</v>
      </c>
    </row>
    <row r="72" spans="3:25" x14ac:dyDescent="0.3">
      <c r="C72" s="82">
        <v>68</v>
      </c>
      <c r="D72" s="83">
        <v>8.5331527765540333E-3</v>
      </c>
      <c r="E72" s="85">
        <f t="shared" si="18"/>
        <v>868827</v>
      </c>
      <c r="F72" s="85">
        <f t="shared" si="17"/>
        <v>7414</v>
      </c>
      <c r="G72">
        <f t="shared" si="10"/>
        <v>0.20744928424918679</v>
      </c>
      <c r="H72" s="86">
        <f t="shared" si="11"/>
        <v>180237.53928636821</v>
      </c>
      <c r="I72" s="19">
        <f>SUM(H72:$H$117)</f>
        <v>3320343.6862411816</v>
      </c>
      <c r="J72" s="87">
        <f t="shared" si="12"/>
        <v>18.422042929501462</v>
      </c>
      <c r="K72" s="147">
        <v>17.96370959616813</v>
      </c>
      <c r="Q72" s="82">
        <v>68</v>
      </c>
      <c r="R72" s="105">
        <v>1.9557185811083159E-3</v>
      </c>
      <c r="S72" s="19">
        <f t="shared" ref="S72:S114" si="19">S71-T71</f>
        <v>969617</v>
      </c>
      <c r="T72" s="19">
        <f t="shared" si="13"/>
        <v>1897</v>
      </c>
      <c r="U72">
        <f t="shared" si="14"/>
        <v>0.20744928424918679</v>
      </c>
      <c r="V72" s="86">
        <f t="shared" si="15"/>
        <v>201146.35264584376</v>
      </c>
      <c r="W72" s="19">
        <f>SUM($V72:V$117)</f>
        <v>3940925.965673578</v>
      </c>
      <c r="X72" s="87">
        <f t="shared" si="16"/>
        <v>19.592331224679597</v>
      </c>
      <c r="Y72" s="88">
        <v>19.133997891346265</v>
      </c>
    </row>
    <row r="73" spans="3:25" x14ac:dyDescent="0.3">
      <c r="C73" s="82">
        <v>69</v>
      </c>
      <c r="D73" s="83">
        <v>9.1139934305209322E-3</v>
      </c>
      <c r="E73" s="85">
        <f t="shared" si="18"/>
        <v>861413</v>
      </c>
      <c r="F73" s="85">
        <f t="shared" si="17"/>
        <v>7851</v>
      </c>
      <c r="G73">
        <f t="shared" si="10"/>
        <v>0.20270596467577365</v>
      </c>
      <c r="H73" s="86">
        <f t="shared" si="11"/>
        <v>174613.5531492522</v>
      </c>
      <c r="I73" s="19">
        <f>SUM(H73:$H$117)</f>
        <v>3140106.146954813</v>
      </c>
      <c r="J73" s="87">
        <f t="shared" si="12"/>
        <v>17.983175362514871</v>
      </c>
      <c r="K73" s="147">
        <v>17.524842029181539</v>
      </c>
      <c r="Q73" s="82">
        <v>69</v>
      </c>
      <c r="R73" s="105">
        <v>2.1718910631460227E-3</v>
      </c>
      <c r="S73" s="19">
        <f t="shared" si="19"/>
        <v>967720</v>
      </c>
      <c r="T73" s="19">
        <f t="shared" si="13"/>
        <v>2102</v>
      </c>
      <c r="U73">
        <f t="shared" si="14"/>
        <v>0.20270596467577365</v>
      </c>
      <c r="V73" s="86">
        <f t="shared" si="15"/>
        <v>196162.61613603967</v>
      </c>
      <c r="W73" s="19">
        <f>SUM($V73:V$117)</f>
        <v>3739779.6130277347</v>
      </c>
      <c r="X73" s="87">
        <f t="shared" si="16"/>
        <v>19.064690748384905</v>
      </c>
      <c r="Y73" s="88">
        <v>18.606357415051573</v>
      </c>
    </row>
    <row r="74" spans="3:25" x14ac:dyDescent="0.3">
      <c r="C74" s="82">
        <v>70</v>
      </c>
      <c r="D74" s="83">
        <v>9.7446684566015983E-3</v>
      </c>
      <c r="E74" s="85">
        <f t="shared" si="18"/>
        <v>853562</v>
      </c>
      <c r="F74" s="85">
        <f t="shared" si="17"/>
        <v>8318</v>
      </c>
      <c r="G74">
        <f t="shared" si="10"/>
        <v>0.19807110091437721</v>
      </c>
      <c r="H74" s="86">
        <f t="shared" si="11"/>
        <v>169065.96503867765</v>
      </c>
      <c r="I74" s="19">
        <f>SUM(H74:$H$117)</f>
        <v>2965492.5938055608</v>
      </c>
      <c r="J74" s="87">
        <f t="shared" si="12"/>
        <v>17.540446967709542</v>
      </c>
      <c r="K74" s="147">
        <v>17.08211363437621</v>
      </c>
      <c r="Q74" s="82">
        <v>70</v>
      </c>
      <c r="R74" s="105">
        <v>2.424606733960053E-3</v>
      </c>
      <c r="S74" s="19">
        <f t="shared" si="19"/>
        <v>965618</v>
      </c>
      <c r="T74" s="19">
        <f t="shared" si="13"/>
        <v>2342</v>
      </c>
      <c r="U74">
        <f t="shared" si="14"/>
        <v>0.19807110091437721</v>
      </c>
      <c r="V74" s="86">
        <f t="shared" si="15"/>
        <v>191261.02032273909</v>
      </c>
      <c r="W74" s="19">
        <f>SUM($V74:V$117)</f>
        <v>3543616.9968916951</v>
      </c>
      <c r="X74" s="87">
        <f t="shared" si="16"/>
        <v>18.527648712278637</v>
      </c>
      <c r="Y74" s="88">
        <v>18.069315378945305</v>
      </c>
    </row>
    <row r="75" spans="3:25" x14ac:dyDescent="0.3">
      <c r="C75" s="82">
        <v>71</v>
      </c>
      <c r="D75" s="83">
        <v>1.0425855030407096E-2</v>
      </c>
      <c r="E75" s="85">
        <f t="shared" si="18"/>
        <v>845244</v>
      </c>
      <c r="F75" s="85">
        <f t="shared" si="17"/>
        <v>8813</v>
      </c>
      <c r="G75">
        <f t="shared" si="10"/>
        <v>0.19354221312720071</v>
      </c>
      <c r="H75" s="86">
        <f t="shared" si="11"/>
        <v>163590.39439248765</v>
      </c>
      <c r="I75" s="19">
        <f>SUM(H75:$H$117)</f>
        <v>2796426.6287668832</v>
      </c>
      <c r="J75" s="87">
        <f t="shared" si="12"/>
        <v>17.0940759642505</v>
      </c>
      <c r="K75" s="147">
        <v>16.635742630917168</v>
      </c>
      <c r="Q75" s="82">
        <v>71</v>
      </c>
      <c r="R75" s="107">
        <v>2.7148501731322689E-3</v>
      </c>
      <c r="S75" s="19">
        <f t="shared" si="19"/>
        <v>963276</v>
      </c>
      <c r="T75" s="19">
        <f t="shared" si="13"/>
        <v>2616</v>
      </c>
      <c r="U75">
        <f t="shared" si="14"/>
        <v>0.19354221312720071</v>
      </c>
      <c r="V75" s="86">
        <f t="shared" si="15"/>
        <v>186434.56889231739</v>
      </c>
      <c r="W75" s="19">
        <f>SUM($V75:V$117)</f>
        <v>3352355.9765689559</v>
      </c>
      <c r="X75" s="87">
        <f t="shared" si="16"/>
        <v>17.98140761387037</v>
      </c>
      <c r="Y75" s="88">
        <v>17.523074280537038</v>
      </c>
    </row>
    <row r="76" spans="3:25" x14ac:dyDescent="0.3">
      <c r="C76" s="82">
        <v>72</v>
      </c>
      <c r="D76" s="83">
        <v>1.1158236252157781E-2</v>
      </c>
      <c r="E76" s="85">
        <f t="shared" si="18"/>
        <v>836431</v>
      </c>
      <c r="F76" s="85">
        <f t="shared" si="17"/>
        <v>9334</v>
      </c>
      <c r="G76">
        <f t="shared" si="10"/>
        <v>0.18911687817783926</v>
      </c>
      <c r="H76" s="86">
        <f t="shared" si="11"/>
        <v>158183.21953116826</v>
      </c>
      <c r="I76" s="19">
        <f>SUM(H76:$H$117)</f>
        <v>2632836.2343743956</v>
      </c>
      <c r="J76" s="87">
        <f t="shared" si="12"/>
        <v>16.644219546028548</v>
      </c>
      <c r="K76" s="147">
        <v>16.185886212695216</v>
      </c>
      <c r="Q76" s="82">
        <v>72</v>
      </c>
      <c r="R76" s="107">
        <v>3.0523905446812527E-3</v>
      </c>
      <c r="S76" s="19">
        <f t="shared" si="19"/>
        <v>960660</v>
      </c>
      <c r="T76" s="19">
        <f t="shared" si="13"/>
        <v>2933</v>
      </c>
      <c r="U76">
        <f t="shared" si="14"/>
        <v>0.18911687817783926</v>
      </c>
      <c r="V76" s="86">
        <f t="shared" si="15"/>
        <v>181677.02019032306</v>
      </c>
      <c r="W76" s="19">
        <f>SUM($V76:V$117)</f>
        <v>3165921.407676639</v>
      </c>
      <c r="X76" s="87">
        <f t="shared" si="16"/>
        <v>17.42609717156331</v>
      </c>
      <c r="Y76" s="88">
        <v>16.967763838229978</v>
      </c>
    </row>
    <row r="77" spans="3:25" x14ac:dyDescent="0.3">
      <c r="C77" s="82">
        <v>73</v>
      </c>
      <c r="D77" s="83">
        <v>1.1953206898495911E-2</v>
      </c>
      <c r="E77" s="85">
        <f t="shared" si="18"/>
        <v>827097</v>
      </c>
      <c r="F77" s="85">
        <f t="shared" si="17"/>
        <v>9887</v>
      </c>
      <c r="G77">
        <f t="shared" si="10"/>
        <v>0.18479272833480481</v>
      </c>
      <c r="H77" s="86">
        <f t="shared" si="11"/>
        <v>152841.51122753206</v>
      </c>
      <c r="I77" s="19">
        <f>SUM(H77:$H$117)</f>
        <v>2474653.0148432269</v>
      </c>
      <c r="J77" s="87">
        <f t="shared" si="12"/>
        <v>16.190974526280765</v>
      </c>
      <c r="K77" s="147">
        <v>15.732641192947431</v>
      </c>
      <c r="Q77" s="82">
        <v>73</v>
      </c>
      <c r="R77" s="107">
        <v>3.445995672113272E-3</v>
      </c>
      <c r="S77" s="19">
        <f t="shared" si="19"/>
        <v>957727</v>
      </c>
      <c r="T77" s="19">
        <f t="shared" si="13"/>
        <v>3301</v>
      </c>
      <c r="U77">
        <f t="shared" si="14"/>
        <v>0.18479272833480481</v>
      </c>
      <c r="V77" s="86">
        <f t="shared" si="15"/>
        <v>176980.98532990762</v>
      </c>
      <c r="W77" s="19">
        <f>SUM($V77:V$117)</f>
        <v>2984244.3874863163</v>
      </c>
      <c r="X77" s="87">
        <f t="shared" si="16"/>
        <v>16.86194921970533</v>
      </c>
      <c r="Y77" s="88">
        <v>16.403615886371998</v>
      </c>
    </row>
    <row r="78" spans="3:25" x14ac:dyDescent="0.3">
      <c r="C78" s="82">
        <v>74</v>
      </c>
      <c r="D78" s="83">
        <v>1.2808340672777396E-2</v>
      </c>
      <c r="E78" s="85">
        <f t="shared" si="18"/>
        <v>817210</v>
      </c>
      <c r="F78" s="85">
        <f t="shared" si="17"/>
        <v>10468</v>
      </c>
      <c r="G78">
        <f t="shared" si="10"/>
        <v>0.18056745000469493</v>
      </c>
      <c r="H78" s="86">
        <f t="shared" si="11"/>
        <v>147561.52581833676</v>
      </c>
      <c r="I78" s="19">
        <f>SUM(H78:$H$117)</f>
        <v>2321811.5036156951</v>
      </c>
      <c r="J78" s="87">
        <f t="shared" si="12"/>
        <v>15.734531685949637</v>
      </c>
      <c r="K78" s="147">
        <v>15.276198352616303</v>
      </c>
      <c r="Q78" s="82">
        <v>74</v>
      </c>
      <c r="R78" s="107">
        <v>3.9146077154069096E-3</v>
      </c>
      <c r="S78" s="19">
        <f t="shared" si="19"/>
        <v>954426</v>
      </c>
      <c r="T78" s="19">
        <f t="shared" si="13"/>
        <v>3737</v>
      </c>
      <c r="U78">
        <f t="shared" si="14"/>
        <v>0.18056745000469493</v>
      </c>
      <c r="V78" s="86">
        <f t="shared" si="15"/>
        <v>172338.26903818097</v>
      </c>
      <c r="W78" s="19">
        <f>SUM($V78:V$117)</f>
        <v>2807263.4021564079</v>
      </c>
      <c r="X78" s="87">
        <f t="shared" si="16"/>
        <v>16.289263074439191</v>
      </c>
      <c r="Y78" s="88">
        <v>15.830929741105857</v>
      </c>
    </row>
    <row r="79" spans="3:25" x14ac:dyDescent="0.3">
      <c r="C79" s="82">
        <v>75</v>
      </c>
      <c r="D79" s="83">
        <v>1.3726044354255123E-2</v>
      </c>
      <c r="E79" s="85">
        <f t="shared" si="18"/>
        <v>806742</v>
      </c>
      <c r="F79" s="85">
        <f t="shared" si="17"/>
        <v>11074</v>
      </c>
      <c r="G79">
        <f t="shared" si="10"/>
        <v>0.17643878249432765</v>
      </c>
      <c r="H79" s="86">
        <f t="shared" si="11"/>
        <v>142340.57626703888</v>
      </c>
      <c r="I79" s="19">
        <f>SUM(H79:$H$117)</f>
        <v>2174249.9777973588</v>
      </c>
      <c r="J79" s="87">
        <f t="shared" si="12"/>
        <v>15.274983668173046</v>
      </c>
      <c r="K79" s="147">
        <v>14.816650334839712</v>
      </c>
      <c r="Q79" s="82">
        <v>75</v>
      </c>
      <c r="R79" s="107">
        <v>4.4603013024280009E-3</v>
      </c>
      <c r="S79" s="19">
        <f t="shared" si="19"/>
        <v>950689</v>
      </c>
      <c r="T79" s="19">
        <f t="shared" si="13"/>
        <v>4241</v>
      </c>
      <c r="U79">
        <f t="shared" si="14"/>
        <v>0.17643878249432765</v>
      </c>
      <c r="V79" s="86">
        <f t="shared" si="15"/>
        <v>167738.40969074986</v>
      </c>
      <c r="W79" s="19">
        <f>SUM($V79:V$117)</f>
        <v>2634925.1331182271</v>
      </c>
      <c r="X79" s="87">
        <f t="shared" si="16"/>
        <v>15.708537704489357</v>
      </c>
      <c r="Y79" s="88">
        <v>15.250204371156023</v>
      </c>
    </row>
    <row r="80" spans="3:25" x14ac:dyDescent="0.3">
      <c r="C80" s="82">
        <v>76</v>
      </c>
      <c r="D80" s="83">
        <v>1.4674896446375343E-2</v>
      </c>
      <c r="E80" s="85">
        <f t="shared" si="18"/>
        <v>795668</v>
      </c>
      <c r="F80" s="85">
        <f t="shared" si="17"/>
        <v>11677</v>
      </c>
      <c r="G80">
        <f t="shared" si="10"/>
        <v>0.17240451680118002</v>
      </c>
      <c r="H80" s="86">
        <f t="shared" si="11"/>
        <v>137176.75707416132</v>
      </c>
      <c r="I80" s="19">
        <f>SUM(H80:$H$117)</f>
        <v>2031909.4015303196</v>
      </c>
      <c r="J80" s="87">
        <f t="shared" si="12"/>
        <v>14.812344633805687</v>
      </c>
      <c r="K80" s="147">
        <v>14.354011300472353</v>
      </c>
      <c r="Q80" s="82">
        <v>76</v>
      </c>
      <c r="R80" s="107">
        <v>5.0912037643635845E-3</v>
      </c>
      <c r="S80" s="19">
        <f t="shared" si="19"/>
        <v>946448</v>
      </c>
      <c r="T80" s="19">
        <f t="shared" si="13"/>
        <v>4819</v>
      </c>
      <c r="U80">
        <f t="shared" si="14"/>
        <v>0.17240451680118002</v>
      </c>
      <c r="V80" s="86">
        <f t="shared" si="15"/>
        <v>163171.91011744321</v>
      </c>
      <c r="W80" s="19">
        <f>SUM($V80:V$117)</f>
        <v>2467186.7234274773</v>
      </c>
      <c r="X80" s="87">
        <f t="shared" si="16"/>
        <v>15.120168181225042</v>
      </c>
      <c r="Y80" s="88">
        <v>14.661834847891708</v>
      </c>
    </row>
    <row r="81" spans="3:25" x14ac:dyDescent="0.3">
      <c r="C81" s="82">
        <v>77</v>
      </c>
      <c r="D81" s="83">
        <v>1.5700592093441181E-2</v>
      </c>
      <c r="E81" s="85">
        <f t="shared" si="18"/>
        <v>783991</v>
      </c>
      <c r="F81" s="85">
        <f t="shared" si="17"/>
        <v>12310</v>
      </c>
      <c r="G81">
        <f t="shared" si="10"/>
        <v>0.16846249443148331</v>
      </c>
      <c r="H81" s="86">
        <f t="shared" si="11"/>
        <v>132073.07947183304</v>
      </c>
      <c r="I81" s="19">
        <f>SUM(H81:$H$117)</f>
        <v>1894732.6444561582</v>
      </c>
      <c r="J81" s="87">
        <f t="shared" si="12"/>
        <v>14.346092724068299</v>
      </c>
      <c r="K81" s="147">
        <v>13.887759390734965</v>
      </c>
      <c r="Q81" s="82">
        <v>77</v>
      </c>
      <c r="R81" s="107">
        <v>5.8416844025994622E-3</v>
      </c>
      <c r="S81" s="19">
        <f t="shared" si="19"/>
        <v>941629</v>
      </c>
      <c r="T81" s="19">
        <f t="shared" si="13"/>
        <v>5501</v>
      </c>
      <c r="U81">
        <f t="shared" si="14"/>
        <v>0.16846249443148331</v>
      </c>
      <c r="V81" s="86">
        <f t="shared" si="15"/>
        <v>158629.17016902319</v>
      </c>
      <c r="W81" s="19">
        <f>SUM($V81:V$117)</f>
        <v>2304014.8133100336</v>
      </c>
      <c r="X81" s="87">
        <f t="shared" si="16"/>
        <v>14.524534238280706</v>
      </c>
      <c r="Y81" s="88">
        <v>14.066200904947372</v>
      </c>
    </row>
    <row r="82" spans="3:25" x14ac:dyDescent="0.3">
      <c r="C82" s="82">
        <v>78</v>
      </c>
      <c r="D82" s="83">
        <v>1.6801207594187063E-2</v>
      </c>
      <c r="E82" s="85">
        <f t="shared" si="18"/>
        <v>771681</v>
      </c>
      <c r="F82" s="85">
        <f t="shared" si="17"/>
        <v>12966</v>
      </c>
      <c r="G82">
        <f t="shared" si="10"/>
        <v>0.16461060624534227</v>
      </c>
      <c r="H82" s="86">
        <f t="shared" si="11"/>
        <v>127026.87723801196</v>
      </c>
      <c r="I82" s="19">
        <f>SUM(H82:$H$117)</f>
        <v>1762659.5649843256</v>
      </c>
      <c r="J82" s="87">
        <f t="shared" si="12"/>
        <v>13.876272512640035</v>
      </c>
      <c r="K82" s="147">
        <v>13.417939179306702</v>
      </c>
      <c r="Q82" s="82">
        <v>78</v>
      </c>
      <c r="R82" s="107">
        <v>6.7290108695837389E-3</v>
      </c>
      <c r="S82" s="19">
        <f t="shared" si="19"/>
        <v>936128</v>
      </c>
      <c r="T82" s="19">
        <f t="shared" si="13"/>
        <v>6300</v>
      </c>
      <c r="U82">
        <f t="shared" si="14"/>
        <v>0.16461060624534227</v>
      </c>
      <c r="V82" s="86">
        <f t="shared" si="15"/>
        <v>154096.59760323976</v>
      </c>
      <c r="W82" s="19">
        <f>SUM($V82:V$117)</f>
        <v>2145385.6431410103</v>
      </c>
      <c r="X82" s="87">
        <f t="shared" si="16"/>
        <v>13.922342715605197</v>
      </c>
      <c r="Y82" s="88">
        <v>13.464009382271863</v>
      </c>
    </row>
    <row r="83" spans="3:25" x14ac:dyDescent="0.3">
      <c r="C83" s="82">
        <v>79</v>
      </c>
      <c r="D83" s="83">
        <v>1.7983334142298184E-2</v>
      </c>
      <c r="E83" s="85">
        <f t="shared" si="18"/>
        <v>758715</v>
      </c>
      <c r="F83" s="85">
        <f t="shared" si="17"/>
        <v>13645</v>
      </c>
      <c r="G83">
        <f t="shared" si="10"/>
        <v>0.16084679132826096</v>
      </c>
      <c r="H83" s="86">
        <f t="shared" si="11"/>
        <v>122036.87328262151</v>
      </c>
      <c r="I83" s="19">
        <f>SUM(H83:$H$117)</f>
        <v>1635632.6877463136</v>
      </c>
      <c r="J83" s="87">
        <f t="shared" si="12"/>
        <v>13.402774454556871</v>
      </c>
      <c r="K83" s="147">
        <v>12.944441121223537</v>
      </c>
      <c r="Q83" s="82">
        <v>79</v>
      </c>
      <c r="R83" s="107">
        <v>7.7851139461655164E-3</v>
      </c>
      <c r="S83" s="19">
        <f t="shared" si="19"/>
        <v>929828</v>
      </c>
      <c r="T83" s="19">
        <f t="shared" si="13"/>
        <v>7239</v>
      </c>
      <c r="U83">
        <f t="shared" si="14"/>
        <v>0.16084679132826096</v>
      </c>
      <c r="V83" s="86">
        <f t="shared" si="15"/>
        <v>149559.85028717422</v>
      </c>
      <c r="W83" s="19">
        <f>SUM($V83:V$117)</f>
        <v>1991289.0455377707</v>
      </c>
      <c r="X83" s="87">
        <f t="shared" si="16"/>
        <v>13.314328957365488</v>
      </c>
      <c r="Y83" s="88">
        <v>12.855995624032154</v>
      </c>
    </row>
    <row r="84" spans="3:25" x14ac:dyDescent="0.3">
      <c r="C84" s="82">
        <v>80</v>
      </c>
      <c r="D84" s="83">
        <v>1.924636558621615E-2</v>
      </c>
      <c r="E84" s="85">
        <f t="shared" si="18"/>
        <v>745070</v>
      </c>
      <c r="F84" s="85">
        <f t="shared" si="17"/>
        <v>14340</v>
      </c>
      <c r="G84">
        <f t="shared" si="10"/>
        <v>0.15716903588847073</v>
      </c>
      <c r="H84" s="86">
        <f t="shared" si="11"/>
        <v>117101.93356942288</v>
      </c>
      <c r="I84" s="19">
        <f>SUM(H84:$H$117)</f>
        <v>1513595.814463692</v>
      </c>
      <c r="J84" s="87">
        <f t="shared" si="12"/>
        <v>12.925455356092559</v>
      </c>
      <c r="K84" s="147">
        <v>12.467122022759225</v>
      </c>
      <c r="Q84" s="82">
        <v>80</v>
      </c>
      <c r="R84" s="107">
        <v>9.0640845303050256E-3</v>
      </c>
      <c r="S84" s="19">
        <f t="shared" si="19"/>
        <v>922589</v>
      </c>
      <c r="T84" s="19">
        <f t="shared" si="13"/>
        <v>8363</v>
      </c>
      <c r="U84">
        <f t="shared" si="14"/>
        <v>0.15716903588847073</v>
      </c>
      <c r="V84" s="86">
        <f t="shared" si="15"/>
        <v>145002.42365130832</v>
      </c>
      <c r="W84" s="19">
        <f>SUM($V84:V$117)</f>
        <v>1841729.1952505964</v>
      </c>
      <c r="X84" s="87">
        <f t="shared" si="16"/>
        <v>12.70136835560389</v>
      </c>
      <c r="Y84" s="88">
        <v>12.243035022270556</v>
      </c>
    </row>
    <row r="85" spans="3:25" x14ac:dyDescent="0.3">
      <c r="C85" s="82">
        <v>81</v>
      </c>
      <c r="D85" s="83">
        <v>2.0607947535563394E-2</v>
      </c>
      <c r="E85" s="85">
        <f t="shared" si="18"/>
        <v>730730</v>
      </c>
      <c r="F85" s="85">
        <f t="shared" si="17"/>
        <v>15059</v>
      </c>
      <c r="G85">
        <f t="shared" si="10"/>
        <v>0.15357537217947109</v>
      </c>
      <c r="H85" s="86">
        <f t="shared" si="11"/>
        <v>112222.13171270491</v>
      </c>
      <c r="I85" s="19">
        <f>SUM(H85:$H$117)</f>
        <v>1396493.8808942696</v>
      </c>
      <c r="J85" s="87">
        <f t="shared" si="12"/>
        <v>12.444014915608394</v>
      </c>
      <c r="K85" s="147">
        <v>11.98568158227506</v>
      </c>
      <c r="Q85" s="82">
        <v>81</v>
      </c>
      <c r="R85" s="107">
        <v>1.0604661446298453E-2</v>
      </c>
      <c r="S85" s="19">
        <f t="shared" si="19"/>
        <v>914226</v>
      </c>
      <c r="T85" s="19">
        <f t="shared" si="13"/>
        <v>9696</v>
      </c>
      <c r="U85">
        <f t="shared" si="14"/>
        <v>0.15357537217947109</v>
      </c>
      <c r="V85" s="86">
        <f t="shared" si="15"/>
        <v>140402.59820614915</v>
      </c>
      <c r="W85" s="19">
        <f>SUM($V85:V$117)</f>
        <v>1696726.7715992881</v>
      </c>
      <c r="X85" s="87">
        <f t="shared" si="16"/>
        <v>12.084724878866076</v>
      </c>
      <c r="Y85" s="88">
        <v>11.626391545532742</v>
      </c>
    </row>
    <row r="86" spans="3:25" x14ac:dyDescent="0.3">
      <c r="C86" s="82">
        <v>82</v>
      </c>
      <c r="D86" s="83">
        <v>2.206113767045606E-2</v>
      </c>
      <c r="E86" s="85">
        <f t="shared" si="18"/>
        <v>715671</v>
      </c>
      <c r="F86" s="85">
        <f t="shared" si="17"/>
        <v>15789</v>
      </c>
      <c r="G86">
        <f t="shared" si="10"/>
        <v>0.15006387744720645</v>
      </c>
      <c r="H86" s="86">
        <f t="shared" si="11"/>
        <v>107396.36523651969</v>
      </c>
      <c r="I86" s="19">
        <f>SUM(H86:$H$117)</f>
        <v>1284271.7491815647</v>
      </c>
      <c r="J86" s="87">
        <f t="shared" si="12"/>
        <v>11.958242221263307</v>
      </c>
      <c r="K86" s="147">
        <v>11.499908887929973</v>
      </c>
      <c r="Q86" s="82">
        <v>82</v>
      </c>
      <c r="R86" s="107">
        <v>1.2475114560078639E-2</v>
      </c>
      <c r="S86" s="19">
        <f t="shared" si="19"/>
        <v>904530</v>
      </c>
      <c r="T86" s="19">
        <f t="shared" si="13"/>
        <v>11285</v>
      </c>
      <c r="U86">
        <f t="shared" si="14"/>
        <v>0.15006387744720645</v>
      </c>
      <c r="V86" s="86">
        <f t="shared" si="15"/>
        <v>135737.27906732165</v>
      </c>
      <c r="W86" s="19">
        <f>SUM($V86:V$117)</f>
        <v>1556324.1733931391</v>
      </c>
      <c r="X86" s="87">
        <f t="shared" si="16"/>
        <v>11.465709229527496</v>
      </c>
      <c r="Y86" s="88">
        <v>11.007375896194162</v>
      </c>
    </row>
    <row r="87" spans="3:25" x14ac:dyDescent="0.3">
      <c r="C87" s="82">
        <v>83</v>
      </c>
      <c r="D87" s="83">
        <v>2.3629861094389137E-2</v>
      </c>
      <c r="E87" s="85">
        <f t="shared" si="18"/>
        <v>699882</v>
      </c>
      <c r="F87" s="85">
        <f t="shared" si="17"/>
        <v>16539</v>
      </c>
      <c r="G87">
        <f t="shared" si="10"/>
        <v>0.14663267290131565</v>
      </c>
      <c r="H87" s="86">
        <f t="shared" si="11"/>
        <v>102625.5683755186</v>
      </c>
      <c r="I87" s="19">
        <f>SUM(H87:$H$117)</f>
        <v>1176875.3839450448</v>
      </c>
      <c r="J87" s="87">
        <f t="shared" si="12"/>
        <v>11.467662518941909</v>
      </c>
      <c r="K87" s="147">
        <v>11.009329185608575</v>
      </c>
      <c r="Q87" s="82">
        <v>83</v>
      </c>
      <c r="R87" s="107">
        <v>1.4746958009730478E-2</v>
      </c>
      <c r="S87" s="19">
        <f t="shared" si="19"/>
        <v>893245</v>
      </c>
      <c r="T87" s="19">
        <f t="shared" si="13"/>
        <v>13173</v>
      </c>
      <c r="U87">
        <f t="shared" si="14"/>
        <v>0.14663267290131565</v>
      </c>
      <c r="V87" s="86">
        <f t="shared" si="15"/>
        <v>130978.90190573571</v>
      </c>
      <c r="W87" s="19">
        <f>SUM($V87:V$117)</f>
        <v>1420586.8943258175</v>
      </c>
      <c r="X87" s="87">
        <f t="shared" si="16"/>
        <v>10.845921546572445</v>
      </c>
      <c r="Y87" s="88">
        <v>10.387588213239111</v>
      </c>
    </row>
    <row r="88" spans="3:25" x14ac:dyDescent="0.3">
      <c r="C88" s="82">
        <v>84</v>
      </c>
      <c r="D88" s="83">
        <v>2.5316561709019865E-2</v>
      </c>
      <c r="E88" s="85">
        <f t="shared" si="18"/>
        <v>683343</v>
      </c>
      <c r="F88" s="85">
        <f t="shared" si="17"/>
        <v>17300</v>
      </c>
      <c r="G88">
        <f t="shared" si="10"/>
        <v>0.14327992270990389</v>
      </c>
      <c r="H88" s="86">
        <f t="shared" si="11"/>
        <v>97909.332224353857</v>
      </c>
      <c r="I88" s="19">
        <f>SUM(H88:$H$117)</f>
        <v>1074249.8155695263</v>
      </c>
      <c r="J88" s="87">
        <f t="shared" si="12"/>
        <v>10.971883794569672</v>
      </c>
      <c r="K88" s="147">
        <v>10.513550461236338</v>
      </c>
      <c r="Q88" s="82">
        <v>84</v>
      </c>
      <c r="R88" s="107">
        <v>1.7528519802820306E-2</v>
      </c>
      <c r="S88" s="19">
        <f t="shared" si="19"/>
        <v>880072</v>
      </c>
      <c r="T88" s="19">
        <f t="shared" si="13"/>
        <v>15427</v>
      </c>
      <c r="U88">
        <f t="shared" si="14"/>
        <v>0.14327992270990389</v>
      </c>
      <c r="V88" s="86">
        <f t="shared" si="15"/>
        <v>126096.64813915054</v>
      </c>
      <c r="W88" s="19">
        <f>SUM($V88:V$117)</f>
        <v>1289607.9924200817</v>
      </c>
      <c r="X88" s="87">
        <f t="shared" si="16"/>
        <v>10.227139352641395</v>
      </c>
      <c r="Y88" s="88">
        <v>9.7688060193080606</v>
      </c>
    </row>
    <row r="89" spans="3:25" x14ac:dyDescent="0.3">
      <c r="C89" s="82">
        <v>85</v>
      </c>
      <c r="D89" s="83">
        <v>2.713753701976411E-2</v>
      </c>
      <c r="E89" s="85">
        <f t="shared" si="18"/>
        <v>666043</v>
      </c>
      <c r="F89" s="85">
        <f t="shared" si="17"/>
        <v>18075</v>
      </c>
      <c r="G89">
        <f t="shared" si="10"/>
        <v>0.14000383301729907</v>
      </c>
      <c r="H89" s="86">
        <f t="shared" si="11"/>
        <v>93248.572954340925</v>
      </c>
      <c r="I89" s="19">
        <f>SUM(H89:$H$117)</f>
        <v>976340.4833451726</v>
      </c>
      <c r="J89" s="87">
        <f t="shared" si="12"/>
        <v>10.47029946316966</v>
      </c>
      <c r="K89" s="147">
        <v>10.011966129836326</v>
      </c>
      <c r="Q89" s="82">
        <v>85</v>
      </c>
      <c r="R89" s="107">
        <v>2.0933313084996449E-2</v>
      </c>
      <c r="S89" s="19">
        <f t="shared" si="19"/>
        <v>864645</v>
      </c>
      <c r="T89" s="19">
        <f t="shared" si="13"/>
        <v>18100</v>
      </c>
      <c r="U89">
        <f t="shared" si="14"/>
        <v>0.14000383301729907</v>
      </c>
      <c r="V89" s="86">
        <f t="shared" si="15"/>
        <v>121053.61419924255</v>
      </c>
      <c r="W89" s="19">
        <f>SUM($V89:V$117)</f>
        <v>1163511.3442809312</v>
      </c>
      <c r="X89" s="87">
        <f t="shared" si="16"/>
        <v>9.6115374330410646</v>
      </c>
      <c r="Y89" s="88">
        <v>9.1532040997077306</v>
      </c>
    </row>
    <row r="90" spans="3:25" x14ac:dyDescent="0.3">
      <c r="C90" s="82">
        <v>86</v>
      </c>
      <c r="D90" s="83">
        <v>2.9093775559942206E-2</v>
      </c>
      <c r="E90" s="85">
        <f t="shared" si="18"/>
        <v>647968</v>
      </c>
      <c r="F90" s="85">
        <f t="shared" si="17"/>
        <v>18852</v>
      </c>
      <c r="G90">
        <f t="shared" si="10"/>
        <v>0.13680265098426722</v>
      </c>
      <c r="H90" s="86">
        <f t="shared" si="11"/>
        <v>88643.740152973667</v>
      </c>
      <c r="I90" s="19">
        <f>SUM(H90:$H$117)</f>
        <v>883091.91039083153</v>
      </c>
      <c r="J90" s="87">
        <f t="shared" si="12"/>
        <v>9.9622591382862247</v>
      </c>
      <c r="K90" s="147">
        <v>9.5039258049528907</v>
      </c>
      <c r="Q90" s="82">
        <v>86</v>
      </c>
      <c r="R90" s="107">
        <v>2.5127669761367547E-2</v>
      </c>
      <c r="S90" s="19">
        <f t="shared" si="19"/>
        <v>846545</v>
      </c>
      <c r="T90" s="19">
        <f t="shared" si="13"/>
        <v>21272</v>
      </c>
      <c r="U90">
        <f t="shared" si="14"/>
        <v>0.13680265098426722</v>
      </c>
      <c r="V90" s="86">
        <f t="shared" si="15"/>
        <v>115809.60017747649</v>
      </c>
      <c r="W90" s="19">
        <f>SUM($V90:V$117)</f>
        <v>1042457.7300816886</v>
      </c>
      <c r="X90" s="87">
        <f t="shared" si="16"/>
        <v>9.0014793979440189</v>
      </c>
      <c r="Y90" s="88">
        <v>8.5431460646106849</v>
      </c>
    </row>
    <row r="91" spans="3:25" x14ac:dyDescent="0.3">
      <c r="C91" s="82">
        <v>87</v>
      </c>
      <c r="D91" s="83">
        <v>3.1218470444920141E-2</v>
      </c>
      <c r="E91" s="85">
        <f t="shared" si="18"/>
        <v>629116</v>
      </c>
      <c r="F91" s="85">
        <f t="shared" si="17"/>
        <v>19641</v>
      </c>
      <c r="G91">
        <f t="shared" si="10"/>
        <v>0.13367466385017315</v>
      </c>
      <c r="H91" s="86">
        <f t="shared" si="11"/>
        <v>84096.86982276554</v>
      </c>
      <c r="I91" s="19">
        <f>SUM(H91:$H$117)</f>
        <v>794448.17023785785</v>
      </c>
      <c r="J91" s="87">
        <f t="shared" si="12"/>
        <v>9.4468221220618585</v>
      </c>
      <c r="K91" s="147">
        <v>8.9884887887285245</v>
      </c>
      <c r="Q91" s="82">
        <v>87</v>
      </c>
      <c r="R91" s="107">
        <v>3.0320741228357539E-2</v>
      </c>
      <c r="S91" s="19">
        <f t="shared" si="19"/>
        <v>825273</v>
      </c>
      <c r="T91" s="19">
        <f t="shared" si="13"/>
        <v>25023</v>
      </c>
      <c r="U91">
        <f t="shared" si="14"/>
        <v>0.13367466385017315</v>
      </c>
      <c r="V91" s="86">
        <f t="shared" si="15"/>
        <v>110318.09085962395</v>
      </c>
      <c r="W91" s="19">
        <f>SUM($V91:V$117)</f>
        <v>926648.12990421208</v>
      </c>
      <c r="X91" s="87">
        <f t="shared" si="16"/>
        <v>8.3997839582207838</v>
      </c>
      <c r="Y91" s="88">
        <v>7.9414506248874508</v>
      </c>
    </row>
    <row r="92" spans="3:25" x14ac:dyDescent="0.3">
      <c r="C92" s="82">
        <v>88</v>
      </c>
      <c r="D92" s="83">
        <v>3.3523130056728162E-2</v>
      </c>
      <c r="E92" s="85">
        <f t="shared" si="18"/>
        <v>609475</v>
      </c>
      <c r="F92" s="85">
        <f t="shared" si="17"/>
        <v>20432</v>
      </c>
      <c r="G92">
        <f t="shared" si="10"/>
        <v>0.13061819801658506</v>
      </c>
      <c r="H92" s="86">
        <f t="shared" si="11"/>
        <v>79608.526236158184</v>
      </c>
      <c r="I92" s="19">
        <f>SUM(H92:$H$117)</f>
        <v>710351.30041509238</v>
      </c>
      <c r="J92" s="87">
        <f t="shared" si="12"/>
        <v>8.9230555318640086</v>
      </c>
      <c r="K92" s="147">
        <v>8.4647221985306746</v>
      </c>
      <c r="Q92" s="82">
        <v>88</v>
      </c>
      <c r="R92" s="107">
        <v>3.6755207383947594E-2</v>
      </c>
      <c r="S92" s="19">
        <f t="shared" si="19"/>
        <v>800250</v>
      </c>
      <c r="T92" s="19">
        <f t="shared" si="13"/>
        <v>29414</v>
      </c>
      <c r="U92">
        <f t="shared" si="14"/>
        <v>0.13061819801658506</v>
      </c>
      <c r="V92" s="86">
        <f t="shared" si="15"/>
        <v>104527.21296277219</v>
      </c>
      <c r="W92" s="19">
        <f>SUM($V92:V$117)</f>
        <v>816330.03904458822</v>
      </c>
      <c r="X92" s="87">
        <f t="shared" si="16"/>
        <v>7.809736966155671</v>
      </c>
      <c r="Y92" s="88">
        <v>7.351403632822338</v>
      </c>
    </row>
    <row r="93" spans="3:25" x14ac:dyDescent="0.3">
      <c r="C93" s="82">
        <v>89</v>
      </c>
      <c r="D93" s="83">
        <v>3.6010341612615508E-2</v>
      </c>
      <c r="E93" s="85">
        <f t="shared" si="18"/>
        <v>589043</v>
      </c>
      <c r="F93" s="85">
        <f t="shared" si="17"/>
        <v>21212</v>
      </c>
      <c r="G93">
        <f t="shared" si="10"/>
        <v>0.12763161815183216</v>
      </c>
      <c r="H93" s="86">
        <f t="shared" si="11"/>
        <v>75180.511251009666</v>
      </c>
      <c r="I93" s="19">
        <f>SUM(H93:$H$117)</f>
        <v>630742.77417893417</v>
      </c>
      <c r="J93" s="87">
        <f t="shared" si="12"/>
        <v>8.3897111589602726</v>
      </c>
      <c r="K93" s="147">
        <v>7.9313778256269396</v>
      </c>
      <c r="Q93" s="82">
        <v>89</v>
      </c>
      <c r="R93" s="107">
        <v>4.4751721020113398E-2</v>
      </c>
      <c r="S93" s="19">
        <f t="shared" si="19"/>
        <v>770836</v>
      </c>
      <c r="T93" s="19">
        <f t="shared" si="13"/>
        <v>34497</v>
      </c>
      <c r="U93">
        <f t="shared" si="14"/>
        <v>0.12763161815183216</v>
      </c>
      <c r="V93" s="86">
        <f t="shared" si="15"/>
        <v>98383.046009685699</v>
      </c>
      <c r="W93" s="19">
        <f>SUM($V93:V$117)</f>
        <v>711802.82608181599</v>
      </c>
      <c r="X93" s="87">
        <f t="shared" si="16"/>
        <v>7.2350151266076859</v>
      </c>
      <c r="Y93" s="88">
        <v>6.7766817932743528</v>
      </c>
    </row>
    <row r="94" spans="3:25" x14ac:dyDescent="0.3">
      <c r="C94" s="82">
        <v>90</v>
      </c>
      <c r="D94" s="83">
        <v>4.2294873624420311E-2</v>
      </c>
      <c r="E94" s="85">
        <f t="shared" si="18"/>
        <v>567831</v>
      </c>
      <c r="F94" s="85">
        <f t="shared" si="17"/>
        <v>24017</v>
      </c>
      <c r="G94">
        <f t="shared" si="10"/>
        <v>0.12471332631603688</v>
      </c>
      <c r="H94" s="86">
        <f t="shared" si="11"/>
        <v>70816.092795361532</v>
      </c>
      <c r="I94" s="19">
        <f>SUM(H94:$H$117)</f>
        <v>555562.26292792452</v>
      </c>
      <c r="J94" s="87">
        <f t="shared" si="12"/>
        <v>7.8451414219271065</v>
      </c>
      <c r="K94" s="147">
        <v>7.3868080885937735</v>
      </c>
      <c r="Q94" s="82">
        <v>90</v>
      </c>
      <c r="R94" s="107">
        <v>6.0616036473170452E-2</v>
      </c>
      <c r="S94" s="19">
        <f t="shared" si="19"/>
        <v>736339</v>
      </c>
      <c r="T94" s="19">
        <f t="shared" si="13"/>
        <v>44634</v>
      </c>
      <c r="U94">
        <f t="shared" si="14"/>
        <v>0.12471332631603688</v>
      </c>
      <c r="V94" s="86">
        <f t="shared" si="15"/>
        <v>91831.285986224277</v>
      </c>
      <c r="W94" s="19">
        <f>SUM($V94:V$117)</f>
        <v>613419.78007213015</v>
      </c>
      <c r="X94" s="87">
        <f t="shared" si="16"/>
        <v>6.6798561458036207</v>
      </c>
      <c r="Y94" s="88">
        <v>6.2215228124702877</v>
      </c>
    </row>
    <row r="95" spans="3:25" x14ac:dyDescent="0.3">
      <c r="C95" s="82">
        <v>91</v>
      </c>
      <c r="D95" s="83">
        <v>4.8614223475905036E-2</v>
      </c>
      <c r="E95" s="85">
        <f t="shared" si="18"/>
        <v>543814</v>
      </c>
      <c r="F95" s="85">
        <f t="shared" si="17"/>
        <v>26438</v>
      </c>
      <c r="G95">
        <f t="shared" si="10"/>
        <v>0.1218617611061529</v>
      </c>
      <c r="H95" s="86">
        <f t="shared" si="11"/>
        <v>66270.131754181435</v>
      </c>
      <c r="I95" s="19">
        <f>SUM(H95:$H$117)</f>
        <v>484746.17013256287</v>
      </c>
      <c r="J95" s="87">
        <f t="shared" si="12"/>
        <v>7.3147005642097112</v>
      </c>
      <c r="K95" s="147">
        <v>6.8563672308763781</v>
      </c>
      <c r="Q95" s="82">
        <v>91</v>
      </c>
      <c r="R95" s="107">
        <v>7.6612269879326747E-2</v>
      </c>
      <c r="S95" s="19">
        <f t="shared" si="19"/>
        <v>691705</v>
      </c>
      <c r="T95" s="19">
        <f t="shared" si="13"/>
        <v>52994</v>
      </c>
      <c r="U95">
        <f t="shared" si="14"/>
        <v>0.1218617611061529</v>
      </c>
      <c r="V95" s="86">
        <f t="shared" si="15"/>
        <v>84292.389465931497</v>
      </c>
      <c r="W95" s="19">
        <f>SUM($V95:V$117)</f>
        <v>521588.49408590596</v>
      </c>
      <c r="X95" s="87">
        <f t="shared" si="16"/>
        <v>6.187848006096881</v>
      </c>
      <c r="Y95" s="88">
        <v>5.729514672763548</v>
      </c>
    </row>
    <row r="96" spans="3:25" x14ac:dyDescent="0.3">
      <c r="C96" s="82">
        <v>92</v>
      </c>
      <c r="D96" s="83">
        <v>5.6919201541028634E-2</v>
      </c>
      <c r="E96" s="85">
        <f t="shared" si="18"/>
        <v>517376</v>
      </c>
      <c r="F96" s="85">
        <f t="shared" si="17"/>
        <v>29449</v>
      </c>
      <c r="G96">
        <f t="shared" si="10"/>
        <v>0.11907539682055197</v>
      </c>
      <c r="H96" s="86">
        <f t="shared" si="11"/>
        <v>61606.752505429897</v>
      </c>
      <c r="I96" s="19">
        <f>SUM(H96:$H$117)</f>
        <v>418476.0383783814</v>
      </c>
      <c r="J96" s="87">
        <f t="shared" si="12"/>
        <v>6.7926975755051808</v>
      </c>
      <c r="K96" s="147">
        <v>6.3343642421718478</v>
      </c>
      <c r="Q96" s="82">
        <v>92</v>
      </c>
      <c r="R96" s="107">
        <v>8.775159628946419E-2</v>
      </c>
      <c r="S96" s="19">
        <f t="shared" si="19"/>
        <v>638711</v>
      </c>
      <c r="T96" s="19">
        <f t="shared" si="13"/>
        <v>56048</v>
      </c>
      <c r="U96">
        <f t="shared" si="14"/>
        <v>0.11907539682055197</v>
      </c>
      <c r="V96" s="86">
        <f t="shared" si="15"/>
        <v>76054.765778651577</v>
      </c>
      <c r="W96" s="19">
        <f>SUM($V96:V$117)</f>
        <v>437296.10461997445</v>
      </c>
      <c r="X96" s="87">
        <f t="shared" si="16"/>
        <v>5.7497528280170265</v>
      </c>
      <c r="Y96" s="88">
        <v>5.2914194946836934</v>
      </c>
    </row>
    <row r="97" spans="3:25" x14ac:dyDescent="0.3">
      <c r="C97" s="82">
        <v>93</v>
      </c>
      <c r="D97" s="83">
        <v>6.6720774409826461E-2</v>
      </c>
      <c r="E97" s="85">
        <f t="shared" si="18"/>
        <v>487927</v>
      </c>
      <c r="F97" s="85">
        <f t="shared" si="17"/>
        <v>32555</v>
      </c>
      <c r="G97">
        <f t="shared" si="10"/>
        <v>0.11635274264271249</v>
      </c>
      <c r="H97" s="86">
        <f t="shared" si="11"/>
        <v>56771.644659430778</v>
      </c>
      <c r="I97" s="19">
        <f>SUM(H97:$H$117)</f>
        <v>356869.2858729515</v>
      </c>
      <c r="J97" s="87">
        <f t="shared" si="12"/>
        <v>6.2860480441210749</v>
      </c>
      <c r="K97" s="147">
        <v>5.8277147107877418</v>
      </c>
      <c r="Q97" s="82">
        <v>93</v>
      </c>
      <c r="R97" s="107">
        <v>0.10039195070112772</v>
      </c>
      <c r="S97" s="19">
        <f t="shared" si="19"/>
        <v>582663</v>
      </c>
      <c r="T97" s="19">
        <f t="shared" si="13"/>
        <v>58495</v>
      </c>
      <c r="U97">
        <f t="shared" si="14"/>
        <v>0.11635274264271249</v>
      </c>
      <c r="V97" s="86">
        <f t="shared" si="15"/>
        <v>67794.43808643079</v>
      </c>
      <c r="W97" s="19">
        <f>SUM($V97:V$117)</f>
        <v>361241.33884132281</v>
      </c>
      <c r="X97" s="87">
        <f t="shared" si="16"/>
        <v>5.3284804629662696</v>
      </c>
      <c r="Y97" s="88">
        <v>4.8701471296329366</v>
      </c>
    </row>
    <row r="98" spans="3:25" x14ac:dyDescent="0.3">
      <c r="C98" s="82">
        <v>94</v>
      </c>
      <c r="D98" s="83">
        <v>7.8227806327656482E-2</v>
      </c>
      <c r="E98" s="85">
        <f t="shared" si="18"/>
        <v>455372</v>
      </c>
      <c r="F98" s="85">
        <f t="shared" si="17"/>
        <v>35623</v>
      </c>
      <c r="G98">
        <f t="shared" si="10"/>
        <v>0.11369234184357289</v>
      </c>
      <c r="H98" s="86">
        <f t="shared" si="11"/>
        <v>51772.309089991475</v>
      </c>
      <c r="I98" s="19">
        <f>SUM(H98:$H$117)</f>
        <v>300097.64121352072</v>
      </c>
      <c r="J98" s="87">
        <f t="shared" si="12"/>
        <v>5.7964894069508484</v>
      </c>
      <c r="K98" s="147">
        <v>5.3381560736175153</v>
      </c>
      <c r="Q98" s="82">
        <v>94</v>
      </c>
      <c r="R98" s="107">
        <v>0.11486128329392126</v>
      </c>
      <c r="S98" s="19">
        <f t="shared" si="19"/>
        <v>524168</v>
      </c>
      <c r="T98" s="19">
        <f t="shared" si="13"/>
        <v>60207</v>
      </c>
      <c r="U98">
        <f t="shared" si="14"/>
        <v>0.11369234184357289</v>
      </c>
      <c r="V98" s="86">
        <f t="shared" si="15"/>
        <v>59593.88743946192</v>
      </c>
      <c r="W98" s="19">
        <f>SUM($V98:V$117)</f>
        <v>293446.90075489209</v>
      </c>
      <c r="X98" s="87">
        <f t="shared" si="16"/>
        <v>4.9241107328832729</v>
      </c>
      <c r="Y98" s="88">
        <v>4.4657773995499399</v>
      </c>
    </row>
    <row r="99" spans="3:25" x14ac:dyDescent="0.3">
      <c r="C99" s="82">
        <v>95</v>
      </c>
      <c r="D99" s="83">
        <v>9.1727895026571069E-2</v>
      </c>
      <c r="E99" s="85">
        <f t="shared" si="18"/>
        <v>419749</v>
      </c>
      <c r="F99" s="85">
        <f t="shared" si="17"/>
        <v>38503</v>
      </c>
      <c r="G99">
        <f t="shared" si="10"/>
        <v>0.1110927710021232</v>
      </c>
      <c r="H99" s="86">
        <f t="shared" si="11"/>
        <v>46631.079535370212</v>
      </c>
      <c r="I99" s="19">
        <f>SUM(H99:$H$117)</f>
        <v>248325.33212352937</v>
      </c>
      <c r="J99" s="87">
        <f t="shared" si="12"/>
        <v>5.3253181053887406</v>
      </c>
      <c r="K99" s="147">
        <v>4.8669847720554076</v>
      </c>
      <c r="Q99" s="82">
        <v>95</v>
      </c>
      <c r="R99" s="107">
        <v>0.13143953254055996</v>
      </c>
      <c r="S99" s="19">
        <f t="shared" si="19"/>
        <v>463961</v>
      </c>
      <c r="T99" s="19">
        <f t="shared" si="13"/>
        <v>60983</v>
      </c>
      <c r="U99">
        <f t="shared" si="14"/>
        <v>0.1110927710021232</v>
      </c>
      <c r="V99" s="86">
        <f t="shared" si="15"/>
        <v>51542.713126916082</v>
      </c>
      <c r="W99" s="19">
        <f>SUM($V99:V$117)</f>
        <v>233853.0133154302</v>
      </c>
      <c r="X99" s="87">
        <f t="shared" si="16"/>
        <v>4.5370722480130752</v>
      </c>
      <c r="Y99" s="88">
        <v>4.0787389146797421</v>
      </c>
    </row>
    <row r="100" spans="3:25" x14ac:dyDescent="0.3">
      <c r="C100" s="82">
        <v>96</v>
      </c>
      <c r="D100" s="83">
        <v>0.10756564214072008</v>
      </c>
      <c r="E100" s="85">
        <f t="shared" si="18"/>
        <v>381246</v>
      </c>
      <c r="F100" s="85">
        <f t="shared" si="17"/>
        <v>41009</v>
      </c>
      <c r="G100">
        <f t="shared" si="10"/>
        <v>0.10855263924381786</v>
      </c>
      <c r="H100" s="86">
        <f t="shared" si="11"/>
        <v>41385.259501148583</v>
      </c>
      <c r="I100" s="19">
        <f>SUM(H100:$H$117)</f>
        <v>201694.2525881592</v>
      </c>
      <c r="J100" s="87">
        <f t="shared" si="12"/>
        <v>4.8735770904749671</v>
      </c>
      <c r="K100" s="147">
        <v>4.4152437571416341</v>
      </c>
      <c r="Q100" s="82">
        <v>96</v>
      </c>
      <c r="R100" s="107">
        <v>0.15043373604439481</v>
      </c>
      <c r="S100" s="19">
        <f t="shared" si="19"/>
        <v>402978</v>
      </c>
      <c r="T100" s="19">
        <f t="shared" si="13"/>
        <v>60622</v>
      </c>
      <c r="U100">
        <f t="shared" si="14"/>
        <v>0.10855263924381786</v>
      </c>
      <c r="V100" s="86">
        <f t="shared" si="15"/>
        <v>43744.325457195235</v>
      </c>
      <c r="W100" s="19">
        <f>SUM($V100:V$117)</f>
        <v>182310.30018851411</v>
      </c>
      <c r="X100" s="87">
        <f t="shared" si="16"/>
        <v>4.1676331337400248</v>
      </c>
      <c r="Y100" s="88">
        <v>3.7092998004066913</v>
      </c>
    </row>
    <row r="101" spans="3:25" x14ac:dyDescent="0.3">
      <c r="C101" s="82">
        <v>97</v>
      </c>
      <c r="D101" s="83">
        <v>0.12614663773239093</v>
      </c>
      <c r="E101" s="85">
        <f t="shared" si="18"/>
        <v>340237</v>
      </c>
      <c r="F101" s="85">
        <f t="shared" si="17"/>
        <v>42920</v>
      </c>
      <c r="G101">
        <f t="shared" si="10"/>
        <v>0.10607058749640204</v>
      </c>
      <c r="H101" s="86">
        <f t="shared" si="11"/>
        <v>36089.138478013338</v>
      </c>
      <c r="I101" s="19">
        <f>SUM(H101:$H$117)</f>
        <v>160308.99308701055</v>
      </c>
      <c r="J101" s="87">
        <f t="shared" si="12"/>
        <v>4.4420288166389987</v>
      </c>
      <c r="K101" s="147">
        <v>3.9836954833056653</v>
      </c>
      <c r="Q101" s="82">
        <v>97</v>
      </c>
      <c r="R101" s="107">
        <v>0.17220921446834778</v>
      </c>
      <c r="S101" s="19">
        <f t="shared" si="19"/>
        <v>342356</v>
      </c>
      <c r="T101" s="19">
        <f t="shared" si="13"/>
        <v>58957</v>
      </c>
      <c r="U101">
        <f t="shared" si="14"/>
        <v>0.10607058749640204</v>
      </c>
      <c r="V101" s="86">
        <f t="shared" si="15"/>
        <v>36313.902052918216</v>
      </c>
      <c r="W101" s="19">
        <f>SUM($V101:V$117)</f>
        <v>138565.97473131889</v>
      </c>
      <c r="X101" s="87">
        <f t="shared" si="16"/>
        <v>3.815783127062315</v>
      </c>
      <c r="Y101" s="88">
        <v>3.3574497937289816</v>
      </c>
    </row>
    <row r="102" spans="3:25" x14ac:dyDescent="0.3">
      <c r="C102" s="82">
        <v>98</v>
      </c>
      <c r="D102" s="83">
        <v>0.14793882733098082</v>
      </c>
      <c r="E102" s="85">
        <f t="shared" si="18"/>
        <v>297317</v>
      </c>
      <c r="F102" s="85">
        <f t="shared" si="17"/>
        <v>43985</v>
      </c>
      <c r="G102">
        <f t="shared" si="10"/>
        <v>0.10364528776275359</v>
      </c>
      <c r="H102" s="86">
        <f t="shared" si="11"/>
        <v>30815.506021758607</v>
      </c>
      <c r="I102" s="19">
        <f>SUM(H102:$H$117)</f>
        <v>124219.85460899724</v>
      </c>
      <c r="J102" s="87">
        <f t="shared" si="12"/>
        <v>4.0310827452025775</v>
      </c>
      <c r="K102" s="147">
        <v>3.572749411869244</v>
      </c>
      <c r="Q102" s="82">
        <v>98</v>
      </c>
      <c r="R102" s="107">
        <v>0.19712025059088642</v>
      </c>
      <c r="S102" s="19">
        <f t="shared" si="19"/>
        <v>283399</v>
      </c>
      <c r="T102" s="19">
        <f t="shared" si="13"/>
        <v>55864</v>
      </c>
      <c r="U102">
        <f t="shared" si="14"/>
        <v>0.10364528776275359</v>
      </c>
      <c r="V102" s="86">
        <f t="shared" si="15"/>
        <v>29372.970906676604</v>
      </c>
      <c r="W102" s="19">
        <f>SUM($V102:V$117)</f>
        <v>102252.07267840065</v>
      </c>
      <c r="X102" s="87">
        <f t="shared" si="16"/>
        <v>3.4811620861667185</v>
      </c>
      <c r="Y102" s="88">
        <v>3.022828752833385</v>
      </c>
    </row>
    <row r="103" spans="3:25" x14ac:dyDescent="0.3">
      <c r="C103" s="82">
        <v>99</v>
      </c>
      <c r="D103" s="83">
        <v>0.17352201358211206</v>
      </c>
      <c r="E103" s="85">
        <f t="shared" si="18"/>
        <v>253332</v>
      </c>
      <c r="F103" s="85">
        <f t="shared" si="17"/>
        <v>43959</v>
      </c>
      <c r="G103">
        <f t="shared" si="10"/>
        <v>0.10127544241035134</v>
      </c>
      <c r="H103" s="86">
        <f t="shared" si="11"/>
        <v>25656.310376699126</v>
      </c>
      <c r="I103" s="19">
        <f>SUM(H103:$H$117)</f>
        <v>93404.348587238608</v>
      </c>
      <c r="J103" s="87">
        <f t="shared" si="12"/>
        <v>3.6405994165111033</v>
      </c>
      <c r="K103" s="147">
        <v>3.1822660831777698</v>
      </c>
      <c r="Q103" s="82">
        <v>99</v>
      </c>
      <c r="R103" s="107">
        <v>0.22567230071675592</v>
      </c>
      <c r="S103" s="19">
        <f t="shared" si="19"/>
        <v>227535</v>
      </c>
      <c r="T103" s="19">
        <f t="shared" si="13"/>
        <v>51349</v>
      </c>
      <c r="U103">
        <f t="shared" si="14"/>
        <v>0.10127544241035134</v>
      </c>
      <c r="V103" s="86">
        <f t="shared" si="15"/>
        <v>23043.707788839292</v>
      </c>
      <c r="W103" s="19">
        <f>SUM($V103:V$117)</f>
        <v>72879.101771724061</v>
      </c>
      <c r="X103" s="87">
        <f t="shared" si="16"/>
        <v>3.1626464994067245</v>
      </c>
      <c r="Y103" s="88">
        <v>2.704313166073391</v>
      </c>
    </row>
    <row r="104" spans="3:25" x14ac:dyDescent="0.3">
      <c r="C104" s="82">
        <v>100</v>
      </c>
      <c r="D104" s="83">
        <v>0.21162</v>
      </c>
      <c r="E104" s="85">
        <f t="shared" si="18"/>
        <v>209373</v>
      </c>
      <c r="F104" s="85">
        <f t="shared" si="17"/>
        <v>44308</v>
      </c>
      <c r="G104">
        <f t="shared" si="10"/>
        <v>9.895978347698979E-2</v>
      </c>
      <c r="H104" s="86">
        <f t="shared" si="11"/>
        <v>20719.506745927782</v>
      </c>
      <c r="I104" s="19">
        <f>SUM(H104:$H$117)</f>
        <v>67748.038210539482</v>
      </c>
      <c r="J104" s="87">
        <f t="shared" si="12"/>
        <v>3.2697708030069155</v>
      </c>
      <c r="K104" s="147">
        <v>2.811437469673582</v>
      </c>
      <c r="Q104" s="82">
        <v>100</v>
      </c>
      <c r="R104" s="107">
        <v>0.26813999999999999</v>
      </c>
      <c r="S104" s="19">
        <f t="shared" si="19"/>
        <v>176186</v>
      </c>
      <c r="T104" s="19">
        <f t="shared" si="13"/>
        <v>47243</v>
      </c>
      <c r="U104">
        <f t="shared" si="14"/>
        <v>9.895978347698979E-2</v>
      </c>
      <c r="V104" s="86">
        <f t="shared" si="15"/>
        <v>17435.328411676925</v>
      </c>
      <c r="W104" s="19">
        <f>SUM($V104:V$117)</f>
        <v>49835.393982884758</v>
      </c>
      <c r="X104" s="87">
        <f t="shared" si="16"/>
        <v>2.8582997008251709</v>
      </c>
      <c r="Y104" s="88">
        <v>2.3999663674918374</v>
      </c>
    </row>
    <row r="105" spans="3:25" x14ac:dyDescent="0.3">
      <c r="C105" s="82">
        <v>101</v>
      </c>
      <c r="D105" s="83">
        <v>0.24718000000000001</v>
      </c>
      <c r="E105" s="85">
        <f t="shared" si="18"/>
        <v>165065</v>
      </c>
      <c r="F105" s="85">
        <f t="shared" si="17"/>
        <v>40801</v>
      </c>
      <c r="G105">
        <f t="shared" si="10"/>
        <v>9.6697071992368364E-2</v>
      </c>
      <c r="H105" s="86">
        <f t="shared" si="11"/>
        <v>15961.302188420284</v>
      </c>
      <c r="I105" s="19">
        <f>SUM(H105:$H$117)</f>
        <v>47028.531464611697</v>
      </c>
      <c r="J105" s="87">
        <f t="shared" si="12"/>
        <v>2.9464094413756716</v>
      </c>
      <c r="K105" s="147">
        <v>2.4880761080423381</v>
      </c>
      <c r="Q105" s="82">
        <v>101</v>
      </c>
      <c r="R105" s="107">
        <v>0.30586000000000002</v>
      </c>
      <c r="S105" s="19">
        <f t="shared" si="19"/>
        <v>128943</v>
      </c>
      <c r="T105" s="19">
        <f t="shared" si="13"/>
        <v>39439</v>
      </c>
      <c r="U105">
        <f t="shared" si="14"/>
        <v>9.6697071992368364E-2</v>
      </c>
      <c r="V105" s="86">
        <f t="shared" si="15"/>
        <v>12468.410553911954</v>
      </c>
      <c r="W105" s="19">
        <f>SUM($V105:V$117)</f>
        <v>32400.06557120783</v>
      </c>
      <c r="X105" s="87">
        <f t="shared" si="16"/>
        <v>2.5985722423169917</v>
      </c>
      <c r="Y105" s="88">
        <v>2.1402389089836582</v>
      </c>
    </row>
    <row r="106" spans="3:25" x14ac:dyDescent="0.3">
      <c r="C106" s="82">
        <v>102</v>
      </c>
      <c r="D106" s="83">
        <v>0.28870000000000001</v>
      </c>
      <c r="E106" s="85">
        <f t="shared" si="18"/>
        <v>124264</v>
      </c>
      <c r="F106" s="85">
        <f t="shared" si="17"/>
        <v>35876</v>
      </c>
      <c r="G106">
        <f t="shared" si="10"/>
        <v>9.4486097315192863E-2</v>
      </c>
      <c r="H106" s="86">
        <f t="shared" si="11"/>
        <v>11741.220396775127</v>
      </c>
      <c r="I106" s="19">
        <f>SUM(H106:$H$117)</f>
        <v>31067.229276191418</v>
      </c>
      <c r="J106" s="87">
        <f t="shared" si="12"/>
        <v>2.6459966022547725</v>
      </c>
      <c r="K106" s="147">
        <v>2.187663268921439</v>
      </c>
      <c r="Q106" s="82">
        <v>102</v>
      </c>
      <c r="R106" s="107">
        <v>0.34888999999999998</v>
      </c>
      <c r="S106" s="19">
        <f t="shared" si="19"/>
        <v>89504</v>
      </c>
      <c r="T106" s="19">
        <f t="shared" si="13"/>
        <v>31228</v>
      </c>
      <c r="U106">
        <f t="shared" si="14"/>
        <v>9.4486097315192863E-2</v>
      </c>
      <c r="V106" s="86">
        <f t="shared" si="15"/>
        <v>8456.8836540990214</v>
      </c>
      <c r="W106" s="19">
        <f>SUM($V106:V$117)</f>
        <v>19931.655017295874</v>
      </c>
      <c r="X106" s="87">
        <f t="shared" si="16"/>
        <v>2.3568557677431299</v>
      </c>
      <c r="Y106" s="88">
        <v>1.8985224344097966</v>
      </c>
    </row>
    <row r="107" spans="3:25" x14ac:dyDescent="0.3">
      <c r="C107" s="82">
        <v>103</v>
      </c>
      <c r="D107" s="83">
        <v>0.33721000000000001</v>
      </c>
      <c r="E107" s="85">
        <f t="shared" si="18"/>
        <v>88388</v>
      </c>
      <c r="F107" s="85">
        <f t="shared" si="17"/>
        <v>29806</v>
      </c>
      <c r="G107">
        <f t="shared" si="10"/>
        <v>9.2325676485433689E-2</v>
      </c>
      <c r="H107" s="86">
        <f t="shared" si="11"/>
        <v>8160.4818931945128</v>
      </c>
      <c r="I107" s="19">
        <f>SUM(H107:$H$117)</f>
        <v>19326.008879416291</v>
      </c>
      <c r="J107" s="87">
        <f t="shared" si="12"/>
        <v>2.3682435832047299</v>
      </c>
      <c r="K107" s="147">
        <v>1.9099102498713967</v>
      </c>
      <c r="Q107" s="82">
        <v>103</v>
      </c>
      <c r="R107" s="107">
        <v>0.39798</v>
      </c>
      <c r="S107" s="19">
        <f t="shared" si="19"/>
        <v>58276</v>
      </c>
      <c r="T107" s="19">
        <f t="shared" si="13"/>
        <v>23193</v>
      </c>
      <c r="U107">
        <f t="shared" si="14"/>
        <v>9.2325676485433689E-2</v>
      </c>
      <c r="V107" s="86">
        <f t="shared" si="15"/>
        <v>5380.3711228651337</v>
      </c>
      <c r="W107" s="19">
        <f>SUM($V107:V$117)</f>
        <v>11474.771363196858</v>
      </c>
      <c r="X107" s="87">
        <f t="shared" si="16"/>
        <v>2.1327100122205622</v>
      </c>
      <c r="Y107" s="88">
        <v>1.674376678887229</v>
      </c>
    </row>
    <row r="108" spans="3:25" x14ac:dyDescent="0.3">
      <c r="C108" s="82">
        <v>104</v>
      </c>
      <c r="D108" s="83">
        <v>0.39385999999999999</v>
      </c>
      <c r="E108" s="85">
        <f t="shared" si="18"/>
        <v>58582</v>
      </c>
      <c r="F108" s="85">
        <f t="shared" si="17"/>
        <v>23074</v>
      </c>
      <c r="G108">
        <f t="shared" si="10"/>
        <v>9.0214653591395036E-2</v>
      </c>
      <c r="H108" s="86">
        <f t="shared" si="11"/>
        <v>5284.954836691104</v>
      </c>
      <c r="I108" s="19">
        <f>SUM(H108:$H$117)</f>
        <v>11165.526986221777</v>
      </c>
      <c r="J108" s="87">
        <f t="shared" si="12"/>
        <v>2.1127005492467905</v>
      </c>
      <c r="K108" s="147">
        <v>1.6543672159134573</v>
      </c>
      <c r="Q108" s="82">
        <v>104</v>
      </c>
      <c r="R108" s="107">
        <v>0.45395999999999997</v>
      </c>
      <c r="S108" s="19">
        <f t="shared" si="19"/>
        <v>35083</v>
      </c>
      <c r="T108" s="19">
        <f t="shared" si="13"/>
        <v>15927</v>
      </c>
      <c r="U108">
        <f t="shared" si="14"/>
        <v>9.0214653591395036E-2</v>
      </c>
      <c r="V108" s="86">
        <f t="shared" si="15"/>
        <v>3165.000691946912</v>
      </c>
      <c r="W108" s="19">
        <f>SUM($V108:V$117)</f>
        <v>6094.4002403317245</v>
      </c>
      <c r="X108" s="87">
        <f t="shared" si="16"/>
        <v>1.9255604764442651</v>
      </c>
      <c r="Y108" s="88">
        <v>1.4672271431109318</v>
      </c>
    </row>
    <row r="109" spans="3:25" x14ac:dyDescent="0.3">
      <c r="C109" s="82">
        <v>105</v>
      </c>
      <c r="D109" s="83">
        <v>0.46002999999999999</v>
      </c>
      <c r="E109" s="85">
        <f t="shared" si="18"/>
        <v>35508</v>
      </c>
      <c r="F109" s="85">
        <f t="shared" si="17"/>
        <v>16335</v>
      </c>
      <c r="G109">
        <f t="shared" si="10"/>
        <v>8.8151899151255653E-2</v>
      </c>
      <c r="H109" s="86">
        <f t="shared" si="11"/>
        <v>3130.0976350627857</v>
      </c>
      <c r="I109" s="19">
        <f>SUM(H109:$H$117)</f>
        <v>5880.5721495306734</v>
      </c>
      <c r="J109" s="87">
        <f t="shared" si="12"/>
        <v>1.8787184411302611</v>
      </c>
      <c r="K109" s="147">
        <v>1.4203851077969278</v>
      </c>
      <c r="Q109" s="82">
        <v>105</v>
      </c>
      <c r="R109" s="107">
        <v>0.51781999999999995</v>
      </c>
      <c r="S109" s="19">
        <f t="shared" si="19"/>
        <v>19156</v>
      </c>
      <c r="T109" s="19">
        <f t="shared" si="13"/>
        <v>9920</v>
      </c>
      <c r="U109">
        <f t="shared" si="14"/>
        <v>8.8151899151255653E-2</v>
      </c>
      <c r="V109" s="86">
        <f t="shared" si="15"/>
        <v>1688.6377801414533</v>
      </c>
      <c r="W109" s="19">
        <f>SUM($V109:V$117)</f>
        <v>2929.3995483848121</v>
      </c>
      <c r="X109" s="87">
        <f t="shared" si="16"/>
        <v>1.7347708210930961</v>
      </c>
      <c r="Y109" s="88">
        <v>1.2764374877597628</v>
      </c>
    </row>
    <row r="110" spans="3:25" x14ac:dyDescent="0.3">
      <c r="C110" s="82">
        <v>106</v>
      </c>
      <c r="D110" s="83">
        <v>0.53730999999999995</v>
      </c>
      <c r="E110" s="85">
        <f t="shared" si="18"/>
        <v>19173</v>
      </c>
      <c r="F110" s="85">
        <f t="shared" si="17"/>
        <v>10302</v>
      </c>
      <c r="G110">
        <f t="shared" si="10"/>
        <v>8.6136309508750855E-2</v>
      </c>
      <c r="H110" s="86">
        <f t="shared" si="11"/>
        <v>1651.4914622112801</v>
      </c>
      <c r="I110" s="19">
        <f>SUM(H110:$H$117)</f>
        <v>2750.4745144678882</v>
      </c>
      <c r="J110" s="87">
        <f t="shared" si="12"/>
        <v>1.6654488245341059</v>
      </c>
      <c r="K110" s="147">
        <v>1.2071154912007727</v>
      </c>
      <c r="Q110" s="82">
        <v>106</v>
      </c>
      <c r="R110" s="107">
        <v>0.59067000000000003</v>
      </c>
      <c r="S110" s="19">
        <f t="shared" si="19"/>
        <v>9236</v>
      </c>
      <c r="T110" s="19">
        <f t="shared" si="13"/>
        <v>5456</v>
      </c>
      <c r="U110">
        <f t="shared" si="14"/>
        <v>8.6136309508750855E-2</v>
      </c>
      <c r="V110" s="86">
        <f t="shared" si="15"/>
        <v>795.55495462282295</v>
      </c>
      <c r="W110" s="19">
        <f>SUM($V110:V$117)</f>
        <v>1240.761768243359</v>
      </c>
      <c r="X110" s="87">
        <f t="shared" si="16"/>
        <v>1.5596179258686298</v>
      </c>
      <c r="Y110" s="88">
        <v>1.1012845925352965</v>
      </c>
    </row>
    <row r="111" spans="3:25" x14ac:dyDescent="0.3">
      <c r="C111" s="82">
        <v>107</v>
      </c>
      <c r="D111" s="83">
        <v>0.62758000000000003</v>
      </c>
      <c r="E111" s="85">
        <f t="shared" si="18"/>
        <v>8871</v>
      </c>
      <c r="F111" s="85">
        <f t="shared" si="17"/>
        <v>5568</v>
      </c>
      <c r="G111">
        <f t="shared" si="10"/>
        <v>8.4166806242672337E-2</v>
      </c>
      <c r="H111" s="86">
        <f t="shared" si="11"/>
        <v>746.64373817874628</v>
      </c>
      <c r="I111" s="19">
        <f>SUM(H111:$H$117)</f>
        <v>1098.9830522566078</v>
      </c>
      <c r="J111" s="87">
        <f t="shared" si="12"/>
        <v>1.4718975008580486</v>
      </c>
      <c r="K111" s="147">
        <v>1.0135641675247153</v>
      </c>
      <c r="Q111" s="82">
        <v>107</v>
      </c>
      <c r="R111" s="107">
        <v>0.67376999999999998</v>
      </c>
      <c r="S111" s="19">
        <f t="shared" si="19"/>
        <v>3780</v>
      </c>
      <c r="T111" s="19">
        <f t="shared" si="13"/>
        <v>2547</v>
      </c>
      <c r="U111">
        <f t="shared" si="14"/>
        <v>8.4166806242672337E-2</v>
      </c>
      <c r="V111" s="86">
        <f t="shared" si="15"/>
        <v>318.15052759730145</v>
      </c>
      <c r="W111" s="19">
        <f>SUM($V111:V$117)</f>
        <v>445.20681362053602</v>
      </c>
      <c r="X111" s="87">
        <f t="shared" si="16"/>
        <v>1.3993590297736545</v>
      </c>
      <c r="Y111" s="88">
        <v>0.94102569644032119</v>
      </c>
    </row>
    <row r="112" spans="3:25" x14ac:dyDescent="0.3">
      <c r="C112" s="82">
        <v>108</v>
      </c>
      <c r="D112" s="83">
        <v>0.73302</v>
      </c>
      <c r="E112" s="85">
        <f t="shared" si="18"/>
        <v>3303</v>
      </c>
      <c r="F112" s="85">
        <f t="shared" si="17"/>
        <v>2422</v>
      </c>
      <c r="G112">
        <f t="shared" si="10"/>
        <v>8.2242335589869389E-2</v>
      </c>
      <c r="H112" s="86">
        <f t="shared" si="11"/>
        <v>271.6464344533386</v>
      </c>
      <c r="I112" s="19">
        <f>SUM(H112:$H$117)</f>
        <v>352.33931407786156</v>
      </c>
      <c r="J112" s="87">
        <f t="shared" si="12"/>
        <v>1.2970511274587841</v>
      </c>
      <c r="K112" s="147">
        <v>0.83871779412545089</v>
      </c>
      <c r="Q112" s="82">
        <v>108</v>
      </c>
      <c r="R112" s="107">
        <v>0.76854999999999996</v>
      </c>
      <c r="S112" s="19">
        <f t="shared" si="19"/>
        <v>1233</v>
      </c>
      <c r="T112" s="19">
        <f t="shared" si="13"/>
        <v>948</v>
      </c>
      <c r="U112">
        <f t="shared" si="14"/>
        <v>8.2242335589869389E-2</v>
      </c>
      <c r="V112" s="86">
        <f t="shared" si="15"/>
        <v>101.40479978230896</v>
      </c>
      <c r="W112" s="19">
        <f>SUM($V112:V$117)</f>
        <v>127.05628602323459</v>
      </c>
      <c r="X112" s="87">
        <f t="shared" si="16"/>
        <v>1.2529612631354041</v>
      </c>
      <c r="Y112" s="88">
        <v>0.79462792980207086</v>
      </c>
    </row>
    <row r="113" spans="3:25" x14ac:dyDescent="0.3">
      <c r="C113" s="82">
        <v>109</v>
      </c>
      <c r="D113" s="83">
        <v>0.85616000000000003</v>
      </c>
      <c r="E113" s="85">
        <f t="shared" si="18"/>
        <v>881</v>
      </c>
      <c r="F113" s="85">
        <f t="shared" si="17"/>
        <v>755</v>
      </c>
      <c r="G113">
        <f t="shared" si="10"/>
        <v>8.0361867881443588E-2</v>
      </c>
      <c r="H113" s="86">
        <f t="shared" si="11"/>
        <v>70.798805603551799</v>
      </c>
      <c r="I113" s="19">
        <f>SUM(H113:$H$117)</f>
        <v>80.692879624522959</v>
      </c>
      <c r="J113" s="87">
        <f t="shared" si="12"/>
        <v>1.1397491657751186</v>
      </c>
      <c r="K113" s="147">
        <v>0.68141583244178539</v>
      </c>
      <c r="Q113" s="82">
        <v>109</v>
      </c>
      <c r="R113" s="107">
        <v>0.87666999999999995</v>
      </c>
      <c r="S113" s="19">
        <f t="shared" si="19"/>
        <v>285</v>
      </c>
      <c r="T113" s="19">
        <f t="shared" si="13"/>
        <v>250</v>
      </c>
      <c r="U113">
        <f t="shared" si="14"/>
        <v>8.0361867881443588E-2</v>
      </c>
      <c r="V113" s="86">
        <f t="shared" si="15"/>
        <v>22.903132346211422</v>
      </c>
      <c r="W113" s="19">
        <f>SUM($V113:V$117)</f>
        <v>25.651486240925635</v>
      </c>
      <c r="X113" s="87">
        <f t="shared" si="16"/>
        <v>1.11999904000768</v>
      </c>
      <c r="Y113" s="88">
        <v>0.66166570667434677</v>
      </c>
    </row>
    <row r="114" spans="3:25" ht="15" thickBot="1" x14ac:dyDescent="0.35">
      <c r="C114" s="97">
        <v>110</v>
      </c>
      <c r="D114" s="98">
        <v>1</v>
      </c>
      <c r="E114" s="99">
        <f t="shared" si="18"/>
        <v>126</v>
      </c>
      <c r="F114" s="99">
        <f t="shared" si="17"/>
        <v>127</v>
      </c>
      <c r="G114">
        <f t="shared" si="10"/>
        <v>7.8524396991834666E-2</v>
      </c>
      <c r="H114" s="101">
        <f t="shared" si="11"/>
        <v>9.8940740209711677</v>
      </c>
      <c r="I114" s="11">
        <f>SUM(H114:$H$117)</f>
        <v>9.8940740209711677</v>
      </c>
      <c r="J114" s="102">
        <f t="shared" si="12"/>
        <v>1</v>
      </c>
      <c r="K114" s="147">
        <v>0.54166666666666674</v>
      </c>
      <c r="Q114" s="97">
        <v>110</v>
      </c>
      <c r="R114" s="108">
        <v>1</v>
      </c>
      <c r="S114" s="11">
        <f t="shared" si="19"/>
        <v>35</v>
      </c>
      <c r="T114" s="11">
        <f t="shared" si="13"/>
        <v>36</v>
      </c>
      <c r="U114">
        <f t="shared" si="14"/>
        <v>7.8524396991834666E-2</v>
      </c>
      <c r="V114" s="101">
        <f t="shared" si="15"/>
        <v>2.7483538947142132</v>
      </c>
      <c r="W114" s="19">
        <f>SUM($V114:V$117)</f>
        <v>2.7483538947142132</v>
      </c>
      <c r="X114" s="102">
        <f t="shared" si="16"/>
        <v>1</v>
      </c>
      <c r="Y114" s="103">
        <v>0.54166666666666674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6A759-0631-435F-93A5-EE7C375CD248}">
  <sheetPr codeName="Hoja9"/>
  <dimension ref="C6:D257"/>
  <sheetViews>
    <sheetView zoomScale="60" workbookViewId="0">
      <selection activeCell="G20" sqref="G20"/>
    </sheetView>
  </sheetViews>
  <sheetFormatPr defaultColWidth="9.109375" defaultRowHeight="14.4" x14ac:dyDescent="0.3"/>
  <cols>
    <col min="3" max="3" width="15.88671875" customWidth="1"/>
    <col min="4" max="4" width="17.6640625" customWidth="1"/>
  </cols>
  <sheetData>
    <row r="6" spans="3:4" ht="15" thickBot="1" x14ac:dyDescent="0.35"/>
    <row r="7" spans="3:4" ht="43.2" x14ac:dyDescent="0.3">
      <c r="C7" s="110" t="s">
        <v>2</v>
      </c>
      <c r="D7" s="111" t="s">
        <v>105</v>
      </c>
    </row>
    <row r="8" spans="3:4" x14ac:dyDescent="0.3">
      <c r="C8" s="82">
        <v>2020</v>
      </c>
      <c r="D8" s="20">
        <v>1250</v>
      </c>
    </row>
    <row r="9" spans="3:4" x14ac:dyDescent="0.3">
      <c r="C9" s="112">
        <v>2021</v>
      </c>
      <c r="D9" s="113">
        <v>750</v>
      </c>
    </row>
    <row r="10" spans="3:4" x14ac:dyDescent="0.3">
      <c r="C10" s="82">
        <v>2022</v>
      </c>
      <c r="D10" s="20">
        <f t="shared" ref="D10:D19" si="0">D9+25</f>
        <v>775</v>
      </c>
    </row>
    <row r="11" spans="3:4" x14ac:dyDescent="0.3">
      <c r="C11" s="112">
        <v>2023</v>
      </c>
      <c r="D11" s="113">
        <f t="shared" si="0"/>
        <v>800</v>
      </c>
    </row>
    <row r="12" spans="3:4" x14ac:dyDescent="0.3">
      <c r="C12" s="82">
        <v>2024</v>
      </c>
      <c r="D12" s="20">
        <f t="shared" si="0"/>
        <v>825</v>
      </c>
    </row>
    <row r="13" spans="3:4" x14ac:dyDescent="0.3">
      <c r="C13" s="112">
        <v>2025</v>
      </c>
      <c r="D13" s="113">
        <f t="shared" si="0"/>
        <v>850</v>
      </c>
    </row>
    <row r="14" spans="3:4" x14ac:dyDescent="0.3">
      <c r="C14" s="82">
        <v>2026</v>
      </c>
      <c r="D14" s="20">
        <f t="shared" si="0"/>
        <v>875</v>
      </c>
    </row>
    <row r="15" spans="3:4" x14ac:dyDescent="0.3">
      <c r="C15" s="112">
        <v>2027</v>
      </c>
      <c r="D15" s="113">
        <f t="shared" si="0"/>
        <v>900</v>
      </c>
    </row>
    <row r="16" spans="3:4" x14ac:dyDescent="0.3">
      <c r="C16" s="82">
        <v>2028</v>
      </c>
      <c r="D16" s="20">
        <f t="shared" si="0"/>
        <v>925</v>
      </c>
    </row>
    <row r="17" spans="3:4" x14ac:dyDescent="0.3">
      <c r="C17" s="112">
        <v>2029</v>
      </c>
      <c r="D17" s="113">
        <f t="shared" si="0"/>
        <v>950</v>
      </c>
    </row>
    <row r="18" spans="3:4" x14ac:dyDescent="0.3">
      <c r="C18" s="82">
        <v>2030</v>
      </c>
      <c r="D18" s="20">
        <f t="shared" si="0"/>
        <v>975</v>
      </c>
    </row>
    <row r="19" spans="3:4" x14ac:dyDescent="0.3">
      <c r="C19" s="112">
        <v>2031</v>
      </c>
      <c r="D19" s="113">
        <f t="shared" si="0"/>
        <v>1000</v>
      </c>
    </row>
    <row r="20" spans="3:4" x14ac:dyDescent="0.3">
      <c r="C20" s="82">
        <v>2032</v>
      </c>
      <c r="D20" s="20">
        <v>1000</v>
      </c>
    </row>
    <row r="21" spans="3:4" x14ac:dyDescent="0.3">
      <c r="C21" s="112">
        <v>2033</v>
      </c>
      <c r="D21" s="113">
        <v>1000</v>
      </c>
    </row>
    <row r="22" spans="3:4" x14ac:dyDescent="0.3">
      <c r="C22" s="82">
        <v>2034</v>
      </c>
      <c r="D22" s="20">
        <v>1000</v>
      </c>
    </row>
    <row r="23" spans="3:4" x14ac:dyDescent="0.3">
      <c r="C23" s="112">
        <v>2035</v>
      </c>
      <c r="D23" s="113">
        <v>1000</v>
      </c>
    </row>
    <row r="24" spans="3:4" x14ac:dyDescent="0.3">
      <c r="C24" s="82">
        <v>2036</v>
      </c>
      <c r="D24" s="20">
        <v>1000</v>
      </c>
    </row>
    <row r="25" spans="3:4" x14ac:dyDescent="0.3">
      <c r="C25" s="112">
        <v>2037</v>
      </c>
      <c r="D25" s="113">
        <v>1000</v>
      </c>
    </row>
    <row r="26" spans="3:4" x14ac:dyDescent="0.3">
      <c r="C26" s="82">
        <v>2038</v>
      </c>
      <c r="D26" s="20">
        <v>1000</v>
      </c>
    </row>
    <row r="27" spans="3:4" x14ac:dyDescent="0.3">
      <c r="C27" s="112">
        <v>2039</v>
      </c>
      <c r="D27" s="113">
        <v>1000</v>
      </c>
    </row>
    <row r="28" spans="3:4" x14ac:dyDescent="0.3">
      <c r="C28" s="82">
        <v>2040</v>
      </c>
      <c r="D28" s="20">
        <v>1000</v>
      </c>
    </row>
    <row r="29" spans="3:4" x14ac:dyDescent="0.3">
      <c r="C29" s="112">
        <v>2041</v>
      </c>
      <c r="D29" s="113">
        <v>1000</v>
      </c>
    </row>
    <row r="30" spans="3:4" x14ac:dyDescent="0.3">
      <c r="C30" s="82">
        <v>2042</v>
      </c>
      <c r="D30" s="20">
        <v>1000</v>
      </c>
    </row>
    <row r="31" spans="3:4" x14ac:dyDescent="0.3">
      <c r="C31" s="112">
        <v>2043</v>
      </c>
      <c r="D31" s="113">
        <v>1000</v>
      </c>
    </row>
    <row r="32" spans="3:4" x14ac:dyDescent="0.3">
      <c r="C32" s="82">
        <v>2044</v>
      </c>
      <c r="D32" s="20">
        <v>1000</v>
      </c>
    </row>
    <row r="33" spans="3:4" x14ac:dyDescent="0.3">
      <c r="C33" s="112">
        <v>2045</v>
      </c>
      <c r="D33" s="113">
        <v>1000</v>
      </c>
    </row>
    <row r="34" spans="3:4" x14ac:dyDescent="0.3">
      <c r="C34" s="82">
        <v>2046</v>
      </c>
      <c r="D34" s="20">
        <v>1000</v>
      </c>
    </row>
    <row r="35" spans="3:4" x14ac:dyDescent="0.3">
      <c r="C35" s="112">
        <v>2047</v>
      </c>
      <c r="D35" s="113">
        <v>1000</v>
      </c>
    </row>
    <row r="36" spans="3:4" x14ac:dyDescent="0.3">
      <c r="C36" s="82">
        <v>2048</v>
      </c>
      <c r="D36" s="20">
        <v>1000</v>
      </c>
    </row>
    <row r="37" spans="3:4" x14ac:dyDescent="0.3">
      <c r="C37" s="112">
        <v>2049</v>
      </c>
      <c r="D37" s="113">
        <v>1000</v>
      </c>
    </row>
    <row r="38" spans="3:4" x14ac:dyDescent="0.3">
      <c r="C38" s="82">
        <v>2050</v>
      </c>
      <c r="D38" s="20">
        <v>1000</v>
      </c>
    </row>
    <row r="39" spans="3:4" x14ac:dyDescent="0.3">
      <c r="C39" s="112">
        <v>2051</v>
      </c>
      <c r="D39" s="113">
        <v>1000</v>
      </c>
    </row>
    <row r="40" spans="3:4" x14ac:dyDescent="0.3">
      <c r="C40" s="82">
        <v>2052</v>
      </c>
      <c r="D40" s="20">
        <v>1000</v>
      </c>
    </row>
    <row r="41" spans="3:4" x14ac:dyDescent="0.3">
      <c r="C41" s="112">
        <v>2053</v>
      </c>
      <c r="D41" s="113">
        <v>1000</v>
      </c>
    </row>
    <row r="42" spans="3:4" x14ac:dyDescent="0.3">
      <c r="C42" s="82">
        <v>2054</v>
      </c>
      <c r="D42" s="20">
        <v>1000</v>
      </c>
    </row>
    <row r="43" spans="3:4" x14ac:dyDescent="0.3">
      <c r="C43" s="112">
        <v>2055</v>
      </c>
      <c r="D43" s="113">
        <v>1000</v>
      </c>
    </row>
    <row r="44" spans="3:4" x14ac:dyDescent="0.3">
      <c r="C44" s="82">
        <v>2056</v>
      </c>
      <c r="D44" s="20">
        <v>1000</v>
      </c>
    </row>
    <row r="45" spans="3:4" x14ac:dyDescent="0.3">
      <c r="C45" s="112">
        <v>2057</v>
      </c>
      <c r="D45" s="113">
        <v>1000</v>
      </c>
    </row>
    <row r="46" spans="3:4" x14ac:dyDescent="0.3">
      <c r="C46" s="82">
        <v>2058</v>
      </c>
      <c r="D46" s="20">
        <v>1000</v>
      </c>
    </row>
    <row r="47" spans="3:4" x14ac:dyDescent="0.3">
      <c r="C47" s="112">
        <v>2059</v>
      </c>
      <c r="D47" s="113">
        <v>1000</v>
      </c>
    </row>
    <row r="48" spans="3:4" x14ac:dyDescent="0.3">
      <c r="C48" s="82">
        <v>2060</v>
      </c>
      <c r="D48" s="20">
        <v>1000</v>
      </c>
    </row>
    <row r="49" spans="3:4" x14ac:dyDescent="0.3">
      <c r="C49" s="112">
        <v>2061</v>
      </c>
      <c r="D49" s="113">
        <v>1000</v>
      </c>
    </row>
    <row r="50" spans="3:4" x14ac:dyDescent="0.3">
      <c r="C50" s="82">
        <v>2062</v>
      </c>
      <c r="D50" s="20">
        <v>1000</v>
      </c>
    </row>
    <row r="51" spans="3:4" x14ac:dyDescent="0.3">
      <c r="C51" s="112">
        <v>2063</v>
      </c>
      <c r="D51" s="113">
        <v>1000</v>
      </c>
    </row>
    <row r="52" spans="3:4" x14ac:dyDescent="0.3">
      <c r="C52" s="82">
        <v>2064</v>
      </c>
      <c r="D52" s="20">
        <v>1000</v>
      </c>
    </row>
    <row r="53" spans="3:4" x14ac:dyDescent="0.3">
      <c r="C53" s="112">
        <v>2065</v>
      </c>
      <c r="D53" s="113">
        <v>1000</v>
      </c>
    </row>
    <row r="54" spans="3:4" x14ac:dyDescent="0.3">
      <c r="C54" s="82">
        <v>2066</v>
      </c>
      <c r="D54" s="20">
        <v>1000</v>
      </c>
    </row>
    <row r="55" spans="3:4" x14ac:dyDescent="0.3">
      <c r="C55" s="112">
        <v>2067</v>
      </c>
      <c r="D55" s="113">
        <v>1000</v>
      </c>
    </row>
    <row r="56" spans="3:4" x14ac:dyDescent="0.3">
      <c r="C56" s="82">
        <v>2068</v>
      </c>
      <c r="D56" s="20">
        <v>1000</v>
      </c>
    </row>
    <row r="57" spans="3:4" x14ac:dyDescent="0.3">
      <c r="C57" s="112">
        <v>2069</v>
      </c>
      <c r="D57" s="113">
        <v>1000</v>
      </c>
    </row>
    <row r="58" spans="3:4" x14ac:dyDescent="0.3">
      <c r="C58" s="82">
        <v>2070</v>
      </c>
      <c r="D58" s="20">
        <v>1000</v>
      </c>
    </row>
    <row r="59" spans="3:4" x14ac:dyDescent="0.3">
      <c r="C59" s="112">
        <v>2071</v>
      </c>
      <c r="D59" s="113">
        <v>1000</v>
      </c>
    </row>
    <row r="60" spans="3:4" x14ac:dyDescent="0.3">
      <c r="C60" s="82">
        <v>2072</v>
      </c>
      <c r="D60" s="20">
        <v>1000</v>
      </c>
    </row>
    <row r="61" spans="3:4" x14ac:dyDescent="0.3">
      <c r="C61" s="112">
        <v>2073</v>
      </c>
      <c r="D61" s="113">
        <v>1000</v>
      </c>
    </row>
    <row r="62" spans="3:4" x14ac:dyDescent="0.3">
      <c r="C62" s="82">
        <v>2074</v>
      </c>
      <c r="D62" s="20">
        <v>1000</v>
      </c>
    </row>
    <row r="63" spans="3:4" x14ac:dyDescent="0.3">
      <c r="C63" s="112">
        <v>2075</v>
      </c>
      <c r="D63" s="113">
        <v>1000</v>
      </c>
    </row>
    <row r="64" spans="3:4" x14ac:dyDescent="0.3">
      <c r="C64" s="82">
        <v>2076</v>
      </c>
      <c r="D64" s="20">
        <v>1000</v>
      </c>
    </row>
    <row r="65" spans="3:4" x14ac:dyDescent="0.3">
      <c r="C65" s="112">
        <v>2077</v>
      </c>
      <c r="D65" s="113">
        <v>1000</v>
      </c>
    </row>
    <row r="66" spans="3:4" x14ac:dyDescent="0.3">
      <c r="C66" s="82">
        <v>2078</v>
      </c>
      <c r="D66" s="20">
        <v>1000</v>
      </c>
    </row>
    <row r="67" spans="3:4" x14ac:dyDescent="0.3">
      <c r="C67" s="112">
        <v>2079</v>
      </c>
      <c r="D67" s="113">
        <v>1000</v>
      </c>
    </row>
    <row r="68" spans="3:4" x14ac:dyDescent="0.3">
      <c r="C68" s="82">
        <v>2080</v>
      </c>
      <c r="D68" s="20">
        <v>1000</v>
      </c>
    </row>
    <row r="69" spans="3:4" x14ac:dyDescent="0.3">
      <c r="C69" s="112">
        <v>2081</v>
      </c>
      <c r="D69" s="113">
        <v>1000</v>
      </c>
    </row>
    <row r="70" spans="3:4" x14ac:dyDescent="0.3">
      <c r="C70" s="82">
        <v>2082</v>
      </c>
      <c r="D70" s="20">
        <v>1000</v>
      </c>
    </row>
    <row r="71" spans="3:4" x14ac:dyDescent="0.3">
      <c r="C71" s="112">
        <v>2083</v>
      </c>
      <c r="D71" s="113">
        <v>1000</v>
      </c>
    </row>
    <row r="72" spans="3:4" x14ac:dyDescent="0.3">
      <c r="C72" s="82">
        <v>2084</v>
      </c>
      <c r="D72" s="20">
        <v>1000</v>
      </c>
    </row>
    <row r="73" spans="3:4" x14ac:dyDescent="0.3">
      <c r="C73" s="112">
        <v>2085</v>
      </c>
      <c r="D73" s="113">
        <v>1000</v>
      </c>
    </row>
    <row r="74" spans="3:4" x14ac:dyDescent="0.3">
      <c r="C74" s="82">
        <v>2086</v>
      </c>
      <c r="D74" s="20">
        <v>1000</v>
      </c>
    </row>
    <row r="75" spans="3:4" x14ac:dyDescent="0.3">
      <c r="C75" s="112">
        <v>2087</v>
      </c>
      <c r="D75" s="113">
        <v>1000</v>
      </c>
    </row>
    <row r="76" spans="3:4" x14ac:dyDescent="0.3">
      <c r="C76" s="82">
        <v>2088</v>
      </c>
      <c r="D76" s="20">
        <v>1000</v>
      </c>
    </row>
    <row r="77" spans="3:4" x14ac:dyDescent="0.3">
      <c r="C77" s="112">
        <v>2089</v>
      </c>
      <c r="D77" s="113">
        <v>1000</v>
      </c>
    </row>
    <row r="78" spans="3:4" x14ac:dyDescent="0.3">
      <c r="C78" s="82">
        <v>2090</v>
      </c>
      <c r="D78" s="20">
        <v>1000</v>
      </c>
    </row>
    <row r="79" spans="3:4" x14ac:dyDescent="0.3">
      <c r="C79" s="112">
        <v>2091</v>
      </c>
      <c r="D79" s="113">
        <v>1000</v>
      </c>
    </row>
    <row r="80" spans="3:4" x14ac:dyDescent="0.3">
      <c r="C80" s="82">
        <v>2092</v>
      </c>
      <c r="D80" s="20">
        <v>1000</v>
      </c>
    </row>
    <row r="81" spans="3:4" x14ac:dyDescent="0.3">
      <c r="C81" s="112">
        <v>2093</v>
      </c>
      <c r="D81" s="113">
        <v>1000</v>
      </c>
    </row>
    <row r="82" spans="3:4" x14ac:dyDescent="0.3">
      <c r="C82" s="82">
        <v>2094</v>
      </c>
      <c r="D82" s="20">
        <v>1000</v>
      </c>
    </row>
    <row r="83" spans="3:4" x14ac:dyDescent="0.3">
      <c r="C83" s="112">
        <v>2095</v>
      </c>
      <c r="D83" s="113">
        <v>1000</v>
      </c>
    </row>
    <row r="84" spans="3:4" x14ac:dyDescent="0.3">
      <c r="C84" s="82">
        <v>2096</v>
      </c>
      <c r="D84" s="20">
        <v>1000</v>
      </c>
    </row>
    <row r="85" spans="3:4" x14ac:dyDescent="0.3">
      <c r="C85" s="112">
        <v>2097</v>
      </c>
      <c r="D85" s="113">
        <v>1000</v>
      </c>
    </row>
    <row r="86" spans="3:4" x14ac:dyDescent="0.3">
      <c r="C86" s="82">
        <v>2098</v>
      </c>
      <c r="D86" s="20">
        <v>1000</v>
      </c>
    </row>
    <row r="87" spans="3:4" x14ac:dyDescent="0.3">
      <c r="C87" s="112">
        <v>2099</v>
      </c>
      <c r="D87" s="113">
        <v>1000</v>
      </c>
    </row>
    <row r="88" spans="3:4" x14ac:dyDescent="0.3">
      <c r="C88" s="82">
        <v>2100</v>
      </c>
      <c r="D88" s="20">
        <v>1000</v>
      </c>
    </row>
    <row r="89" spans="3:4" x14ac:dyDescent="0.3">
      <c r="C89" s="112">
        <v>2101</v>
      </c>
      <c r="D89" s="113">
        <v>1000</v>
      </c>
    </row>
    <row r="90" spans="3:4" x14ac:dyDescent="0.3">
      <c r="C90" s="82">
        <v>2102</v>
      </c>
      <c r="D90" s="20">
        <v>1000</v>
      </c>
    </row>
    <row r="91" spans="3:4" x14ac:dyDescent="0.3">
      <c r="C91" s="112">
        <v>2103</v>
      </c>
      <c r="D91" s="113">
        <v>1000</v>
      </c>
    </row>
    <row r="92" spans="3:4" x14ac:dyDescent="0.3">
      <c r="C92" s="82">
        <v>2104</v>
      </c>
      <c r="D92" s="20">
        <v>1000</v>
      </c>
    </row>
    <row r="93" spans="3:4" x14ac:dyDescent="0.3">
      <c r="C93" s="112">
        <v>2105</v>
      </c>
      <c r="D93" s="113">
        <v>1000</v>
      </c>
    </row>
    <row r="94" spans="3:4" x14ac:dyDescent="0.3">
      <c r="C94" s="82">
        <v>2106</v>
      </c>
      <c r="D94" s="20">
        <v>1000</v>
      </c>
    </row>
    <row r="95" spans="3:4" x14ac:dyDescent="0.3">
      <c r="C95" s="112">
        <v>2107</v>
      </c>
      <c r="D95" s="113">
        <v>1000</v>
      </c>
    </row>
    <row r="96" spans="3:4" x14ac:dyDescent="0.3">
      <c r="C96" s="82">
        <v>2108</v>
      </c>
      <c r="D96" s="20">
        <v>1000</v>
      </c>
    </row>
    <row r="97" spans="3:4" x14ac:dyDescent="0.3">
      <c r="C97" s="112">
        <v>2109</v>
      </c>
      <c r="D97" s="113">
        <v>1000</v>
      </c>
    </row>
    <row r="98" spans="3:4" x14ac:dyDescent="0.3">
      <c r="C98" s="82">
        <v>2110</v>
      </c>
      <c r="D98" s="20">
        <v>1000</v>
      </c>
    </row>
    <row r="99" spans="3:4" x14ac:dyDescent="0.3">
      <c r="C99" s="112">
        <v>2111</v>
      </c>
      <c r="D99" s="113">
        <v>1000</v>
      </c>
    </row>
    <row r="100" spans="3:4" x14ac:dyDescent="0.3">
      <c r="C100" s="82">
        <v>2112</v>
      </c>
      <c r="D100" s="20">
        <v>1000</v>
      </c>
    </row>
    <row r="101" spans="3:4" x14ac:dyDescent="0.3">
      <c r="C101" s="112">
        <v>2113</v>
      </c>
      <c r="D101" s="113">
        <v>1000</v>
      </c>
    </row>
    <row r="102" spans="3:4" x14ac:dyDescent="0.3">
      <c r="C102" s="82">
        <v>2114</v>
      </c>
      <c r="D102" s="20">
        <v>1000</v>
      </c>
    </row>
    <row r="103" spans="3:4" x14ac:dyDescent="0.3">
      <c r="C103" s="112">
        <v>2115</v>
      </c>
      <c r="D103" s="113">
        <v>1000</v>
      </c>
    </row>
    <row r="104" spans="3:4" x14ac:dyDescent="0.3">
      <c r="C104" s="82">
        <v>2116</v>
      </c>
      <c r="D104" s="20">
        <v>1000</v>
      </c>
    </row>
    <row r="105" spans="3:4" x14ac:dyDescent="0.3">
      <c r="C105" s="112">
        <v>2117</v>
      </c>
      <c r="D105" s="113">
        <v>1000</v>
      </c>
    </row>
    <row r="106" spans="3:4" x14ac:dyDescent="0.3">
      <c r="C106" s="82">
        <v>2118</v>
      </c>
      <c r="D106" s="20">
        <v>1000</v>
      </c>
    </row>
    <row r="107" spans="3:4" x14ac:dyDescent="0.3">
      <c r="C107" s="112">
        <v>2119</v>
      </c>
      <c r="D107" s="113">
        <v>1000</v>
      </c>
    </row>
    <row r="108" spans="3:4" x14ac:dyDescent="0.3">
      <c r="C108" s="82">
        <v>2120</v>
      </c>
      <c r="D108" s="20">
        <v>1000</v>
      </c>
    </row>
    <row r="109" spans="3:4" x14ac:dyDescent="0.3">
      <c r="C109" s="112">
        <v>2121</v>
      </c>
      <c r="D109" s="113">
        <v>1000</v>
      </c>
    </row>
    <row r="110" spans="3:4" x14ac:dyDescent="0.3">
      <c r="C110" s="82">
        <v>2122</v>
      </c>
      <c r="D110" s="20">
        <v>1000</v>
      </c>
    </row>
    <row r="111" spans="3:4" x14ac:dyDescent="0.3">
      <c r="C111" s="112">
        <v>2123</v>
      </c>
      <c r="D111" s="113">
        <v>1000</v>
      </c>
    </row>
    <row r="112" spans="3:4" x14ac:dyDescent="0.3">
      <c r="C112" s="82">
        <v>2124</v>
      </c>
      <c r="D112" s="20">
        <v>1000</v>
      </c>
    </row>
    <row r="113" spans="3:4" x14ac:dyDescent="0.3">
      <c r="C113" s="112">
        <v>2125</v>
      </c>
      <c r="D113" s="113">
        <v>1000</v>
      </c>
    </row>
    <row r="114" spans="3:4" x14ac:dyDescent="0.3">
      <c r="C114" s="82">
        <v>2126</v>
      </c>
      <c r="D114" s="20">
        <v>1000</v>
      </c>
    </row>
    <row r="115" spans="3:4" x14ac:dyDescent="0.3">
      <c r="C115" s="112">
        <v>2127</v>
      </c>
      <c r="D115" s="113">
        <v>1000</v>
      </c>
    </row>
    <row r="116" spans="3:4" x14ac:dyDescent="0.3">
      <c r="C116" s="82">
        <v>2128</v>
      </c>
      <c r="D116" s="20">
        <v>1000</v>
      </c>
    </row>
    <row r="117" spans="3:4" x14ac:dyDescent="0.3">
      <c r="C117" s="112">
        <v>2129</v>
      </c>
      <c r="D117" s="113">
        <v>1000</v>
      </c>
    </row>
    <row r="118" spans="3:4" x14ac:dyDescent="0.3">
      <c r="C118" s="82">
        <v>2130</v>
      </c>
      <c r="D118" s="20">
        <v>1000</v>
      </c>
    </row>
    <row r="119" spans="3:4" x14ac:dyDescent="0.3">
      <c r="C119" s="112">
        <v>2131</v>
      </c>
      <c r="D119" s="113">
        <v>1000</v>
      </c>
    </row>
    <row r="120" spans="3:4" x14ac:dyDescent="0.3">
      <c r="C120" s="82">
        <v>2132</v>
      </c>
      <c r="D120" s="20">
        <v>1000</v>
      </c>
    </row>
    <row r="121" spans="3:4" x14ac:dyDescent="0.3">
      <c r="C121" s="112">
        <v>2133</v>
      </c>
      <c r="D121" s="113">
        <v>1000</v>
      </c>
    </row>
    <row r="122" spans="3:4" x14ac:dyDescent="0.3">
      <c r="C122" s="82">
        <v>2134</v>
      </c>
      <c r="D122" s="20">
        <v>1000</v>
      </c>
    </row>
    <row r="123" spans="3:4" x14ac:dyDescent="0.3">
      <c r="C123" s="112">
        <v>2135</v>
      </c>
      <c r="D123" s="113">
        <v>1000</v>
      </c>
    </row>
    <row r="124" spans="3:4" x14ac:dyDescent="0.3">
      <c r="C124" s="82">
        <v>2136</v>
      </c>
      <c r="D124" s="20">
        <v>1000</v>
      </c>
    </row>
    <row r="125" spans="3:4" x14ac:dyDescent="0.3">
      <c r="C125" s="112">
        <v>2137</v>
      </c>
      <c r="D125" s="113">
        <v>1000</v>
      </c>
    </row>
    <row r="126" spans="3:4" x14ac:dyDescent="0.3">
      <c r="C126" s="82">
        <v>2138</v>
      </c>
      <c r="D126" s="20">
        <v>1000</v>
      </c>
    </row>
    <row r="127" spans="3:4" x14ac:dyDescent="0.3">
      <c r="C127" s="112">
        <v>2139</v>
      </c>
      <c r="D127" s="113">
        <v>1000</v>
      </c>
    </row>
    <row r="128" spans="3:4" x14ac:dyDescent="0.3">
      <c r="C128" s="82">
        <v>2140</v>
      </c>
      <c r="D128" s="20">
        <v>1000</v>
      </c>
    </row>
    <row r="129" spans="3:4" x14ac:dyDescent="0.3">
      <c r="C129" s="112">
        <v>2141</v>
      </c>
      <c r="D129" s="113">
        <v>1000</v>
      </c>
    </row>
    <row r="130" spans="3:4" x14ac:dyDescent="0.3">
      <c r="C130" s="82">
        <v>2142</v>
      </c>
      <c r="D130" s="20">
        <v>1000</v>
      </c>
    </row>
    <row r="131" spans="3:4" x14ac:dyDescent="0.3">
      <c r="C131" s="112">
        <v>2143</v>
      </c>
      <c r="D131" s="113">
        <v>1000</v>
      </c>
    </row>
    <row r="132" spans="3:4" x14ac:dyDescent="0.3">
      <c r="C132" s="82">
        <v>2144</v>
      </c>
      <c r="D132" s="20">
        <v>1000</v>
      </c>
    </row>
    <row r="133" spans="3:4" x14ac:dyDescent="0.3">
      <c r="C133" s="112">
        <v>2145</v>
      </c>
      <c r="D133" s="113">
        <v>1000</v>
      </c>
    </row>
    <row r="134" spans="3:4" x14ac:dyDescent="0.3">
      <c r="C134" s="82">
        <v>2146</v>
      </c>
      <c r="D134" s="20">
        <v>1000</v>
      </c>
    </row>
    <row r="135" spans="3:4" x14ac:dyDescent="0.3">
      <c r="C135" s="112">
        <v>2147</v>
      </c>
      <c r="D135" s="113">
        <v>1000</v>
      </c>
    </row>
    <row r="136" spans="3:4" x14ac:dyDescent="0.3">
      <c r="C136" s="82">
        <v>2148</v>
      </c>
      <c r="D136" s="20">
        <v>1000</v>
      </c>
    </row>
    <row r="137" spans="3:4" x14ac:dyDescent="0.3">
      <c r="C137" s="112">
        <v>2149</v>
      </c>
      <c r="D137" s="113">
        <v>1000</v>
      </c>
    </row>
    <row r="138" spans="3:4" x14ac:dyDescent="0.3">
      <c r="C138" s="82">
        <v>2150</v>
      </c>
      <c r="D138" s="20">
        <v>1000</v>
      </c>
    </row>
    <row r="139" spans="3:4" x14ac:dyDescent="0.3">
      <c r="C139" s="112">
        <v>2151</v>
      </c>
      <c r="D139" s="113">
        <v>1000</v>
      </c>
    </row>
    <row r="140" spans="3:4" x14ac:dyDescent="0.3">
      <c r="C140" s="82">
        <v>2152</v>
      </c>
      <c r="D140" s="20">
        <v>1000</v>
      </c>
    </row>
    <row r="141" spans="3:4" x14ac:dyDescent="0.3">
      <c r="C141" s="112">
        <v>2153</v>
      </c>
      <c r="D141" s="113">
        <v>1000</v>
      </c>
    </row>
    <row r="142" spans="3:4" x14ac:dyDescent="0.3">
      <c r="C142" s="82">
        <v>2154</v>
      </c>
      <c r="D142" s="20">
        <v>1000</v>
      </c>
    </row>
    <row r="143" spans="3:4" x14ac:dyDescent="0.3">
      <c r="C143" s="112">
        <v>2155</v>
      </c>
      <c r="D143" s="113">
        <v>1000</v>
      </c>
    </row>
    <row r="144" spans="3:4" x14ac:dyDescent="0.3">
      <c r="C144" s="82">
        <v>2156</v>
      </c>
      <c r="D144" s="20">
        <v>1000</v>
      </c>
    </row>
    <row r="145" spans="3:4" x14ac:dyDescent="0.3">
      <c r="C145" s="112">
        <v>2157</v>
      </c>
      <c r="D145" s="113">
        <v>1000</v>
      </c>
    </row>
    <row r="146" spans="3:4" x14ac:dyDescent="0.3">
      <c r="C146" s="82">
        <v>2158</v>
      </c>
      <c r="D146" s="20">
        <v>1000</v>
      </c>
    </row>
    <row r="147" spans="3:4" x14ac:dyDescent="0.3">
      <c r="C147" s="112">
        <v>2159</v>
      </c>
      <c r="D147" s="113">
        <v>1000</v>
      </c>
    </row>
    <row r="148" spans="3:4" x14ac:dyDescent="0.3">
      <c r="C148" s="82">
        <v>2160</v>
      </c>
      <c r="D148" s="20">
        <v>1000</v>
      </c>
    </row>
    <row r="149" spans="3:4" x14ac:dyDescent="0.3">
      <c r="C149" s="112">
        <v>2161</v>
      </c>
      <c r="D149" s="113">
        <v>1000</v>
      </c>
    </row>
    <row r="150" spans="3:4" x14ac:dyDescent="0.3">
      <c r="C150" s="82">
        <v>2162</v>
      </c>
      <c r="D150" s="20">
        <v>1000</v>
      </c>
    </row>
    <row r="151" spans="3:4" x14ac:dyDescent="0.3">
      <c r="C151" s="112">
        <v>2163</v>
      </c>
      <c r="D151" s="113">
        <v>1000</v>
      </c>
    </row>
    <row r="152" spans="3:4" x14ac:dyDescent="0.3">
      <c r="C152" s="82">
        <v>2164</v>
      </c>
      <c r="D152" s="20">
        <v>1000</v>
      </c>
    </row>
    <row r="153" spans="3:4" x14ac:dyDescent="0.3">
      <c r="C153" s="112">
        <v>2165</v>
      </c>
      <c r="D153" s="113">
        <v>1000</v>
      </c>
    </row>
    <row r="154" spans="3:4" x14ac:dyDescent="0.3">
      <c r="C154" s="82">
        <v>2166</v>
      </c>
      <c r="D154" s="20">
        <v>1000</v>
      </c>
    </row>
    <row r="155" spans="3:4" x14ac:dyDescent="0.3">
      <c r="C155" s="112">
        <v>2167</v>
      </c>
      <c r="D155" s="113">
        <v>1000</v>
      </c>
    </row>
    <row r="156" spans="3:4" x14ac:dyDescent="0.3">
      <c r="C156" s="82">
        <v>2168</v>
      </c>
      <c r="D156" s="20">
        <v>1000</v>
      </c>
    </row>
    <row r="157" spans="3:4" x14ac:dyDescent="0.3">
      <c r="C157" s="112">
        <v>2169</v>
      </c>
      <c r="D157" s="113">
        <v>1000</v>
      </c>
    </row>
    <row r="158" spans="3:4" x14ac:dyDescent="0.3">
      <c r="C158" s="82">
        <v>2170</v>
      </c>
      <c r="D158" s="20">
        <v>1000</v>
      </c>
    </row>
    <row r="159" spans="3:4" x14ac:dyDescent="0.3">
      <c r="C159" s="112">
        <v>2171</v>
      </c>
      <c r="D159" s="113">
        <v>1000</v>
      </c>
    </row>
    <row r="160" spans="3:4" x14ac:dyDescent="0.3">
      <c r="C160" s="82">
        <v>2172</v>
      </c>
      <c r="D160" s="20">
        <v>1000</v>
      </c>
    </row>
    <row r="161" spans="3:4" x14ac:dyDescent="0.3">
      <c r="C161" s="112">
        <v>2173</v>
      </c>
      <c r="D161" s="113">
        <v>1000</v>
      </c>
    </row>
    <row r="162" spans="3:4" x14ac:dyDescent="0.3">
      <c r="C162" s="82">
        <v>2174</v>
      </c>
      <c r="D162" s="20">
        <v>1000</v>
      </c>
    </row>
    <row r="163" spans="3:4" x14ac:dyDescent="0.3">
      <c r="C163" s="112">
        <v>2175</v>
      </c>
      <c r="D163" s="113">
        <v>1000</v>
      </c>
    </row>
    <row r="164" spans="3:4" x14ac:dyDescent="0.3">
      <c r="C164" s="82">
        <v>2176</v>
      </c>
      <c r="D164" s="20">
        <v>1000</v>
      </c>
    </row>
    <row r="165" spans="3:4" x14ac:dyDescent="0.3">
      <c r="C165" s="112">
        <v>2177</v>
      </c>
      <c r="D165" s="113">
        <v>1000</v>
      </c>
    </row>
    <row r="166" spans="3:4" x14ac:dyDescent="0.3">
      <c r="C166" s="82">
        <v>2178</v>
      </c>
      <c r="D166" s="20">
        <v>1000</v>
      </c>
    </row>
    <row r="167" spans="3:4" x14ac:dyDescent="0.3">
      <c r="C167" s="112">
        <v>2179</v>
      </c>
      <c r="D167" s="113">
        <v>1000</v>
      </c>
    </row>
    <row r="168" spans="3:4" x14ac:dyDescent="0.3">
      <c r="C168" s="82">
        <v>2180</v>
      </c>
      <c r="D168" s="20">
        <v>1000</v>
      </c>
    </row>
    <row r="169" spans="3:4" x14ac:dyDescent="0.3">
      <c r="C169" s="112">
        <v>2181</v>
      </c>
      <c r="D169" s="113">
        <v>1000</v>
      </c>
    </row>
    <row r="170" spans="3:4" x14ac:dyDescent="0.3">
      <c r="C170" s="82">
        <v>2182</v>
      </c>
      <c r="D170" s="20">
        <v>1000</v>
      </c>
    </row>
    <row r="171" spans="3:4" x14ac:dyDescent="0.3">
      <c r="C171" s="112">
        <v>2183</v>
      </c>
      <c r="D171" s="113">
        <v>1000</v>
      </c>
    </row>
    <row r="172" spans="3:4" x14ac:dyDescent="0.3">
      <c r="C172" s="82">
        <v>2184</v>
      </c>
      <c r="D172" s="20">
        <v>1000</v>
      </c>
    </row>
    <row r="173" spans="3:4" x14ac:dyDescent="0.3">
      <c r="C173" s="112">
        <v>2185</v>
      </c>
      <c r="D173" s="113">
        <v>1000</v>
      </c>
    </row>
    <row r="174" spans="3:4" x14ac:dyDescent="0.3">
      <c r="C174" s="82">
        <v>2186</v>
      </c>
      <c r="D174" s="20">
        <v>1000</v>
      </c>
    </row>
    <row r="175" spans="3:4" x14ac:dyDescent="0.3">
      <c r="C175" s="112">
        <v>2187</v>
      </c>
      <c r="D175" s="113">
        <v>1000</v>
      </c>
    </row>
    <row r="176" spans="3:4" x14ac:dyDescent="0.3">
      <c r="C176" s="82">
        <v>2188</v>
      </c>
      <c r="D176" s="20">
        <v>1000</v>
      </c>
    </row>
    <row r="177" spans="3:4" x14ac:dyDescent="0.3">
      <c r="C177" s="112">
        <v>2189</v>
      </c>
      <c r="D177" s="113">
        <v>1000</v>
      </c>
    </row>
    <row r="178" spans="3:4" x14ac:dyDescent="0.3">
      <c r="C178" s="82">
        <v>2190</v>
      </c>
      <c r="D178" s="20">
        <v>1000</v>
      </c>
    </row>
    <row r="179" spans="3:4" x14ac:dyDescent="0.3">
      <c r="C179" s="112">
        <v>2191</v>
      </c>
      <c r="D179" s="113">
        <v>1000</v>
      </c>
    </row>
    <row r="180" spans="3:4" x14ac:dyDescent="0.3">
      <c r="C180" s="82">
        <v>2192</v>
      </c>
      <c r="D180" s="20">
        <v>1000</v>
      </c>
    </row>
    <row r="181" spans="3:4" x14ac:dyDescent="0.3">
      <c r="C181" s="112">
        <v>2193</v>
      </c>
      <c r="D181" s="113">
        <v>1000</v>
      </c>
    </row>
    <row r="182" spans="3:4" x14ac:dyDescent="0.3">
      <c r="C182" s="82">
        <v>2194</v>
      </c>
      <c r="D182" s="20">
        <v>1000</v>
      </c>
    </row>
    <row r="183" spans="3:4" x14ac:dyDescent="0.3">
      <c r="C183" s="112">
        <v>2195</v>
      </c>
      <c r="D183" s="113">
        <v>1000</v>
      </c>
    </row>
    <row r="184" spans="3:4" x14ac:dyDescent="0.3">
      <c r="C184" s="82">
        <v>2196</v>
      </c>
      <c r="D184" s="20">
        <v>1000</v>
      </c>
    </row>
    <row r="185" spans="3:4" x14ac:dyDescent="0.3">
      <c r="C185" s="112">
        <v>2197</v>
      </c>
      <c r="D185" s="113">
        <v>1000</v>
      </c>
    </row>
    <row r="186" spans="3:4" x14ac:dyDescent="0.3">
      <c r="C186" s="82">
        <v>2198</v>
      </c>
      <c r="D186" s="20">
        <v>1000</v>
      </c>
    </row>
    <row r="187" spans="3:4" x14ac:dyDescent="0.3">
      <c r="C187" s="112">
        <v>2199</v>
      </c>
      <c r="D187" s="113">
        <v>1000</v>
      </c>
    </row>
    <row r="188" spans="3:4" x14ac:dyDescent="0.3">
      <c r="C188" s="82">
        <v>2200</v>
      </c>
      <c r="D188" s="20">
        <v>1000</v>
      </c>
    </row>
    <row r="189" spans="3:4" x14ac:dyDescent="0.3">
      <c r="C189" s="112">
        <v>2201</v>
      </c>
      <c r="D189" s="113">
        <v>1000</v>
      </c>
    </row>
    <row r="190" spans="3:4" x14ac:dyDescent="0.3">
      <c r="C190" s="82">
        <v>2202</v>
      </c>
      <c r="D190" s="20">
        <v>1000</v>
      </c>
    </row>
    <row r="191" spans="3:4" x14ac:dyDescent="0.3">
      <c r="C191" s="112">
        <v>2203</v>
      </c>
      <c r="D191" s="113">
        <v>1000</v>
      </c>
    </row>
    <row r="192" spans="3:4" x14ac:dyDescent="0.3">
      <c r="C192" s="82">
        <v>2204</v>
      </c>
      <c r="D192" s="20">
        <v>1000</v>
      </c>
    </row>
    <row r="193" spans="3:4" x14ac:dyDescent="0.3">
      <c r="C193" s="112">
        <v>2205</v>
      </c>
      <c r="D193" s="113">
        <v>1000</v>
      </c>
    </row>
    <row r="194" spans="3:4" x14ac:dyDescent="0.3">
      <c r="C194" s="82">
        <v>2206</v>
      </c>
      <c r="D194" s="20">
        <v>1000</v>
      </c>
    </row>
    <row r="195" spans="3:4" x14ac:dyDescent="0.3">
      <c r="C195" s="112">
        <v>2207</v>
      </c>
      <c r="D195" s="113">
        <v>1000</v>
      </c>
    </row>
    <row r="196" spans="3:4" x14ac:dyDescent="0.3">
      <c r="C196" s="82">
        <v>2208</v>
      </c>
      <c r="D196" s="20">
        <v>1000</v>
      </c>
    </row>
    <row r="197" spans="3:4" x14ac:dyDescent="0.3">
      <c r="C197" s="112">
        <v>2209</v>
      </c>
      <c r="D197" s="113">
        <v>1000</v>
      </c>
    </row>
    <row r="198" spans="3:4" x14ac:dyDescent="0.3">
      <c r="C198" s="82">
        <v>2210</v>
      </c>
      <c r="D198" s="20">
        <v>1000</v>
      </c>
    </row>
    <row r="199" spans="3:4" x14ac:dyDescent="0.3">
      <c r="C199" s="112">
        <v>2211</v>
      </c>
      <c r="D199" s="113">
        <v>1000</v>
      </c>
    </row>
    <row r="200" spans="3:4" x14ac:dyDescent="0.3">
      <c r="C200" s="82">
        <v>2212</v>
      </c>
      <c r="D200" s="20">
        <v>1000</v>
      </c>
    </row>
    <row r="201" spans="3:4" x14ac:dyDescent="0.3">
      <c r="C201" s="112">
        <v>2213</v>
      </c>
      <c r="D201" s="113">
        <v>1000</v>
      </c>
    </row>
    <row r="202" spans="3:4" x14ac:dyDescent="0.3">
      <c r="C202" s="82">
        <v>2214</v>
      </c>
      <c r="D202" s="20">
        <v>1000</v>
      </c>
    </row>
    <row r="203" spans="3:4" x14ac:dyDescent="0.3">
      <c r="C203" s="112">
        <v>2215</v>
      </c>
      <c r="D203" s="113">
        <v>1000</v>
      </c>
    </row>
    <row r="204" spans="3:4" x14ac:dyDescent="0.3">
      <c r="C204" s="82">
        <v>2216</v>
      </c>
      <c r="D204" s="20">
        <v>1000</v>
      </c>
    </row>
    <row r="205" spans="3:4" x14ac:dyDescent="0.3">
      <c r="C205" s="112">
        <v>2217</v>
      </c>
      <c r="D205" s="113">
        <v>1000</v>
      </c>
    </row>
    <row r="206" spans="3:4" x14ac:dyDescent="0.3">
      <c r="C206" s="82">
        <v>2218</v>
      </c>
      <c r="D206" s="20">
        <v>1000</v>
      </c>
    </row>
    <row r="207" spans="3:4" x14ac:dyDescent="0.3">
      <c r="C207" s="112">
        <v>2219</v>
      </c>
      <c r="D207" s="113">
        <v>1000</v>
      </c>
    </row>
    <row r="208" spans="3:4" x14ac:dyDescent="0.3">
      <c r="C208" s="82">
        <v>2220</v>
      </c>
      <c r="D208" s="20">
        <v>1000</v>
      </c>
    </row>
    <row r="209" spans="3:4" x14ac:dyDescent="0.3">
      <c r="C209" s="112">
        <v>2221</v>
      </c>
      <c r="D209" s="113">
        <v>1000</v>
      </c>
    </row>
    <row r="210" spans="3:4" x14ac:dyDescent="0.3">
      <c r="C210" s="82">
        <v>2222</v>
      </c>
      <c r="D210" s="20">
        <v>1000</v>
      </c>
    </row>
    <row r="211" spans="3:4" x14ac:dyDescent="0.3">
      <c r="C211" s="112">
        <v>2223</v>
      </c>
      <c r="D211" s="113">
        <v>1000</v>
      </c>
    </row>
    <row r="212" spans="3:4" x14ac:dyDescent="0.3">
      <c r="C212" s="82">
        <v>2224</v>
      </c>
      <c r="D212" s="20">
        <v>1000</v>
      </c>
    </row>
    <row r="213" spans="3:4" x14ac:dyDescent="0.3">
      <c r="C213" s="112">
        <v>2225</v>
      </c>
      <c r="D213" s="113">
        <v>1000</v>
      </c>
    </row>
    <row r="214" spans="3:4" x14ac:dyDescent="0.3">
      <c r="C214" s="82">
        <v>2226</v>
      </c>
      <c r="D214" s="20">
        <v>1000</v>
      </c>
    </row>
    <row r="215" spans="3:4" x14ac:dyDescent="0.3">
      <c r="C215" s="112">
        <v>2227</v>
      </c>
      <c r="D215" s="113">
        <v>1000</v>
      </c>
    </row>
    <row r="216" spans="3:4" x14ac:dyDescent="0.3">
      <c r="C216" s="82">
        <v>2228</v>
      </c>
      <c r="D216" s="20">
        <v>1000</v>
      </c>
    </row>
    <row r="217" spans="3:4" x14ac:dyDescent="0.3">
      <c r="C217" s="112">
        <v>2229</v>
      </c>
      <c r="D217" s="113">
        <v>1000</v>
      </c>
    </row>
    <row r="218" spans="3:4" x14ac:dyDescent="0.3">
      <c r="C218" s="82">
        <v>2230</v>
      </c>
      <c r="D218" s="20">
        <v>1000</v>
      </c>
    </row>
    <row r="219" spans="3:4" x14ac:dyDescent="0.3">
      <c r="C219" s="112">
        <v>2231</v>
      </c>
      <c r="D219" s="113">
        <v>1000</v>
      </c>
    </row>
    <row r="220" spans="3:4" x14ac:dyDescent="0.3">
      <c r="C220" s="82">
        <v>2232</v>
      </c>
      <c r="D220" s="20">
        <v>1000</v>
      </c>
    </row>
    <row r="221" spans="3:4" x14ac:dyDescent="0.3">
      <c r="C221" s="112">
        <v>2233</v>
      </c>
      <c r="D221" s="113">
        <v>1000</v>
      </c>
    </row>
    <row r="222" spans="3:4" x14ac:dyDescent="0.3">
      <c r="C222" s="82">
        <v>2234</v>
      </c>
      <c r="D222" s="20">
        <v>1000</v>
      </c>
    </row>
    <row r="223" spans="3:4" x14ac:dyDescent="0.3">
      <c r="C223" s="112">
        <v>2235</v>
      </c>
      <c r="D223" s="113">
        <v>1000</v>
      </c>
    </row>
    <row r="224" spans="3:4" x14ac:dyDescent="0.3">
      <c r="C224" s="82">
        <v>2236</v>
      </c>
      <c r="D224" s="20">
        <v>1000</v>
      </c>
    </row>
    <row r="225" spans="3:4" x14ac:dyDescent="0.3">
      <c r="C225" s="112">
        <v>2237</v>
      </c>
      <c r="D225" s="113">
        <v>1000</v>
      </c>
    </row>
    <row r="226" spans="3:4" x14ac:dyDescent="0.3">
      <c r="C226" s="82">
        <v>2238</v>
      </c>
      <c r="D226" s="20">
        <v>1000</v>
      </c>
    </row>
    <row r="227" spans="3:4" x14ac:dyDescent="0.3">
      <c r="C227" s="112">
        <v>2239</v>
      </c>
      <c r="D227" s="113">
        <v>1000</v>
      </c>
    </row>
    <row r="228" spans="3:4" x14ac:dyDescent="0.3">
      <c r="C228" s="82">
        <v>2240</v>
      </c>
      <c r="D228" s="20">
        <v>1000</v>
      </c>
    </row>
    <row r="229" spans="3:4" x14ac:dyDescent="0.3">
      <c r="C229" s="112">
        <v>2241</v>
      </c>
      <c r="D229" s="113">
        <v>1000</v>
      </c>
    </row>
    <row r="230" spans="3:4" x14ac:dyDescent="0.3">
      <c r="C230" s="82">
        <v>2242</v>
      </c>
      <c r="D230" s="20">
        <v>1000</v>
      </c>
    </row>
    <row r="231" spans="3:4" x14ac:dyDescent="0.3">
      <c r="C231" s="112">
        <v>2243</v>
      </c>
      <c r="D231" s="113">
        <v>1000</v>
      </c>
    </row>
    <row r="232" spans="3:4" x14ac:dyDescent="0.3">
      <c r="C232" s="82">
        <v>2244</v>
      </c>
      <c r="D232" s="20">
        <v>1000</v>
      </c>
    </row>
    <row r="233" spans="3:4" x14ac:dyDescent="0.3">
      <c r="C233" s="112">
        <v>2245</v>
      </c>
      <c r="D233" s="113">
        <v>1000</v>
      </c>
    </row>
    <row r="234" spans="3:4" x14ac:dyDescent="0.3">
      <c r="C234" s="82">
        <v>2246</v>
      </c>
      <c r="D234" s="20">
        <v>1000</v>
      </c>
    </row>
    <row r="235" spans="3:4" x14ac:dyDescent="0.3">
      <c r="C235" s="112">
        <v>2247</v>
      </c>
      <c r="D235" s="113">
        <v>1000</v>
      </c>
    </row>
    <row r="236" spans="3:4" x14ac:dyDescent="0.3">
      <c r="C236" s="82">
        <v>2248</v>
      </c>
      <c r="D236" s="20">
        <v>1000</v>
      </c>
    </row>
    <row r="237" spans="3:4" x14ac:dyDescent="0.3">
      <c r="C237" s="112">
        <v>2249</v>
      </c>
      <c r="D237" s="113">
        <v>1000</v>
      </c>
    </row>
    <row r="238" spans="3:4" x14ac:dyDescent="0.3">
      <c r="C238" s="82">
        <v>2250</v>
      </c>
      <c r="D238" s="20">
        <v>1000</v>
      </c>
    </row>
    <row r="239" spans="3:4" x14ac:dyDescent="0.3">
      <c r="C239" s="112">
        <v>2251</v>
      </c>
      <c r="D239" s="113">
        <v>1000</v>
      </c>
    </row>
    <row r="240" spans="3:4" x14ac:dyDescent="0.3">
      <c r="C240" s="82">
        <v>2252</v>
      </c>
      <c r="D240" s="20">
        <v>1000</v>
      </c>
    </row>
    <row r="241" spans="3:4" x14ac:dyDescent="0.3">
      <c r="C241" s="112">
        <v>2253</v>
      </c>
      <c r="D241" s="113">
        <v>1000</v>
      </c>
    </row>
    <row r="242" spans="3:4" x14ac:dyDescent="0.3">
      <c r="C242" s="82">
        <v>2254</v>
      </c>
      <c r="D242" s="20">
        <v>1000</v>
      </c>
    </row>
    <row r="243" spans="3:4" x14ac:dyDescent="0.3">
      <c r="C243" s="112">
        <v>2255</v>
      </c>
      <c r="D243" s="113">
        <v>1000</v>
      </c>
    </row>
    <row r="244" spans="3:4" x14ac:dyDescent="0.3">
      <c r="C244" s="82">
        <v>2256</v>
      </c>
      <c r="D244" s="20">
        <v>1000</v>
      </c>
    </row>
    <row r="245" spans="3:4" x14ac:dyDescent="0.3">
      <c r="C245" s="112">
        <v>2257</v>
      </c>
      <c r="D245" s="113">
        <v>1000</v>
      </c>
    </row>
    <row r="246" spans="3:4" x14ac:dyDescent="0.3">
      <c r="C246" s="82">
        <v>2258</v>
      </c>
      <c r="D246" s="20">
        <v>1000</v>
      </c>
    </row>
    <row r="247" spans="3:4" x14ac:dyDescent="0.3">
      <c r="C247" s="112">
        <v>2259</v>
      </c>
      <c r="D247" s="113">
        <v>1000</v>
      </c>
    </row>
    <row r="248" spans="3:4" x14ac:dyDescent="0.3">
      <c r="C248" s="82">
        <v>2260</v>
      </c>
      <c r="D248" s="20">
        <v>1000</v>
      </c>
    </row>
    <row r="249" spans="3:4" x14ac:dyDescent="0.3">
      <c r="C249" s="112">
        <v>2261</v>
      </c>
      <c r="D249" s="113">
        <v>1000</v>
      </c>
    </row>
    <row r="250" spans="3:4" x14ac:dyDescent="0.3">
      <c r="C250" s="82">
        <v>2262</v>
      </c>
      <c r="D250" s="20">
        <v>1000</v>
      </c>
    </row>
    <row r="251" spans="3:4" x14ac:dyDescent="0.3">
      <c r="C251" s="112">
        <v>2263</v>
      </c>
      <c r="D251" s="113">
        <v>1000</v>
      </c>
    </row>
    <row r="252" spans="3:4" x14ac:dyDescent="0.3">
      <c r="C252" s="82">
        <v>2264</v>
      </c>
      <c r="D252" s="20">
        <v>1000</v>
      </c>
    </row>
    <row r="253" spans="3:4" x14ac:dyDescent="0.3">
      <c r="C253" s="112">
        <v>2265</v>
      </c>
      <c r="D253" s="113">
        <v>1000</v>
      </c>
    </row>
    <row r="254" spans="3:4" x14ac:dyDescent="0.3">
      <c r="C254" s="82">
        <v>2266</v>
      </c>
      <c r="D254" s="20">
        <v>1000</v>
      </c>
    </row>
    <row r="255" spans="3:4" x14ac:dyDescent="0.3">
      <c r="C255" s="112">
        <v>2267</v>
      </c>
      <c r="D255" s="113">
        <v>1000</v>
      </c>
    </row>
    <row r="256" spans="3:4" x14ac:dyDescent="0.3">
      <c r="C256" s="82">
        <v>2268</v>
      </c>
      <c r="D256" s="20">
        <v>1000</v>
      </c>
    </row>
    <row r="257" spans="3:4" x14ac:dyDescent="0.3">
      <c r="C257" s="112">
        <v>2269</v>
      </c>
      <c r="D257" s="113">
        <v>1000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ACE94-1B15-47EA-80C1-6BC681B29253}">
  <sheetPr codeName="Hoja8"/>
  <dimension ref="J4:U36"/>
  <sheetViews>
    <sheetView zoomScale="65" zoomScaleNormal="85" workbookViewId="0">
      <selection activeCell="Q34" sqref="Q34"/>
    </sheetView>
  </sheetViews>
  <sheetFormatPr defaultColWidth="8.88671875" defaultRowHeight="14.4" x14ac:dyDescent="0.3"/>
  <cols>
    <col min="11" max="11" width="10.6640625" bestFit="1" customWidth="1"/>
    <col min="12" max="12" width="17.109375" customWidth="1"/>
    <col min="13" max="16" width="13.6640625" customWidth="1"/>
    <col min="17" max="17" width="15.109375" customWidth="1"/>
    <col min="18" max="18" width="13.88671875" bestFit="1" customWidth="1"/>
  </cols>
  <sheetData>
    <row r="4" spans="11:18" x14ac:dyDescent="0.3">
      <c r="K4" s="168" t="s">
        <v>106</v>
      </c>
      <c r="L4" s="168"/>
      <c r="M4" s="114" t="s">
        <v>107</v>
      </c>
      <c r="N4" s="114" t="s">
        <v>108</v>
      </c>
      <c r="O4" s="114" t="s">
        <v>109</v>
      </c>
      <c r="P4" s="114" t="s">
        <v>110</v>
      </c>
      <c r="Q4" s="114" t="s">
        <v>111</v>
      </c>
      <c r="R4" s="114" t="s">
        <v>112</v>
      </c>
    </row>
    <row r="5" spans="11:18" x14ac:dyDescent="0.3">
      <c r="K5" s="115">
        <v>1</v>
      </c>
      <c r="L5" s="115" t="s">
        <v>113</v>
      </c>
      <c r="M5" s="116">
        <v>7.9000000000000008E-3</v>
      </c>
      <c r="N5" s="116">
        <v>5.3E-3</v>
      </c>
      <c r="O5" s="116">
        <v>5.3E-3</v>
      </c>
      <c r="P5" s="116">
        <v>5.3E-3</v>
      </c>
      <c r="Q5" s="117">
        <v>5.3E-3</v>
      </c>
      <c r="R5" s="117">
        <v>5.1999999999999998E-3</v>
      </c>
    </row>
    <row r="6" spans="11:18" x14ac:dyDescent="0.3">
      <c r="K6" s="44">
        <v>2</v>
      </c>
      <c r="L6" s="44" t="s">
        <v>114</v>
      </c>
      <c r="M6" s="118">
        <v>8.8000000000000005E-3</v>
      </c>
      <c r="N6" s="118">
        <v>8.0000000000000002E-3</v>
      </c>
      <c r="O6" s="118">
        <v>5.7000000000000002E-3</v>
      </c>
      <c r="P6" s="118">
        <v>5.7000000000000002E-3</v>
      </c>
      <c r="Q6" s="119">
        <v>5.7000000000000002E-3</v>
      </c>
      <c r="R6" s="119">
        <v>5.4999999999999997E-3</v>
      </c>
    </row>
    <row r="7" spans="11:18" x14ac:dyDescent="0.3">
      <c r="K7" s="115">
        <v>3</v>
      </c>
      <c r="L7" s="115" t="s">
        <v>115</v>
      </c>
      <c r="M7" s="116">
        <v>8.8000000000000005E-3</v>
      </c>
      <c r="N7" s="116">
        <v>8.0000000000000002E-3</v>
      </c>
      <c r="O7" s="116">
        <v>8.0000000000000002E-3</v>
      </c>
      <c r="P7" s="116">
        <v>5.7000000000000002E-3</v>
      </c>
      <c r="Q7" s="117">
        <v>5.7000000000000002E-3</v>
      </c>
      <c r="R7" s="117">
        <v>5.4999999999999997E-3</v>
      </c>
    </row>
    <row r="8" spans="11:18" x14ac:dyDescent="0.3">
      <c r="K8" s="44">
        <v>4</v>
      </c>
      <c r="L8" s="44" t="s">
        <v>116</v>
      </c>
      <c r="M8" s="118">
        <v>9.1999999999999998E-3</v>
      </c>
      <c r="N8" s="118">
        <v>8.3000000000000001E-3</v>
      </c>
      <c r="O8" s="118">
        <v>5.7000000000000002E-3</v>
      </c>
      <c r="P8" s="118">
        <v>5.7000000000000002E-3</v>
      </c>
      <c r="Q8" s="119">
        <v>5.7000000000000002E-3</v>
      </c>
      <c r="R8" s="119">
        <v>5.4999999999999997E-3</v>
      </c>
    </row>
    <row r="9" spans="11:18" x14ac:dyDescent="0.3">
      <c r="K9" s="115">
        <v>5</v>
      </c>
      <c r="L9" s="115" t="s">
        <v>54</v>
      </c>
      <c r="M9" s="116">
        <v>9.1999999999999998E-3</v>
      </c>
      <c r="N9" s="116">
        <v>8.3000000000000001E-3</v>
      </c>
      <c r="O9" s="116">
        <v>5.7000000000000002E-3</v>
      </c>
      <c r="P9" s="116">
        <v>5.7000000000000002E-3</v>
      </c>
      <c r="Q9" s="117">
        <v>5.7000000000000002E-3</v>
      </c>
      <c r="R9" s="117">
        <v>5.4999999999999997E-3</v>
      </c>
    </row>
    <row r="10" spans="11:18" x14ac:dyDescent="0.3">
      <c r="K10" s="44">
        <v>6</v>
      </c>
      <c r="L10" s="44" t="s">
        <v>117</v>
      </c>
      <c r="M10" s="118">
        <v>9.7999999999999997E-3</v>
      </c>
      <c r="N10" s="118">
        <v>8.5000000000000006E-3</v>
      </c>
      <c r="O10" s="118" t="s">
        <v>118</v>
      </c>
      <c r="P10" s="118">
        <v>5.6600000000000001E-3</v>
      </c>
      <c r="Q10" s="119">
        <v>5.6600000000000001E-3</v>
      </c>
      <c r="R10" s="119">
        <v>5.4999999999999997E-3</v>
      </c>
    </row>
    <row r="11" spans="11:18" x14ac:dyDescent="0.3">
      <c r="K11" s="115">
        <v>7</v>
      </c>
      <c r="L11" s="115" t="s">
        <v>119</v>
      </c>
      <c r="M11" s="116">
        <v>9.7000000000000003E-3</v>
      </c>
      <c r="N11" s="116">
        <v>8.5000000000000006E-3</v>
      </c>
      <c r="O11" s="116">
        <v>5.7000000000000002E-3</v>
      </c>
      <c r="P11" s="116">
        <v>5.7000000000000002E-3</v>
      </c>
      <c r="Q11" s="117">
        <v>5.7000000000000002E-3</v>
      </c>
      <c r="R11" s="117">
        <v>5.4999999999999997E-3</v>
      </c>
    </row>
    <row r="12" spans="11:18" x14ac:dyDescent="0.3">
      <c r="K12" s="44">
        <v>8</v>
      </c>
      <c r="L12" s="44" t="s">
        <v>120</v>
      </c>
      <c r="M12" s="118">
        <v>9.7999999999999997E-3</v>
      </c>
      <c r="N12" s="118">
        <v>8.6E-3</v>
      </c>
      <c r="O12" s="118">
        <v>5.7000000000000002E-3</v>
      </c>
      <c r="P12" s="118">
        <v>5.7000000000000002E-3</v>
      </c>
      <c r="Q12" s="119">
        <v>5.7000000000000002E-3</v>
      </c>
      <c r="R12" s="119">
        <v>5.4999999999999997E-3</v>
      </c>
    </row>
    <row r="13" spans="11:18" x14ac:dyDescent="0.3">
      <c r="K13" s="115">
        <v>9</v>
      </c>
      <c r="L13" s="115" t="s">
        <v>121</v>
      </c>
      <c r="M13" s="116">
        <v>9.1999999999999998E-3</v>
      </c>
      <c r="N13" s="116">
        <v>8.6E-3</v>
      </c>
      <c r="O13" s="116">
        <v>5.7000000000000002E-3</v>
      </c>
      <c r="P13" s="116">
        <v>5.7000000000000002E-3</v>
      </c>
      <c r="Q13" s="117">
        <v>5.7000000000000002E-3</v>
      </c>
      <c r="R13" s="117">
        <v>5.4999999999999997E-3</v>
      </c>
    </row>
    <row r="14" spans="11:18" x14ac:dyDescent="0.3">
      <c r="K14" s="44">
        <v>10</v>
      </c>
      <c r="L14" s="44" t="s">
        <v>122</v>
      </c>
      <c r="M14" s="118">
        <v>9.7999999999999997E-3</v>
      </c>
      <c r="N14" s="118">
        <v>8.6999999999999994E-3</v>
      </c>
      <c r="O14" s="118">
        <v>5.7000000000000002E-3</v>
      </c>
      <c r="P14" s="118">
        <v>5.7000000000000002E-3</v>
      </c>
      <c r="Q14" s="119">
        <v>5.7000000000000002E-3</v>
      </c>
      <c r="R14" s="119">
        <v>5.4999999999999997E-3</v>
      </c>
    </row>
    <row r="15" spans="11:18" x14ac:dyDescent="0.3">
      <c r="K15" s="169" t="s">
        <v>42</v>
      </c>
      <c r="L15" s="169"/>
      <c r="M15" s="120">
        <v>9.2200000000000008E-3</v>
      </c>
      <c r="N15" s="120">
        <v>8.0800000000000004E-3</v>
      </c>
      <c r="O15" s="120">
        <v>5.6600000000000001E-3</v>
      </c>
      <c r="P15" s="120">
        <v>5.6600000000000001E-3</v>
      </c>
      <c r="Q15" s="120">
        <v>5.6600000000000001E-3</v>
      </c>
      <c r="R15" s="120">
        <v>5.47E-3</v>
      </c>
    </row>
    <row r="16" spans="11:18" x14ac:dyDescent="0.3">
      <c r="O16" t="s">
        <v>123</v>
      </c>
    </row>
    <row r="17" spans="10:21" x14ac:dyDescent="0.3">
      <c r="Q17" t="s">
        <v>124</v>
      </c>
    </row>
    <row r="18" spans="10:21" x14ac:dyDescent="0.3">
      <c r="Q18" s="121" t="s">
        <v>125</v>
      </c>
    </row>
    <row r="25" spans="10:21" x14ac:dyDescent="0.3">
      <c r="J25" t="s">
        <v>126</v>
      </c>
      <c r="K25" cm="1">
        <f t="array" ref="K25:U32">TRANSPOSE(K5:R15)</f>
        <v>1</v>
      </c>
      <c r="L25">
        <v>2</v>
      </c>
      <c r="M25">
        <v>3</v>
      </c>
      <c r="N25">
        <v>4</v>
      </c>
      <c r="O25">
        <v>5</v>
      </c>
      <c r="P25">
        <v>6</v>
      </c>
      <c r="Q25">
        <v>7</v>
      </c>
      <c r="R25">
        <v>8</v>
      </c>
      <c r="S25">
        <v>9</v>
      </c>
      <c r="T25">
        <v>10</v>
      </c>
      <c r="U25" t="str">
        <v>Promedio</v>
      </c>
    </row>
    <row r="26" spans="10:21" x14ac:dyDescent="0.3">
      <c r="J26">
        <v>0</v>
      </c>
      <c r="K26" t="str">
        <v>PENSIONISSTE</v>
      </c>
      <c r="L26" t="str">
        <v>CITIBANAMEX</v>
      </c>
      <c r="M26" t="str">
        <v>XXI BANORTE</v>
      </c>
      <c r="N26" t="str">
        <v>PROFUTURO</v>
      </c>
      <c r="O26" t="str">
        <v>SURA</v>
      </c>
      <c r="P26" t="str">
        <v>COPPEL</v>
      </c>
      <c r="Q26" t="str">
        <v>PRINCIPAL</v>
      </c>
      <c r="R26" t="str">
        <v>AZTECA</v>
      </c>
      <c r="S26" t="str">
        <v>INBURSA</v>
      </c>
      <c r="T26" t="str">
        <v>INVERCAP</v>
      </c>
      <c r="U26">
        <v>0</v>
      </c>
    </row>
    <row r="27" spans="10:21" x14ac:dyDescent="0.3">
      <c r="J27">
        <v>2020</v>
      </c>
      <c r="K27">
        <v>7.9000000000000008E-3</v>
      </c>
      <c r="L27">
        <v>8.8000000000000005E-3</v>
      </c>
      <c r="M27">
        <v>8.8000000000000005E-3</v>
      </c>
      <c r="N27">
        <v>9.1999999999999998E-3</v>
      </c>
      <c r="O27">
        <v>9.1999999999999998E-3</v>
      </c>
      <c r="P27">
        <v>9.7999999999999997E-3</v>
      </c>
      <c r="Q27">
        <v>9.7000000000000003E-3</v>
      </c>
      <c r="R27">
        <v>9.7999999999999997E-3</v>
      </c>
      <c r="S27">
        <v>9.1999999999999998E-3</v>
      </c>
      <c r="T27">
        <v>9.7999999999999997E-3</v>
      </c>
      <c r="U27">
        <v>9.2200000000000008E-3</v>
      </c>
    </row>
    <row r="28" spans="10:21" x14ac:dyDescent="0.3">
      <c r="J28">
        <v>2021</v>
      </c>
      <c r="K28">
        <v>5.3E-3</v>
      </c>
      <c r="L28">
        <v>8.0000000000000002E-3</v>
      </c>
      <c r="M28">
        <v>8.0000000000000002E-3</v>
      </c>
      <c r="N28">
        <v>8.3000000000000001E-3</v>
      </c>
      <c r="O28">
        <v>8.3000000000000001E-3</v>
      </c>
      <c r="P28">
        <v>8.5000000000000006E-3</v>
      </c>
      <c r="Q28">
        <v>8.5000000000000006E-3</v>
      </c>
      <c r="R28">
        <v>8.6E-3</v>
      </c>
      <c r="S28">
        <v>8.6E-3</v>
      </c>
      <c r="T28">
        <v>8.6999999999999994E-3</v>
      </c>
      <c r="U28">
        <v>8.0800000000000004E-3</v>
      </c>
    </row>
    <row r="29" spans="10:21" x14ac:dyDescent="0.3">
      <c r="J29">
        <v>2022</v>
      </c>
      <c r="K29">
        <v>5.3E-3</v>
      </c>
      <c r="L29">
        <v>5.7000000000000002E-3</v>
      </c>
      <c r="M29">
        <v>8.0000000000000002E-3</v>
      </c>
      <c r="N29">
        <v>5.7000000000000002E-3</v>
      </c>
      <c r="O29">
        <v>5.7000000000000002E-3</v>
      </c>
      <c r="P29" t="str">
        <v>Pendiente</v>
      </c>
      <c r="Q29">
        <v>5.7000000000000002E-3</v>
      </c>
      <c r="R29">
        <v>5.7000000000000002E-3</v>
      </c>
      <c r="S29">
        <v>5.7000000000000002E-3</v>
      </c>
      <c r="T29">
        <v>5.7000000000000002E-3</v>
      </c>
      <c r="U29">
        <v>5.6600000000000001E-3</v>
      </c>
    </row>
    <row r="30" spans="10:21" x14ac:dyDescent="0.3">
      <c r="J30">
        <v>2023</v>
      </c>
      <c r="K30">
        <v>5.3E-3</v>
      </c>
      <c r="L30">
        <v>5.7000000000000002E-3</v>
      </c>
      <c r="M30">
        <v>5.7000000000000002E-3</v>
      </c>
      <c r="N30">
        <v>5.7000000000000002E-3</v>
      </c>
      <c r="O30">
        <v>5.7000000000000002E-3</v>
      </c>
      <c r="P30">
        <v>5.6600000000000001E-3</v>
      </c>
      <c r="Q30">
        <v>5.7000000000000002E-3</v>
      </c>
      <c r="R30">
        <v>5.7000000000000002E-3</v>
      </c>
      <c r="S30">
        <v>5.7000000000000002E-3</v>
      </c>
      <c r="T30">
        <v>5.7000000000000002E-3</v>
      </c>
      <c r="U30">
        <v>5.6600000000000001E-3</v>
      </c>
    </row>
    <row r="31" spans="10:21" x14ac:dyDescent="0.3">
      <c r="J31">
        <v>2024</v>
      </c>
      <c r="K31">
        <v>5.3E-3</v>
      </c>
      <c r="L31">
        <v>5.7000000000000002E-3</v>
      </c>
      <c r="M31">
        <v>5.7000000000000002E-3</v>
      </c>
      <c r="N31">
        <v>5.7000000000000002E-3</v>
      </c>
      <c r="O31">
        <v>5.7000000000000002E-3</v>
      </c>
      <c r="P31">
        <v>5.6600000000000001E-3</v>
      </c>
      <c r="Q31">
        <v>5.7000000000000002E-3</v>
      </c>
      <c r="R31">
        <v>5.7000000000000002E-3</v>
      </c>
      <c r="S31">
        <v>5.7000000000000002E-3</v>
      </c>
      <c r="T31">
        <v>5.7000000000000002E-3</v>
      </c>
      <c r="U31">
        <v>5.6600000000000001E-3</v>
      </c>
    </row>
    <row r="32" spans="10:21" x14ac:dyDescent="0.3">
      <c r="J32">
        <v>2025</v>
      </c>
      <c r="K32">
        <v>5.1999999999999998E-3</v>
      </c>
      <c r="L32">
        <v>5.4999999999999997E-3</v>
      </c>
      <c r="M32">
        <v>5.4999999999999997E-3</v>
      </c>
      <c r="N32">
        <v>5.4999999999999997E-3</v>
      </c>
      <c r="O32">
        <v>5.4999999999999997E-3</v>
      </c>
      <c r="P32">
        <v>5.4999999999999997E-3</v>
      </c>
      <c r="Q32">
        <v>5.4999999999999997E-3</v>
      </c>
      <c r="R32">
        <v>5.4999999999999997E-3</v>
      </c>
      <c r="S32">
        <v>5.4999999999999997E-3</v>
      </c>
      <c r="T32">
        <v>5.4999999999999997E-3</v>
      </c>
      <c r="U32">
        <v>5.47E-3</v>
      </c>
    </row>
    <row r="36" spans="21:21" x14ac:dyDescent="0.3">
      <c r="U36" cm="1">
        <f t="array" ref="U36">COLUMN(U:U)</f>
        <v>21</v>
      </c>
    </row>
  </sheetData>
  <mergeCells count="2">
    <mergeCell ref="K4:L4"/>
    <mergeCell ref="K15:L1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56E14-B5E6-469D-B070-274378644B56}">
  <sheetPr codeName="Hoja6"/>
  <dimension ref="B2:BH285"/>
  <sheetViews>
    <sheetView topLeftCell="A254" zoomScale="75" zoomScaleNormal="130" workbookViewId="0">
      <selection activeCell="E285" sqref="E285"/>
    </sheetView>
  </sheetViews>
  <sheetFormatPr defaultColWidth="8.88671875" defaultRowHeight="14.4" x14ac:dyDescent="0.3"/>
  <cols>
    <col min="2" max="2" width="25.21875" bestFit="1" customWidth="1"/>
    <col min="3" max="3" width="12.44140625" customWidth="1"/>
    <col min="4" max="4" width="27.88671875" style="44" customWidth="1"/>
    <col min="5" max="7" width="27" bestFit="1" customWidth="1"/>
    <col min="8" max="8" width="12.88671875" bestFit="1" customWidth="1"/>
    <col min="9" max="9" width="14.88671875" bestFit="1" customWidth="1"/>
    <col min="10" max="10" width="15.109375" customWidth="1"/>
    <col min="11" max="11" width="14.33203125" customWidth="1"/>
    <col min="12" max="12" width="10.109375" bestFit="1" customWidth="1"/>
    <col min="13" max="13" width="10" bestFit="1" customWidth="1"/>
    <col min="15" max="15" width="11.5546875" bestFit="1" customWidth="1"/>
    <col min="16" max="16" width="9.21875" bestFit="1" customWidth="1"/>
    <col min="17" max="17" width="14.6640625" bestFit="1" customWidth="1"/>
    <col min="18" max="18" width="12.44140625" customWidth="1"/>
    <col min="19" max="19" width="9.44140625" customWidth="1"/>
    <col min="20" max="20" width="13.6640625" bestFit="1" customWidth="1"/>
    <col min="21" max="21" width="10.88671875" bestFit="1" customWidth="1"/>
    <col min="22" max="22" width="14.6640625" bestFit="1" customWidth="1"/>
    <col min="23" max="23" width="10.6640625" customWidth="1"/>
    <col min="24" max="24" width="11.44140625" customWidth="1"/>
    <col min="25" max="26" width="9.109375" bestFit="1" customWidth="1"/>
    <col min="27" max="27" width="9.33203125" bestFit="1" customWidth="1"/>
    <col min="28" max="30" width="9.109375" bestFit="1" customWidth="1"/>
    <col min="32" max="32" width="9" bestFit="1" customWidth="1"/>
    <col min="33" max="33" width="9.21875" bestFit="1" customWidth="1"/>
    <col min="34" max="34" width="12.109375" bestFit="1" customWidth="1"/>
    <col min="35" max="35" width="11.44140625" bestFit="1" customWidth="1"/>
    <col min="36" max="36" width="9.109375" bestFit="1" customWidth="1"/>
    <col min="37" max="37" width="10.21875" bestFit="1" customWidth="1"/>
    <col min="38" max="38" width="11.44140625" bestFit="1" customWidth="1"/>
    <col min="39" max="39" width="10.21875" bestFit="1" customWidth="1"/>
    <col min="40" max="40" width="9.109375" bestFit="1" customWidth="1"/>
    <col min="41" max="41" width="10.21875" bestFit="1" customWidth="1"/>
    <col min="42" max="42" width="9" bestFit="1" customWidth="1"/>
    <col min="43" max="43" width="10.109375" bestFit="1" customWidth="1"/>
    <col min="44" max="44" width="9" bestFit="1" customWidth="1"/>
    <col min="45" max="45" width="9.88671875" bestFit="1" customWidth="1"/>
    <col min="46" max="46" width="9" bestFit="1" customWidth="1"/>
    <col min="47" max="47" width="9.88671875" bestFit="1" customWidth="1"/>
    <col min="48" max="48" width="9" bestFit="1" customWidth="1"/>
    <col min="49" max="49" width="9.88671875" bestFit="1" customWidth="1"/>
    <col min="50" max="53" width="9" bestFit="1" customWidth="1"/>
    <col min="55" max="60" width="9" bestFit="1" customWidth="1"/>
  </cols>
  <sheetData>
    <row r="2" spans="2:24" x14ac:dyDescent="0.3">
      <c r="D2"/>
      <c r="F2" s="122" t="s">
        <v>127</v>
      </c>
      <c r="G2" s="104">
        <v>2.3400000000000001E-2</v>
      </c>
    </row>
    <row r="3" spans="2:24" x14ac:dyDescent="0.3">
      <c r="D3"/>
    </row>
    <row r="4" spans="2:24" x14ac:dyDescent="0.3">
      <c r="D4"/>
    </row>
    <row r="5" spans="2:24" ht="15" thickBot="1" x14ac:dyDescent="0.35"/>
    <row r="6" spans="2:24" ht="16.8" x14ac:dyDescent="0.35">
      <c r="B6" t="s">
        <v>128</v>
      </c>
      <c r="C6" s="77" t="s">
        <v>9</v>
      </c>
      <c r="D6" s="78" t="s">
        <v>93</v>
      </c>
      <c r="E6" s="79" t="s">
        <v>94</v>
      </c>
      <c r="F6" s="79" t="s">
        <v>95</v>
      </c>
      <c r="G6" s="79" t="s">
        <v>96</v>
      </c>
      <c r="H6" s="79" t="s">
        <v>97</v>
      </c>
      <c r="I6" s="79" t="s">
        <v>98</v>
      </c>
      <c r="J6" s="80" t="s">
        <v>99</v>
      </c>
      <c r="K6" s="81" t="s">
        <v>100</v>
      </c>
      <c r="O6" s="122" t="s">
        <v>128</v>
      </c>
      <c r="P6" s="77" t="s">
        <v>9</v>
      </c>
      <c r="Q6" s="78" t="s">
        <v>104</v>
      </c>
      <c r="R6" s="79" t="s">
        <v>94</v>
      </c>
      <c r="S6" s="79" t="s">
        <v>95</v>
      </c>
      <c r="T6" s="79" t="s">
        <v>96</v>
      </c>
      <c r="U6" s="79" t="s">
        <v>97</v>
      </c>
      <c r="V6" s="79" t="s">
        <v>98</v>
      </c>
      <c r="W6" s="80" t="s">
        <v>99</v>
      </c>
      <c r="X6" s="81" t="s">
        <v>100</v>
      </c>
    </row>
    <row r="7" spans="2:24" x14ac:dyDescent="0.3">
      <c r="C7" s="82">
        <v>0</v>
      </c>
      <c r="D7" s="83">
        <v>4.3730027842887236E-4</v>
      </c>
      <c r="E7" s="84">
        <v>1000000</v>
      </c>
      <c r="F7" s="85">
        <f>INT(E7*D7+1)</f>
        <v>438</v>
      </c>
      <c r="G7">
        <f t="shared" ref="G7:G70" si="0">(1+$G$2)^(-C7)</f>
        <v>1</v>
      </c>
      <c r="H7" s="86">
        <f>G7*E7</f>
        <v>1000000</v>
      </c>
      <c r="I7" s="19">
        <f>SUM(H7:$H$117)</f>
        <v>37222816.290307969</v>
      </c>
      <c r="J7" s="87">
        <f>I7/H7</f>
        <v>37.222816290307968</v>
      </c>
      <c r="K7" s="88">
        <v>36.764482956974632</v>
      </c>
      <c r="P7" s="82">
        <v>0</v>
      </c>
      <c r="Q7" s="105">
        <v>2.4557134125031228E-4</v>
      </c>
      <c r="R7" s="19">
        <v>1000000</v>
      </c>
      <c r="S7" s="84">
        <f>INT(R7*Q7+1)</f>
        <v>246</v>
      </c>
      <c r="T7">
        <f t="shared" ref="T7:T70" si="1">(1+$G$2)^(-P7)</f>
        <v>1</v>
      </c>
      <c r="U7" s="86">
        <f>T7*R7</f>
        <v>1000000</v>
      </c>
      <c r="V7" s="19">
        <f>SUM(U7:$U$117)</f>
        <v>38369985.216559164</v>
      </c>
      <c r="W7" s="87">
        <f>V7/U7</f>
        <v>38.369985216559165</v>
      </c>
      <c r="X7" s="88">
        <v>37.911651883225829</v>
      </c>
    </row>
    <row r="8" spans="2:24" x14ac:dyDescent="0.3">
      <c r="C8" s="82">
        <v>1</v>
      </c>
      <c r="D8" s="83">
        <v>5.6399293994086779E-4</v>
      </c>
      <c r="E8" s="85">
        <f>E7-F7</f>
        <v>999562</v>
      </c>
      <c r="F8" s="85">
        <f>INT(E8*D8+1)</f>
        <v>564</v>
      </c>
      <c r="G8">
        <f t="shared" si="0"/>
        <v>0.9771350400625366</v>
      </c>
      <c r="H8" s="86">
        <f t="shared" ref="H8:H71" si="2">G8*E8</f>
        <v>976707.05491498916</v>
      </c>
      <c r="I8" s="19">
        <f>SUM(H8:$H$117)</f>
        <v>36222816.290307969</v>
      </c>
      <c r="J8" s="87">
        <f t="shared" ref="J8:J71" si="3">I8/H8</f>
        <v>37.086674154780972</v>
      </c>
      <c r="K8" s="88">
        <v>36.628340821447637</v>
      </c>
      <c r="P8" s="82">
        <v>1</v>
      </c>
      <c r="Q8" s="105">
        <v>3.2749866469369956E-4</v>
      </c>
      <c r="R8" s="19">
        <f>R7-S7</f>
        <v>999754</v>
      </c>
      <c r="S8" s="19">
        <f t="shared" ref="S8:S71" si="4">INT(R8*Q8+1)</f>
        <v>328</v>
      </c>
      <c r="T8">
        <f t="shared" si="1"/>
        <v>0.9771350400625366</v>
      </c>
      <c r="U8" s="86">
        <f t="shared" ref="U8:U71" si="5">T8*R8</f>
        <v>976894.66484268126</v>
      </c>
      <c r="V8" s="19">
        <f>SUM(U8:$U$117)</f>
        <v>37369985.216559164</v>
      </c>
      <c r="W8" s="87">
        <f t="shared" ref="W8:W71" si="6">V8/U8</f>
        <v>38.253853318543008</v>
      </c>
      <c r="X8" s="88">
        <v>37.795519985209673</v>
      </c>
    </row>
    <row r="9" spans="2:24" x14ac:dyDescent="0.3">
      <c r="C9" s="82">
        <v>2</v>
      </c>
      <c r="D9" s="83">
        <v>5.7638362342900447E-4</v>
      </c>
      <c r="E9" s="85">
        <f>E8-F8</f>
        <v>998998</v>
      </c>
      <c r="F9" s="85">
        <f t="shared" ref="F9:F72" si="7">INT(E9*D9+1)</f>
        <v>576</v>
      </c>
      <c r="G9">
        <f t="shared" si="0"/>
        <v>0.95479288651801497</v>
      </c>
      <c r="H9" s="86">
        <f t="shared" si="2"/>
        <v>953836.18404572387</v>
      </c>
      <c r="I9" s="19">
        <f>SUM(H9:$H$117)</f>
        <v>35246109.235392965</v>
      </c>
      <c r="J9" s="87">
        <f t="shared" si="3"/>
        <v>36.951952363450474</v>
      </c>
      <c r="K9" s="88">
        <v>36.493619030117138</v>
      </c>
      <c r="P9" s="82">
        <v>2</v>
      </c>
      <c r="Q9" s="105">
        <v>3.0412935698213996E-4</v>
      </c>
      <c r="R9" s="19">
        <f>R8-S8</f>
        <v>999426</v>
      </c>
      <c r="S9" s="19">
        <f t="shared" si="4"/>
        <v>304</v>
      </c>
      <c r="T9">
        <f t="shared" si="1"/>
        <v>0.95479288651801497</v>
      </c>
      <c r="U9" s="86">
        <f t="shared" si="5"/>
        <v>954244.83540115366</v>
      </c>
      <c r="V9" s="19">
        <f>SUM(U9:$U$117)</f>
        <v>36393090.551716499</v>
      </c>
      <c r="W9" s="87">
        <f t="shared" si="6"/>
        <v>38.138105862964672</v>
      </c>
      <c r="X9" s="88">
        <v>37.679772529631336</v>
      </c>
    </row>
    <row r="10" spans="2:24" x14ac:dyDescent="0.3">
      <c r="C10" s="82">
        <v>3</v>
      </c>
      <c r="D10" s="83">
        <v>5.4978059248187762E-4</v>
      </c>
      <c r="E10" s="85">
        <f t="shared" ref="E10:E73" si="8">E9-F9</f>
        <v>998422</v>
      </c>
      <c r="F10" s="85">
        <f t="shared" si="7"/>
        <v>549</v>
      </c>
      <c r="G10">
        <f t="shared" si="0"/>
        <v>0.93296158541920537</v>
      </c>
      <c r="H10" s="86">
        <f t="shared" si="2"/>
        <v>931489.37203741388</v>
      </c>
      <c r="I10" s="19">
        <f>SUM(H10:$H$117)</f>
        <v>34292273.051347256</v>
      </c>
      <c r="J10" s="87">
        <f t="shared" si="3"/>
        <v>36.814454443362003</v>
      </c>
      <c r="K10" s="88">
        <v>36.356121110028667</v>
      </c>
      <c r="P10" s="82">
        <v>3</v>
      </c>
      <c r="Q10" s="105">
        <v>2.7920692513595422E-4</v>
      </c>
      <c r="R10" s="19">
        <f>R9-S9</f>
        <v>999122</v>
      </c>
      <c r="S10" s="19">
        <f t="shared" si="4"/>
        <v>279</v>
      </c>
      <c r="T10">
        <f t="shared" si="1"/>
        <v>0.93296158541920537</v>
      </c>
      <c r="U10" s="86">
        <f t="shared" si="5"/>
        <v>932142.44514720736</v>
      </c>
      <c r="V10" s="19">
        <f>SUM(U10:$U$117)</f>
        <v>35438845.716315337</v>
      </c>
      <c r="W10" s="87">
        <f t="shared" si="6"/>
        <v>38.018701863446097</v>
      </c>
      <c r="X10" s="88">
        <v>37.560368530112761</v>
      </c>
    </row>
    <row r="11" spans="2:24" x14ac:dyDescent="0.3">
      <c r="C11" s="82">
        <v>4</v>
      </c>
      <c r="D11" s="83">
        <v>5.2240469539661819E-4</v>
      </c>
      <c r="E11" s="85">
        <f t="shared" si="8"/>
        <v>997873</v>
      </c>
      <c r="F11" s="85">
        <f t="shared" si="7"/>
        <v>522</v>
      </c>
      <c r="G11">
        <f t="shared" si="0"/>
        <v>0.91162945614540303</v>
      </c>
      <c r="H11" s="86">
        <f t="shared" si="2"/>
        <v>909690.42029218178</v>
      </c>
      <c r="I11" s="19">
        <f>SUM(H11:$H$117)</f>
        <v>33360783.679309849</v>
      </c>
      <c r="J11" s="87">
        <f t="shared" si="3"/>
        <v>36.672677798008209</v>
      </c>
      <c r="K11" s="88">
        <v>36.214344464674873</v>
      </c>
      <c r="P11" s="82">
        <v>4</v>
      </c>
      <c r="Q11" s="105">
        <v>2.5656334604412734E-4</v>
      </c>
      <c r="R11" s="19">
        <f t="shared" ref="R11:R74" si="9">R10-S10</f>
        <v>998843</v>
      </c>
      <c r="S11" s="19">
        <f t="shared" si="4"/>
        <v>257</v>
      </c>
      <c r="T11">
        <f t="shared" si="1"/>
        <v>0.91162945614540303</v>
      </c>
      <c r="U11" s="86">
        <f t="shared" si="5"/>
        <v>910574.70086464274</v>
      </c>
      <c r="V11" s="19">
        <f>SUM(U11:$U$117)</f>
        <v>34506703.271168128</v>
      </c>
      <c r="W11" s="87">
        <f t="shared" si="6"/>
        <v>37.895521628705517</v>
      </c>
      <c r="X11" s="88">
        <v>37.437188295372181</v>
      </c>
    </row>
    <row r="12" spans="2:24" x14ac:dyDescent="0.3">
      <c r="C12" s="82">
        <v>5</v>
      </c>
      <c r="D12" s="83">
        <v>4.5633049115354824E-4</v>
      </c>
      <c r="E12" s="85">
        <f t="shared" si="8"/>
        <v>997351</v>
      </c>
      <c r="F12" s="85">
        <f t="shared" si="7"/>
        <v>456</v>
      </c>
      <c r="G12">
        <f t="shared" si="0"/>
        <v>0.89078508515282673</v>
      </c>
      <c r="H12" s="86">
        <f t="shared" si="2"/>
        <v>888425.39546225686</v>
      </c>
      <c r="I12" s="19">
        <f>SUM(H12:$H$117)</f>
        <v>32451093.259017665</v>
      </c>
      <c r="J12" s="87">
        <f t="shared" si="3"/>
        <v>36.526525946653095</v>
      </c>
      <c r="K12" s="88">
        <v>36.068192613319759</v>
      </c>
      <c r="P12" s="82">
        <v>5</v>
      </c>
      <c r="Q12" s="105">
        <v>2.4400685814895143E-4</v>
      </c>
      <c r="R12" s="19">
        <f t="shared" si="9"/>
        <v>998586</v>
      </c>
      <c r="S12" s="19">
        <f t="shared" si="4"/>
        <v>244</v>
      </c>
      <c r="T12">
        <f t="shared" si="1"/>
        <v>0.89078508515282673</v>
      </c>
      <c r="U12" s="86">
        <f t="shared" si="5"/>
        <v>889525.51504242059</v>
      </c>
      <c r="V12" s="19">
        <f>SUM(U12:$U$117)</f>
        <v>33596128.570303522</v>
      </c>
      <c r="W12" s="87">
        <f t="shared" si="6"/>
        <v>37.768594607093824</v>
      </c>
      <c r="X12" s="88">
        <v>37.310261273760489</v>
      </c>
    </row>
    <row r="13" spans="2:24" x14ac:dyDescent="0.3">
      <c r="C13" s="82">
        <v>6</v>
      </c>
      <c r="D13" s="83">
        <v>4.1817116882233047E-4</v>
      </c>
      <c r="E13" s="85">
        <f>E12-F12</f>
        <v>996895</v>
      </c>
      <c r="F13" s="85">
        <f t="shared" si="7"/>
        <v>417</v>
      </c>
      <c r="G13">
        <f t="shared" si="0"/>
        <v>0.87041731986791737</v>
      </c>
      <c r="H13" s="86">
        <f t="shared" si="2"/>
        <v>867714.67408972746</v>
      </c>
      <c r="I13" s="19">
        <f>SUM(H13:$H$117)</f>
        <v>31562667.863555405</v>
      </c>
      <c r="J13" s="87">
        <f t="shared" si="3"/>
        <v>36.374477470564955</v>
      </c>
      <c r="K13" s="88">
        <v>35.916144137231619</v>
      </c>
      <c r="P13" s="82">
        <v>6</v>
      </c>
      <c r="Q13" s="105">
        <v>2.2436179543997082E-4</v>
      </c>
      <c r="R13" s="19">
        <f t="shared" si="9"/>
        <v>998342</v>
      </c>
      <c r="S13" s="19">
        <f t="shared" si="4"/>
        <v>224</v>
      </c>
      <c r="T13">
        <f t="shared" si="1"/>
        <v>0.87041731986791737</v>
      </c>
      <c r="U13" s="86">
        <f t="shared" si="5"/>
        <v>868974.16795157641</v>
      </c>
      <c r="V13" s="19">
        <f>SUM(U13:$U$117)</f>
        <v>32706603.05526109</v>
      </c>
      <c r="W13" s="87">
        <f t="shared" si="6"/>
        <v>37.638176440112161</v>
      </c>
      <c r="X13" s="88">
        <v>37.179843106778826</v>
      </c>
    </row>
    <row r="14" spans="2:24" x14ac:dyDescent="0.3">
      <c r="C14" s="82">
        <v>7</v>
      </c>
      <c r="D14" s="83">
        <v>3.9848861970626131E-4</v>
      </c>
      <c r="E14" s="85">
        <f t="shared" si="8"/>
        <v>996478</v>
      </c>
      <c r="F14" s="85">
        <f t="shared" si="7"/>
        <v>398</v>
      </c>
      <c r="G14">
        <f t="shared" si="0"/>
        <v>0.85051526272026323</v>
      </c>
      <c r="H14" s="86">
        <f t="shared" si="2"/>
        <v>847519.7479649625</v>
      </c>
      <c r="I14" s="19">
        <f>SUM(H14:$H$117)</f>
        <v>30694953.189465676</v>
      </c>
      <c r="J14" s="87">
        <f t="shared" si="3"/>
        <v>36.21738993477075</v>
      </c>
      <c r="K14" s="88">
        <v>35.759056601437415</v>
      </c>
      <c r="P14" s="82">
        <v>7</v>
      </c>
      <c r="Q14" s="105">
        <v>2.1072689511119635E-4</v>
      </c>
      <c r="R14" s="19">
        <f t="shared" si="9"/>
        <v>998118</v>
      </c>
      <c r="S14" s="19">
        <f t="shared" si="4"/>
        <v>211</v>
      </c>
      <c r="T14">
        <f t="shared" si="1"/>
        <v>0.85051526272026323</v>
      </c>
      <c r="U14" s="86">
        <f t="shared" si="5"/>
        <v>848914.59299582371</v>
      </c>
      <c r="V14" s="19">
        <f>SUM(U14:$U$117)</f>
        <v>31837628.887309518</v>
      </c>
      <c r="W14" s="87">
        <f t="shared" si="6"/>
        <v>37.503924599710757</v>
      </c>
      <c r="X14" s="88">
        <v>37.045591266377421</v>
      </c>
    </row>
    <row r="15" spans="2:24" x14ac:dyDescent="0.3">
      <c r="C15" s="82">
        <v>8</v>
      </c>
      <c r="D15" s="83">
        <v>3.938095895164965E-4</v>
      </c>
      <c r="E15" s="85">
        <f t="shared" si="8"/>
        <v>996080</v>
      </c>
      <c r="F15" s="85">
        <f t="shared" si="7"/>
        <v>393</v>
      </c>
      <c r="G15">
        <f t="shared" si="0"/>
        <v>0.83106826531196321</v>
      </c>
      <c r="H15" s="86">
        <f t="shared" si="2"/>
        <v>827810.4777119403</v>
      </c>
      <c r="I15" s="19">
        <f>SUM(H15:$H$117)</f>
        <v>29847433.44150072</v>
      </c>
      <c r="J15" s="87">
        <f t="shared" si="3"/>
        <v>36.055877818795821</v>
      </c>
      <c r="K15" s="88">
        <v>35.597544485462485</v>
      </c>
      <c r="P15" s="82">
        <v>8</v>
      </c>
      <c r="Q15" s="105">
        <v>2.0288370139708134E-4</v>
      </c>
      <c r="R15" s="19">
        <f t="shared" si="9"/>
        <v>997907</v>
      </c>
      <c r="S15" s="19">
        <f t="shared" si="4"/>
        <v>203</v>
      </c>
      <c r="T15">
        <f t="shared" si="1"/>
        <v>0.83106826531196321</v>
      </c>
      <c r="U15" s="86">
        <f t="shared" si="5"/>
        <v>829328.83943266526</v>
      </c>
      <c r="V15" s="19">
        <f>SUM(U15:$U$117)</f>
        <v>30988714.294313692</v>
      </c>
      <c r="W15" s="87">
        <f t="shared" si="6"/>
        <v>37.366015530718464</v>
      </c>
      <c r="X15" s="88">
        <v>36.907682197385128</v>
      </c>
    </row>
    <row r="16" spans="2:24" x14ac:dyDescent="0.3">
      <c r="C16" s="82">
        <v>9</v>
      </c>
      <c r="D16" s="83">
        <v>4.0238881392460463E-4</v>
      </c>
      <c r="E16" s="85">
        <f t="shared" si="8"/>
        <v>995687</v>
      </c>
      <c r="F16" s="85">
        <f t="shared" si="7"/>
        <v>401</v>
      </c>
      <c r="G16">
        <f t="shared" si="0"/>
        <v>0.81206592272030798</v>
      </c>
      <c r="H16" s="86">
        <f t="shared" si="2"/>
        <v>808563.48239561531</v>
      </c>
      <c r="I16" s="19">
        <f>SUM(H16:$H$117)</f>
        <v>29019622.963788774</v>
      </c>
      <c r="J16" s="87">
        <f t="shared" si="3"/>
        <v>35.890345774470681</v>
      </c>
      <c r="K16" s="88">
        <v>35.432012441137346</v>
      </c>
      <c r="P16" s="82">
        <v>9</v>
      </c>
      <c r="Q16" s="105">
        <v>2.0062552319739452E-4</v>
      </c>
      <c r="R16" s="19">
        <f t="shared" si="9"/>
        <v>997704</v>
      </c>
      <c r="S16" s="19">
        <f t="shared" si="4"/>
        <v>201</v>
      </c>
      <c r="T16">
        <f t="shared" si="1"/>
        <v>0.81206592272030798</v>
      </c>
      <c r="U16" s="86">
        <f t="shared" si="5"/>
        <v>810201.4193617421</v>
      </c>
      <c r="V16" s="19">
        <f>SUM(U16:$U$117)</f>
        <v>30159385.454881024</v>
      </c>
      <c r="W16" s="87">
        <f t="shared" si="6"/>
        <v>37.224552727443857</v>
      </c>
      <c r="X16" s="88">
        <v>36.766219394110522</v>
      </c>
    </row>
    <row r="17" spans="3:24" x14ac:dyDescent="0.3">
      <c r="C17" s="82">
        <v>10</v>
      </c>
      <c r="D17" s="83">
        <v>4.3482655277330025E-4</v>
      </c>
      <c r="E17" s="85">
        <f t="shared" si="8"/>
        <v>995286</v>
      </c>
      <c r="F17" s="85">
        <f t="shared" si="7"/>
        <v>433</v>
      </c>
      <c r="G17">
        <f t="shared" si="0"/>
        <v>0.79349806793072875</v>
      </c>
      <c r="H17" s="86">
        <f t="shared" si="2"/>
        <v>789757.51803850324</v>
      </c>
      <c r="I17" s="19">
        <f>SUM(H17:$H$117)</f>
        <v>28211059.481393162</v>
      </c>
      <c r="J17" s="87">
        <f t="shared" si="3"/>
        <v>35.721166101033283</v>
      </c>
      <c r="K17" s="88">
        <v>35.262832767699948</v>
      </c>
      <c r="P17" s="82">
        <v>10</v>
      </c>
      <c r="Q17" s="105">
        <v>2.0372159449015513E-4</v>
      </c>
      <c r="R17" s="19">
        <f t="shared" si="9"/>
        <v>997503</v>
      </c>
      <c r="S17" s="19">
        <f t="shared" si="4"/>
        <v>204</v>
      </c>
      <c r="T17">
        <f t="shared" si="1"/>
        <v>0.79349806793072875</v>
      </c>
      <c r="U17" s="86">
        <f t="shared" si="5"/>
        <v>791516.70325510576</v>
      </c>
      <c r="V17" s="19">
        <f>SUM(U17:$U$117)</f>
        <v>29349184.035519283</v>
      </c>
      <c r="W17" s="87">
        <f t="shared" si="6"/>
        <v>37.079677427931728</v>
      </c>
      <c r="X17" s="88">
        <v>36.621344094598392</v>
      </c>
    </row>
    <row r="18" spans="3:24" x14ac:dyDescent="0.3">
      <c r="C18" s="82">
        <v>11</v>
      </c>
      <c r="D18" s="83">
        <v>4.6121619987949471E-4</v>
      </c>
      <c r="E18" s="85">
        <f t="shared" si="8"/>
        <v>994853</v>
      </c>
      <c r="F18" s="85">
        <f t="shared" si="7"/>
        <v>459</v>
      </c>
      <c r="G18">
        <f t="shared" si="0"/>
        <v>0.77535476639703804</v>
      </c>
      <c r="H18" s="86">
        <f t="shared" si="2"/>
        <v>771364.01541439246</v>
      </c>
      <c r="I18" s="19">
        <f>SUM(H18:$H$117)</f>
        <v>27421301.963354658</v>
      </c>
      <c r="J18" s="87">
        <f t="shared" si="3"/>
        <v>35.549107056314234</v>
      </c>
      <c r="K18" s="88">
        <v>35.090773722980899</v>
      </c>
      <c r="P18" s="82">
        <v>11</v>
      </c>
      <c r="Q18" s="105">
        <v>2.099547561129868E-4</v>
      </c>
      <c r="R18" s="19">
        <f t="shared" si="9"/>
        <v>997299</v>
      </c>
      <c r="S18" s="19">
        <f t="shared" si="4"/>
        <v>210</v>
      </c>
      <c r="T18">
        <f t="shared" si="1"/>
        <v>0.77535476639703804</v>
      </c>
      <c r="U18" s="86">
        <f t="shared" si="5"/>
        <v>773260.53317299963</v>
      </c>
      <c r="V18" s="19">
        <f>SUM(U18:$U$117)</f>
        <v>28557667.332264178</v>
      </c>
      <c r="W18" s="87">
        <f t="shared" si="6"/>
        <v>36.931494764229797</v>
      </c>
      <c r="X18" s="88">
        <v>36.473161430896461</v>
      </c>
    </row>
    <row r="19" spans="3:24" x14ac:dyDescent="0.3">
      <c r="C19" s="82">
        <v>12</v>
      </c>
      <c r="D19" s="83">
        <v>4.9236781398556717E-4</v>
      </c>
      <c r="E19" s="85">
        <f t="shared" si="8"/>
        <v>994394</v>
      </c>
      <c r="F19" s="85">
        <f t="shared" si="7"/>
        <v>490</v>
      </c>
      <c r="G19">
        <f t="shared" si="0"/>
        <v>0.75762631072604847</v>
      </c>
      <c r="H19" s="86">
        <f t="shared" si="2"/>
        <v>753379.0576281182</v>
      </c>
      <c r="I19" s="19">
        <f>SUM(H19:$H$117)</f>
        <v>26649937.947940264</v>
      </c>
      <c r="J19" s="87">
        <f t="shared" si="3"/>
        <v>35.373876773058861</v>
      </c>
      <c r="K19" s="88">
        <v>34.915543439725525</v>
      </c>
      <c r="P19" s="82">
        <v>12</v>
      </c>
      <c r="Q19" s="105">
        <v>2.1920361580139215E-4</v>
      </c>
      <c r="R19" s="19">
        <f t="shared" si="9"/>
        <v>997089</v>
      </c>
      <c r="S19" s="19">
        <f t="shared" si="4"/>
        <v>219</v>
      </c>
      <c r="T19">
        <f t="shared" si="1"/>
        <v>0.75762631072604847</v>
      </c>
      <c r="U19" s="86">
        <f t="shared" si="5"/>
        <v>755420.8605355249</v>
      </c>
      <c r="V19" s="19">
        <f>SUM(U19:$U$117)</f>
        <v>27784406.799091175</v>
      </c>
      <c r="W19" s="87">
        <f t="shared" si="6"/>
        <v>36.7800364678764</v>
      </c>
      <c r="X19" s="88">
        <v>36.321703134543064</v>
      </c>
    </row>
    <row r="20" spans="3:24" x14ac:dyDescent="0.3">
      <c r="C20" s="82">
        <v>13</v>
      </c>
      <c r="D20" s="83">
        <v>5.235171779774902E-4</v>
      </c>
      <c r="E20" s="85">
        <f t="shared" si="8"/>
        <v>993904</v>
      </c>
      <c r="F20" s="85">
        <f t="shared" si="7"/>
        <v>521</v>
      </c>
      <c r="G20">
        <f t="shared" si="0"/>
        <v>0.74030321548372913</v>
      </c>
      <c r="H20" s="86">
        <f t="shared" si="2"/>
        <v>735790.32708214037</v>
      </c>
      <c r="I20" s="19">
        <f>SUM(H20:$H$117)</f>
        <v>25896558.890312146</v>
      </c>
      <c r="J20" s="87">
        <f t="shared" si="3"/>
        <v>35.195568543293952</v>
      </c>
      <c r="K20" s="88">
        <v>34.737235209960616</v>
      </c>
      <c r="P20" s="82">
        <v>13</v>
      </c>
      <c r="Q20" s="105">
        <v>2.2842915918512758E-4</v>
      </c>
      <c r="R20" s="19">
        <f t="shared" si="9"/>
        <v>996870</v>
      </c>
      <c r="S20" s="19">
        <f t="shared" si="4"/>
        <v>228</v>
      </c>
      <c r="T20">
        <f t="shared" si="1"/>
        <v>0.74030321548372913</v>
      </c>
      <c r="U20" s="86">
        <f t="shared" si="5"/>
        <v>737986.066419265</v>
      </c>
      <c r="V20" s="19">
        <f>SUM(U20:$U$117)</f>
        <v>27028985.93855565</v>
      </c>
      <c r="W20" s="87">
        <f t="shared" si="6"/>
        <v>36.62533368644921</v>
      </c>
      <c r="X20" s="88">
        <v>36.167000353115874</v>
      </c>
    </row>
    <row r="21" spans="3:24" x14ac:dyDescent="0.3">
      <c r="C21" s="82">
        <v>14</v>
      </c>
      <c r="D21" s="83">
        <v>5.5467692782432685E-4</v>
      </c>
      <c r="E21" s="85">
        <f t="shared" si="8"/>
        <v>993383</v>
      </c>
      <c r="F21" s="85">
        <f t="shared" si="7"/>
        <v>552</v>
      </c>
      <c r="G21">
        <f t="shared" si="0"/>
        <v>0.72337621212011827</v>
      </c>
      <c r="H21" s="86">
        <f t="shared" si="2"/>
        <v>718589.63172451942</v>
      </c>
      <c r="I21" s="19">
        <f>SUM(H21:$H$117)</f>
        <v>25160768.563230004</v>
      </c>
      <c r="J21" s="87">
        <f t="shared" si="3"/>
        <v>35.014099080232356</v>
      </c>
      <c r="K21" s="88">
        <v>34.55576574689902</v>
      </c>
      <c r="P21" s="82">
        <v>14</v>
      </c>
      <c r="Q21" s="105">
        <v>2.3587534579276009E-4</v>
      </c>
      <c r="R21" s="19">
        <f t="shared" si="9"/>
        <v>996642</v>
      </c>
      <c r="S21" s="19">
        <f t="shared" si="4"/>
        <v>236</v>
      </c>
      <c r="T21">
        <f t="shared" si="1"/>
        <v>0.72337621212011827</v>
      </c>
      <c r="U21" s="86">
        <f t="shared" si="5"/>
        <v>720947.11479981896</v>
      </c>
      <c r="V21" s="19">
        <f>SUM(U21:$U$117)</f>
        <v>26290999.872136384</v>
      </c>
      <c r="W21" s="87">
        <f t="shared" si="6"/>
        <v>36.467307146983238</v>
      </c>
      <c r="X21" s="88">
        <v>36.008973813649902</v>
      </c>
    </row>
    <row r="22" spans="3:24" x14ac:dyDescent="0.3">
      <c r="C22" s="82">
        <v>15</v>
      </c>
      <c r="D22" s="83">
        <v>5.8564847544639073E-4</v>
      </c>
      <c r="E22" s="85">
        <f t="shared" si="8"/>
        <v>992831</v>
      </c>
      <c r="F22" s="85">
        <f t="shared" si="7"/>
        <v>582</v>
      </c>
      <c r="G22">
        <f t="shared" si="0"/>
        <v>0.70683624401027778</v>
      </c>
      <c r="H22" s="86">
        <f t="shared" si="2"/>
        <v>701768.9349769681</v>
      </c>
      <c r="I22" s="19">
        <f>SUM(H22:$H$117)</f>
        <v>24442178.93150549</v>
      </c>
      <c r="J22" s="87">
        <f t="shared" si="3"/>
        <v>34.829382882711499</v>
      </c>
      <c r="K22" s="88">
        <v>34.371049549378164</v>
      </c>
      <c r="P22" s="82">
        <v>15</v>
      </c>
      <c r="Q22" s="105">
        <v>2.4059051867652968E-4</v>
      </c>
      <c r="R22" s="19">
        <f t="shared" si="9"/>
        <v>996406</v>
      </c>
      <c r="S22" s="19">
        <f t="shared" si="4"/>
        <v>240</v>
      </c>
      <c r="T22">
        <f t="shared" si="1"/>
        <v>0.70683624401027778</v>
      </c>
      <c r="U22" s="86">
        <f t="shared" si="5"/>
        <v>704295.87454930483</v>
      </c>
      <c r="V22" s="19">
        <f>SUM(U22:$U$117)</f>
        <v>25570052.757336568</v>
      </c>
      <c r="W22" s="87">
        <f t="shared" si="6"/>
        <v>36.305839181152997</v>
      </c>
      <c r="X22" s="88">
        <v>35.847505847819662</v>
      </c>
    </row>
    <row r="23" spans="3:24" x14ac:dyDescent="0.3">
      <c r="C23" s="82">
        <v>16</v>
      </c>
      <c r="D23" s="83">
        <v>6.15781917608158E-4</v>
      </c>
      <c r="E23" s="85">
        <f t="shared" si="8"/>
        <v>992249</v>
      </c>
      <c r="F23" s="85">
        <f t="shared" si="7"/>
        <v>612</v>
      </c>
      <c r="G23">
        <f t="shared" si="0"/>
        <v>0.69067446160863555</v>
      </c>
      <c r="H23" s="86">
        <f t="shared" si="2"/>
        <v>685321.04385670705</v>
      </c>
      <c r="I23" s="19">
        <f>SUM(H23:$H$117)</f>
        <v>23740409.996528517</v>
      </c>
      <c r="J23" s="87">
        <f t="shared" si="3"/>
        <v>34.641297256723917</v>
      </c>
      <c r="K23" s="88">
        <v>34.182963923390581</v>
      </c>
      <c r="P23" s="82">
        <v>16</v>
      </c>
      <c r="Q23" s="105">
        <v>2.4220506270257154E-4</v>
      </c>
      <c r="R23" s="19">
        <f t="shared" si="9"/>
        <v>996166</v>
      </c>
      <c r="S23" s="19">
        <f t="shared" si="4"/>
        <v>242</v>
      </c>
      <c r="T23">
        <f t="shared" si="1"/>
        <v>0.69067446160863555</v>
      </c>
      <c r="U23" s="86">
        <f t="shared" si="5"/>
        <v>688026.41572282801</v>
      </c>
      <c r="V23" s="19">
        <f>SUM(U23:$U$117)</f>
        <v>24865756.882787261</v>
      </c>
      <c r="W23" s="87">
        <f t="shared" si="6"/>
        <v>36.140700872166008</v>
      </c>
      <c r="X23" s="88">
        <v>35.682367538832672</v>
      </c>
    </row>
    <row r="24" spans="3:24" x14ac:dyDescent="0.3">
      <c r="C24" s="82">
        <v>17</v>
      </c>
      <c r="D24" s="83">
        <v>6.5102999389440907E-4</v>
      </c>
      <c r="E24" s="85">
        <f t="shared" si="8"/>
        <v>991637</v>
      </c>
      <c r="F24" s="85">
        <f t="shared" si="7"/>
        <v>646</v>
      </c>
      <c r="G24">
        <f t="shared" si="0"/>
        <v>0.67488221771412504</v>
      </c>
      <c r="H24" s="86">
        <f t="shared" si="2"/>
        <v>669238.17772738182</v>
      </c>
      <c r="I24" s="19">
        <f>SUM(H24:$H$117)</f>
        <v>23055088.952671815</v>
      </c>
      <c r="J24" s="87">
        <f t="shared" si="3"/>
        <v>34.449751553270538</v>
      </c>
      <c r="K24" s="88">
        <v>33.991418219937202</v>
      </c>
      <c r="P24" s="82">
        <v>17</v>
      </c>
      <c r="Q24" s="105">
        <v>2.4101073780325829E-4</v>
      </c>
      <c r="R24" s="19">
        <f t="shared" si="9"/>
        <v>995924</v>
      </c>
      <c r="S24" s="19">
        <f t="shared" si="4"/>
        <v>241</v>
      </c>
      <c r="T24">
        <f t="shared" si="1"/>
        <v>0.67488221771412504</v>
      </c>
      <c r="U24" s="86">
        <f t="shared" si="5"/>
        <v>672131.39779472223</v>
      </c>
      <c r="V24" s="19">
        <f>SUM(U24:$U$117)</f>
        <v>24177730.467064433</v>
      </c>
      <c r="W24" s="87">
        <f t="shared" si="6"/>
        <v>35.971731935737708</v>
      </c>
      <c r="X24" s="88">
        <v>35.513398602404372</v>
      </c>
    </row>
    <row r="25" spans="3:24" x14ac:dyDescent="0.3">
      <c r="C25" s="82">
        <v>18</v>
      </c>
      <c r="D25" s="83">
        <v>6.7733227426143724E-4</v>
      </c>
      <c r="E25" s="85">
        <f t="shared" si="8"/>
        <v>990991</v>
      </c>
      <c r="F25" s="85">
        <f t="shared" si="7"/>
        <v>672</v>
      </c>
      <c r="G25">
        <f t="shared" si="0"/>
        <v>0.65945106284358512</v>
      </c>
      <c r="H25" s="86">
        <f t="shared" si="2"/>
        <v>653510.06821842724</v>
      </c>
      <c r="I25" s="19">
        <f>SUM(H25:$H$117)</f>
        <v>22385850.774944428</v>
      </c>
      <c r="J25" s="87">
        <f t="shared" si="3"/>
        <v>34.254790956735881</v>
      </c>
      <c r="K25" s="88">
        <v>33.796457623402546</v>
      </c>
      <c r="P25" s="82">
        <v>18</v>
      </c>
      <c r="Q25" s="105">
        <v>2.3756421591434156E-4</v>
      </c>
      <c r="R25" s="19">
        <f t="shared" si="9"/>
        <v>995683</v>
      </c>
      <c r="S25" s="19">
        <f t="shared" si="4"/>
        <v>237</v>
      </c>
      <c r="T25">
        <f t="shared" si="1"/>
        <v>0.65945106284358512</v>
      </c>
      <c r="U25" s="86">
        <f t="shared" si="5"/>
        <v>656604.21260528942</v>
      </c>
      <c r="V25" s="19">
        <f>SUM(U25:$U$117)</f>
        <v>23505599.069269709</v>
      </c>
      <c r="W25" s="87">
        <f t="shared" si="6"/>
        <v>35.798733267341753</v>
      </c>
      <c r="X25" s="88">
        <v>35.340399934008417</v>
      </c>
    </row>
    <row r="26" spans="3:24" x14ac:dyDescent="0.3">
      <c r="C26" s="82">
        <v>19</v>
      </c>
      <c r="D26" s="83">
        <v>7.0776175510679014E-4</v>
      </c>
      <c r="E26" s="85">
        <f t="shared" si="8"/>
        <v>990319</v>
      </c>
      <c r="F26" s="85">
        <f t="shared" si="7"/>
        <v>701</v>
      </c>
      <c r="G26">
        <f t="shared" si="0"/>
        <v>0.64437274071094874</v>
      </c>
      <c r="H26" s="86">
        <f t="shared" si="2"/>
        <v>638134.568208126</v>
      </c>
      <c r="I26" s="19">
        <f>SUM(H26:$H$117)</f>
        <v>21732340.706726003</v>
      </c>
      <c r="J26" s="87">
        <f t="shared" si="3"/>
        <v>34.056046779835398</v>
      </c>
      <c r="K26" s="88">
        <v>33.597713446502063</v>
      </c>
      <c r="P26" s="82">
        <v>19</v>
      </c>
      <c r="Q26" s="105">
        <v>2.3266663824013389E-4</v>
      </c>
      <c r="R26" s="19">
        <f t="shared" si="9"/>
        <v>995446</v>
      </c>
      <c r="S26" s="19">
        <f t="shared" si="4"/>
        <v>232</v>
      </c>
      <c r="T26">
        <f t="shared" si="1"/>
        <v>0.64437274071094874</v>
      </c>
      <c r="U26" s="86">
        <f t="shared" si="5"/>
        <v>641438.26724975114</v>
      </c>
      <c r="V26" s="19">
        <f>SUM(U26:$U$117)</f>
        <v>22848994.856664419</v>
      </c>
      <c r="W26" s="87">
        <f t="shared" si="6"/>
        <v>35.621502525305225</v>
      </c>
      <c r="X26" s="88">
        <v>35.163169191971889</v>
      </c>
    </row>
    <row r="27" spans="3:24" x14ac:dyDescent="0.3">
      <c r="C27" s="82">
        <v>20</v>
      </c>
      <c r="D27" s="83">
        <v>7.3540538369266419E-4</v>
      </c>
      <c r="E27" s="85">
        <f t="shared" si="8"/>
        <v>989618</v>
      </c>
      <c r="F27" s="85">
        <f t="shared" si="7"/>
        <v>728</v>
      </c>
      <c r="G27">
        <f t="shared" si="0"/>
        <v>0.62963918380979944</v>
      </c>
      <c r="H27" s="86">
        <f t="shared" si="2"/>
        <v>623102.26980348607</v>
      </c>
      <c r="I27" s="19">
        <f>SUM(H27:$H$117)</f>
        <v>21094206.138517875</v>
      </c>
      <c r="J27" s="87">
        <f t="shared" si="3"/>
        <v>33.853521581891464</v>
      </c>
      <c r="K27" s="88">
        <v>33.395188248558128</v>
      </c>
      <c r="P27" s="82">
        <v>20</v>
      </c>
      <c r="Q27" s="105">
        <v>2.3260401622218551E-4</v>
      </c>
      <c r="R27" s="19">
        <f t="shared" si="9"/>
        <v>995214</v>
      </c>
      <c r="S27" s="19">
        <f t="shared" si="4"/>
        <v>232</v>
      </c>
      <c r="T27">
        <f t="shared" si="1"/>
        <v>0.62963918380979944</v>
      </c>
      <c r="U27" s="86">
        <f t="shared" si="5"/>
        <v>626625.73067608569</v>
      </c>
      <c r="V27" s="19">
        <f>SUM(U27:$U$117)</f>
        <v>22207556.589414671</v>
      </c>
      <c r="W27" s="87">
        <f t="shared" si="6"/>
        <v>35.439905356989186</v>
      </c>
      <c r="X27" s="88">
        <v>34.981572023655851</v>
      </c>
    </row>
    <row r="28" spans="3:24" x14ac:dyDescent="0.3">
      <c r="C28" s="82">
        <v>21</v>
      </c>
      <c r="D28" s="83">
        <v>7.6010102584562144E-4</v>
      </c>
      <c r="E28" s="85">
        <f t="shared" si="8"/>
        <v>988890</v>
      </c>
      <c r="F28" s="85">
        <f t="shared" si="7"/>
        <v>752</v>
      </c>
      <c r="G28">
        <f t="shared" si="0"/>
        <v>0.61524250909693123</v>
      </c>
      <c r="H28" s="86">
        <f t="shared" si="2"/>
        <v>608407.16482086433</v>
      </c>
      <c r="I28" s="19">
        <f>SUM(H28:$H$117)</f>
        <v>20471103.868714381</v>
      </c>
      <c r="J28" s="87">
        <f t="shared" si="3"/>
        <v>33.647046011928161</v>
      </c>
      <c r="K28" s="88">
        <v>33.188712678594825</v>
      </c>
      <c r="P28" s="82">
        <v>21</v>
      </c>
      <c r="Q28" s="105">
        <v>2.267627269236542E-4</v>
      </c>
      <c r="R28" s="19">
        <f t="shared" si="9"/>
        <v>994982</v>
      </c>
      <c r="S28" s="19">
        <f t="shared" si="4"/>
        <v>226</v>
      </c>
      <c r="T28">
        <f t="shared" si="1"/>
        <v>0.61524250909693123</v>
      </c>
      <c r="U28" s="86">
        <f t="shared" si="5"/>
        <v>612155.22218628286</v>
      </c>
      <c r="V28" s="19">
        <f>SUM(U28:$U$117)</f>
        <v>21580930.85873859</v>
      </c>
      <c r="W28" s="87">
        <f t="shared" si="6"/>
        <v>35.254017406995786</v>
      </c>
      <c r="X28" s="88">
        <v>34.79568407366245</v>
      </c>
    </row>
    <row r="29" spans="3:24" x14ac:dyDescent="0.3">
      <c r="C29" s="82">
        <v>22</v>
      </c>
      <c r="D29" s="83">
        <v>7.8919502002267603E-4</v>
      </c>
      <c r="E29" s="85">
        <f t="shared" si="8"/>
        <v>988138</v>
      </c>
      <c r="F29" s="85">
        <f t="shared" si="7"/>
        <v>780</v>
      </c>
      <c r="G29">
        <f t="shared" si="0"/>
        <v>0.60117501377460547</v>
      </c>
      <c r="H29" s="86">
        <f t="shared" si="2"/>
        <v>594043.87576121115</v>
      </c>
      <c r="I29" s="19">
        <f>SUM(H29:$H$117)</f>
        <v>19862696.703893516</v>
      </c>
      <c r="J29" s="87">
        <f t="shared" si="3"/>
        <v>33.436413561946658</v>
      </c>
      <c r="K29" s="88">
        <v>32.978080228613322</v>
      </c>
      <c r="P29" s="82">
        <v>22</v>
      </c>
      <c r="Q29" s="105">
        <v>2.2128480269434188E-4</v>
      </c>
      <c r="R29" s="19">
        <f t="shared" si="9"/>
        <v>994756</v>
      </c>
      <c r="S29" s="19">
        <f t="shared" si="4"/>
        <v>221</v>
      </c>
      <c r="T29">
        <f t="shared" si="1"/>
        <v>0.60117501377460547</v>
      </c>
      <c r="U29" s="86">
        <f t="shared" si="5"/>
        <v>598022.45200237143</v>
      </c>
      <c r="V29" s="19">
        <f>SUM(U29:$U$117)</f>
        <v>20968775.636552308</v>
      </c>
      <c r="W29" s="87">
        <f t="shared" si="6"/>
        <v>35.063525736102562</v>
      </c>
      <c r="X29" s="88">
        <v>34.605192402769227</v>
      </c>
    </row>
    <row r="30" spans="3:24" x14ac:dyDescent="0.3">
      <c r="C30" s="82">
        <v>23</v>
      </c>
      <c r="D30" s="83">
        <v>8.0901438570477947E-4</v>
      </c>
      <c r="E30" s="85">
        <f t="shared" si="8"/>
        <v>987358</v>
      </c>
      <c r="F30" s="85">
        <f t="shared" si="7"/>
        <v>799</v>
      </c>
      <c r="G30">
        <f t="shared" si="0"/>
        <v>0.58742917116924509</v>
      </c>
      <c r="H30" s="86">
        <f t="shared" si="2"/>
        <v>580002.89158732351</v>
      </c>
      <c r="I30" s="19">
        <f>SUM(H30:$H$117)</f>
        <v>19268652.828132313</v>
      </c>
      <c r="J30" s="87">
        <f t="shared" si="3"/>
        <v>33.221649594537034</v>
      </c>
      <c r="K30" s="88">
        <v>32.763316261203698</v>
      </c>
      <c r="P30" s="82">
        <v>23</v>
      </c>
      <c r="Q30" s="105">
        <v>2.1653307820877182E-4</v>
      </c>
      <c r="R30" s="19">
        <f t="shared" si="9"/>
        <v>994535</v>
      </c>
      <c r="S30" s="19">
        <f t="shared" si="4"/>
        <v>216</v>
      </c>
      <c r="T30">
        <f t="shared" si="1"/>
        <v>0.58742917116924509</v>
      </c>
      <c r="U30" s="86">
        <f t="shared" si="5"/>
        <v>584218.87074880511</v>
      </c>
      <c r="V30" s="19">
        <f>SUM(U30:$U$117)</f>
        <v>20370753.184549931</v>
      </c>
      <c r="W30" s="87">
        <f t="shared" si="6"/>
        <v>34.868358768418979</v>
      </c>
      <c r="X30" s="88">
        <v>34.410025435085643</v>
      </c>
    </row>
    <row r="31" spans="3:24" x14ac:dyDescent="0.3">
      <c r="C31" s="82">
        <v>24</v>
      </c>
      <c r="D31" s="83">
        <v>8.3380374139191134E-4</v>
      </c>
      <c r="E31" s="85">
        <f t="shared" si="8"/>
        <v>986559</v>
      </c>
      <c r="F31" s="85">
        <f t="shared" si="7"/>
        <v>823</v>
      </c>
      <c r="G31">
        <f t="shared" si="0"/>
        <v>0.57399762670436294</v>
      </c>
      <c r="H31" s="86">
        <f t="shared" si="2"/>
        <v>566282.5246038296</v>
      </c>
      <c r="I31" s="19">
        <f>SUM(H31:$H$117)</f>
        <v>18688649.936544988</v>
      </c>
      <c r="J31" s="87">
        <f t="shared" si="3"/>
        <v>33.002342690372686</v>
      </c>
      <c r="K31" s="88">
        <v>32.54400935703935</v>
      </c>
      <c r="P31" s="82">
        <v>24</v>
      </c>
      <c r="Q31" s="105">
        <v>2.126875453592821E-4</v>
      </c>
      <c r="R31" s="19">
        <f t="shared" si="9"/>
        <v>994319</v>
      </c>
      <c r="S31" s="19">
        <f t="shared" si="4"/>
        <v>212</v>
      </c>
      <c r="T31">
        <f t="shared" si="1"/>
        <v>0.57399762670436294</v>
      </c>
      <c r="U31" s="86">
        <f t="shared" si="5"/>
        <v>570736.74618705548</v>
      </c>
      <c r="V31" s="19">
        <f>SUM(U31:$U$117)</f>
        <v>19786534.313801121</v>
      </c>
      <c r="W31" s="87">
        <f t="shared" si="6"/>
        <v>34.668407888557795</v>
      </c>
      <c r="X31" s="88">
        <v>34.210074555224459</v>
      </c>
    </row>
    <row r="32" spans="3:24" x14ac:dyDescent="0.3">
      <c r="C32" s="82">
        <v>25</v>
      </c>
      <c r="D32" s="83">
        <v>8.5713261485907807E-4</v>
      </c>
      <c r="E32" s="85">
        <f t="shared" si="8"/>
        <v>985736</v>
      </c>
      <c r="F32" s="85">
        <f t="shared" si="7"/>
        <v>845</v>
      </c>
      <c r="G32">
        <f t="shared" si="0"/>
        <v>0.56087319396556856</v>
      </c>
      <c r="H32" s="86">
        <f t="shared" si="2"/>
        <v>552872.89872684365</v>
      </c>
      <c r="I32" s="19">
        <f>SUM(H32:$H$117)</f>
        <v>18122367.411941156</v>
      </c>
      <c r="J32" s="87">
        <f t="shared" si="3"/>
        <v>32.778541783605895</v>
      </c>
      <c r="K32" s="88">
        <v>32.32020845027256</v>
      </c>
      <c r="P32" s="82">
        <v>25</v>
      </c>
      <c r="Q32" s="105">
        <v>2.0989143052681415E-4</v>
      </c>
      <c r="R32" s="19">
        <f t="shared" si="9"/>
        <v>994107</v>
      </c>
      <c r="S32" s="19">
        <f t="shared" si="4"/>
        <v>209</v>
      </c>
      <c r="T32">
        <f t="shared" si="1"/>
        <v>0.56087319396556856</v>
      </c>
      <c r="U32" s="86">
        <f t="shared" si="5"/>
        <v>557567.96823352948</v>
      </c>
      <c r="V32" s="19">
        <f>SUM(U32:$U$117)</f>
        <v>19215797.567614067</v>
      </c>
      <c r="W32" s="87">
        <f t="shared" si="6"/>
        <v>34.463596659781217</v>
      </c>
      <c r="X32" s="88">
        <v>34.005263326447881</v>
      </c>
    </row>
    <row r="33" spans="3:24" x14ac:dyDescent="0.3">
      <c r="C33" s="82">
        <v>26</v>
      </c>
      <c r="D33" s="83">
        <v>8.7953305285388766E-4</v>
      </c>
      <c r="E33" s="85">
        <f t="shared" si="8"/>
        <v>984891</v>
      </c>
      <c r="F33" s="85">
        <f t="shared" si="7"/>
        <v>867</v>
      </c>
      <c r="G33">
        <f t="shared" si="0"/>
        <v>0.54804885085554855</v>
      </c>
      <c r="H33" s="86">
        <f t="shared" si="2"/>
        <v>539768.38076797209</v>
      </c>
      <c r="I33" s="19">
        <f>SUM(H33:$H$117)</f>
        <v>17569494.513214301</v>
      </c>
      <c r="J33" s="87">
        <f t="shared" si="3"/>
        <v>32.550062469788912</v>
      </c>
      <c r="K33" s="88">
        <v>32.091729136455577</v>
      </c>
      <c r="P33" s="82">
        <v>26</v>
      </c>
      <c r="Q33" s="105">
        <v>2.1315666951896538E-4</v>
      </c>
      <c r="R33" s="19">
        <f t="shared" si="9"/>
        <v>993898</v>
      </c>
      <c r="S33" s="19">
        <f t="shared" si="4"/>
        <v>212</v>
      </c>
      <c r="T33">
        <f t="shared" si="1"/>
        <v>0.54804885085554855</v>
      </c>
      <c r="U33" s="86">
        <f t="shared" si="5"/>
        <v>544704.65676762804</v>
      </c>
      <c r="V33" s="19">
        <f>SUM(U33:$U$117)</f>
        <v>18658229.599380542</v>
      </c>
      <c r="W33" s="87">
        <f t="shared" si="6"/>
        <v>34.253846313893689</v>
      </c>
      <c r="X33" s="88">
        <v>33.795512980560353</v>
      </c>
    </row>
    <row r="34" spans="3:24" x14ac:dyDescent="0.3">
      <c r="C34" s="82">
        <v>27</v>
      </c>
      <c r="D34" s="83">
        <v>9.0134754761062952E-4</v>
      </c>
      <c r="E34" s="85">
        <f t="shared" si="8"/>
        <v>984024</v>
      </c>
      <c r="F34" s="85">
        <f t="shared" si="7"/>
        <v>887</v>
      </c>
      <c r="G34">
        <f t="shared" si="0"/>
        <v>0.53551773583696372</v>
      </c>
      <c r="H34" s="86">
        <f t="shared" si="2"/>
        <v>526962.30448923237</v>
      </c>
      <c r="I34" s="19">
        <f>SUM(H34:$H$117)</f>
        <v>17029726.13244633</v>
      </c>
      <c r="J34" s="87">
        <f t="shared" si="3"/>
        <v>32.316782409991731</v>
      </c>
      <c r="K34" s="88">
        <v>31.858449076658399</v>
      </c>
      <c r="P34" s="82">
        <v>27</v>
      </c>
      <c r="Q34" s="105">
        <v>2.125613008514419E-4</v>
      </c>
      <c r="R34" s="19">
        <f t="shared" si="9"/>
        <v>993686</v>
      </c>
      <c r="S34" s="19">
        <f t="shared" si="4"/>
        <v>212</v>
      </c>
      <c r="T34">
        <f t="shared" si="1"/>
        <v>0.53551773583696372</v>
      </c>
      <c r="U34" s="86">
        <f t="shared" si="5"/>
        <v>532136.47685288917</v>
      </c>
      <c r="V34" s="19">
        <f>SUM(U34:$U$117)</f>
        <v>18113524.942612916</v>
      </c>
      <c r="W34" s="87">
        <f t="shared" si="6"/>
        <v>34.039246942322386</v>
      </c>
      <c r="X34" s="88">
        <v>33.58091360898905</v>
      </c>
    </row>
    <row r="35" spans="3:24" x14ac:dyDescent="0.3">
      <c r="C35" s="82">
        <v>28</v>
      </c>
      <c r="D35" s="83">
        <v>9.3024717115613293E-4</v>
      </c>
      <c r="E35" s="85">
        <f t="shared" si="8"/>
        <v>983137</v>
      </c>
      <c r="F35" s="85">
        <f t="shared" si="7"/>
        <v>915</v>
      </c>
      <c r="G35">
        <f t="shared" si="0"/>
        <v>0.52327314426125038</v>
      </c>
      <c r="H35" s="86">
        <f t="shared" si="2"/>
        <v>514449.18922957289</v>
      </c>
      <c r="I35" s="19">
        <f>SUM(H35:$H$117)</f>
        <v>16502763.827957097</v>
      </c>
      <c r="J35" s="87">
        <f t="shared" si="3"/>
        <v>32.078510712926288</v>
      </c>
      <c r="K35" s="88">
        <v>31.620177379592956</v>
      </c>
      <c r="P35" s="82">
        <v>28</v>
      </c>
      <c r="Q35" s="105">
        <v>2.1299984360656526E-4</v>
      </c>
      <c r="R35" s="19">
        <f t="shared" si="9"/>
        <v>993474</v>
      </c>
      <c r="S35" s="19">
        <f t="shared" si="4"/>
        <v>212</v>
      </c>
      <c r="T35">
        <f t="shared" si="1"/>
        <v>0.52327314426125038</v>
      </c>
      <c r="U35" s="86">
        <f t="shared" si="5"/>
        <v>519858.26372180146</v>
      </c>
      <c r="V35" s="19">
        <f>SUM(U35:$U$117)</f>
        <v>17581388.465760022</v>
      </c>
      <c r="W35" s="87">
        <f t="shared" si="6"/>
        <v>33.819580629324342</v>
      </c>
      <c r="X35" s="88">
        <v>33.361247295991006</v>
      </c>
    </row>
    <row r="36" spans="3:24" x14ac:dyDescent="0.3">
      <c r="C36" s="82">
        <v>29</v>
      </c>
      <c r="D36" s="83">
        <v>9.5944355816245238E-4</v>
      </c>
      <c r="E36" s="85">
        <f t="shared" si="8"/>
        <v>982222</v>
      </c>
      <c r="F36" s="85">
        <f t="shared" si="7"/>
        <v>943</v>
      </c>
      <c r="G36">
        <f t="shared" si="0"/>
        <v>0.51130852478136635</v>
      </c>
      <c r="H36" s="86">
        <f t="shared" si="2"/>
        <v>502218.48182780319</v>
      </c>
      <c r="I36" s="19">
        <f>SUM(H36:$H$117)</f>
        <v>15988314.638727527</v>
      </c>
      <c r="J36" s="87">
        <f t="shared" si="3"/>
        <v>31.835376867332169</v>
      </c>
      <c r="K36" s="88">
        <v>31.377043533998837</v>
      </c>
      <c r="P36" s="82">
        <v>29</v>
      </c>
      <c r="Q36" s="105">
        <v>2.1936926149908117E-4</v>
      </c>
      <c r="R36" s="19">
        <f t="shared" si="9"/>
        <v>993262</v>
      </c>
      <c r="S36" s="19">
        <f t="shared" si="4"/>
        <v>218</v>
      </c>
      <c r="T36">
        <f t="shared" si="1"/>
        <v>0.51130852478136635</v>
      </c>
      <c r="U36" s="86">
        <f t="shared" si="5"/>
        <v>507863.32794138952</v>
      </c>
      <c r="V36" s="19">
        <f>SUM(U36:$U$117)</f>
        <v>17061530.202038217</v>
      </c>
      <c r="W36" s="87">
        <f t="shared" si="6"/>
        <v>33.59472768234059</v>
      </c>
      <c r="X36" s="88">
        <v>33.136394349007254</v>
      </c>
    </row>
    <row r="37" spans="3:24" x14ac:dyDescent="0.3">
      <c r="C37" s="82">
        <v>30</v>
      </c>
      <c r="D37" s="83">
        <v>9.8957257956235468E-4</v>
      </c>
      <c r="E37" s="85">
        <f t="shared" si="8"/>
        <v>981279</v>
      </c>
      <c r="F37" s="85">
        <f t="shared" si="7"/>
        <v>972</v>
      </c>
      <c r="G37">
        <f t="shared" si="0"/>
        <v>0.49961747584655691</v>
      </c>
      <c r="H37" s="86">
        <f t="shared" si="2"/>
        <v>490264.13708123349</v>
      </c>
      <c r="I37" s="19">
        <f>SUM(H37:$H$117)</f>
        <v>15486096.15689972</v>
      </c>
      <c r="J37" s="87">
        <f t="shared" si="3"/>
        <v>31.587250597393336</v>
      </c>
      <c r="K37" s="88">
        <v>31.128917264060004</v>
      </c>
      <c r="P37" s="82">
        <v>30</v>
      </c>
      <c r="Q37" s="105">
        <v>2.2167208670099826E-4</v>
      </c>
      <c r="R37" s="19">
        <f t="shared" si="9"/>
        <v>993044</v>
      </c>
      <c r="S37" s="19">
        <f t="shared" si="4"/>
        <v>221</v>
      </c>
      <c r="T37">
        <f t="shared" si="1"/>
        <v>0.49961747584655691</v>
      </c>
      <c r="U37" s="86">
        <f t="shared" si="5"/>
        <v>496142.13668456825</v>
      </c>
      <c r="V37" s="19">
        <f>SUM(U37:$U$117)</f>
        <v>16553666.874096824</v>
      </c>
      <c r="W37" s="87">
        <f t="shared" si="6"/>
        <v>33.364767170785839</v>
      </c>
      <c r="X37" s="88">
        <v>32.906433837452504</v>
      </c>
    </row>
    <row r="38" spans="3:24" x14ac:dyDescent="0.3">
      <c r="C38" s="82">
        <v>31</v>
      </c>
      <c r="D38" s="83">
        <v>1.0278548625917427E-3</v>
      </c>
      <c r="E38" s="85">
        <f t="shared" si="8"/>
        <v>980307</v>
      </c>
      <c r="F38" s="85">
        <f t="shared" si="7"/>
        <v>1008</v>
      </c>
      <c r="G38">
        <f t="shared" si="0"/>
        <v>0.48819374227726875</v>
      </c>
      <c r="H38" s="86">
        <f t="shared" si="2"/>
        <v>478579.74291060248</v>
      </c>
      <c r="I38" s="19">
        <f>SUM(H38:$H$117)</f>
        <v>14995832.019818489</v>
      </c>
      <c r="J38" s="87">
        <f t="shared" si="3"/>
        <v>31.334029995957586</v>
      </c>
      <c r="K38" s="88">
        <v>30.875696662624254</v>
      </c>
      <c r="P38" s="82">
        <v>31</v>
      </c>
      <c r="Q38" s="105">
        <v>2.2989728059976612E-4</v>
      </c>
      <c r="R38" s="19">
        <f t="shared" si="9"/>
        <v>992823</v>
      </c>
      <c r="S38" s="19">
        <f t="shared" si="4"/>
        <v>229</v>
      </c>
      <c r="T38">
        <f t="shared" si="1"/>
        <v>0.48819374227726875</v>
      </c>
      <c r="U38" s="86">
        <f t="shared" si="5"/>
        <v>484689.97578894481</v>
      </c>
      <c r="V38" s="19">
        <f>SUM(U38:$U$117)</f>
        <v>16057524.737412257</v>
      </c>
      <c r="W38" s="87">
        <f t="shared" si="6"/>
        <v>33.129475622587265</v>
      </c>
      <c r="X38" s="88">
        <v>32.671142289253929</v>
      </c>
    </row>
    <row r="39" spans="3:24" x14ac:dyDescent="0.3">
      <c r="C39" s="82">
        <v>32</v>
      </c>
      <c r="D39" s="83">
        <v>1.0609733256349042E-3</v>
      </c>
      <c r="E39" s="85">
        <f t="shared" si="8"/>
        <v>979299</v>
      </c>
      <c r="F39" s="85">
        <f t="shared" si="7"/>
        <v>1040</v>
      </c>
      <c r="G39">
        <f t="shared" si="0"/>
        <v>0.47703121191837866</v>
      </c>
      <c r="H39" s="86">
        <f t="shared" si="2"/>
        <v>467156.18880045629</v>
      </c>
      <c r="I39" s="19">
        <f>SUM(H39:$H$117)</f>
        <v>14517252.276907887</v>
      </c>
      <c r="J39" s="87">
        <f t="shared" si="3"/>
        <v>31.075799967853722</v>
      </c>
      <c r="K39" s="88">
        <v>30.61746663452039</v>
      </c>
      <c r="P39" s="82">
        <v>32</v>
      </c>
      <c r="Q39" s="105">
        <v>2.3374252657360343E-4</v>
      </c>
      <c r="R39" s="19">
        <f t="shared" si="9"/>
        <v>992594</v>
      </c>
      <c r="S39" s="19">
        <f t="shared" si="4"/>
        <v>233</v>
      </c>
      <c r="T39">
        <f t="shared" si="1"/>
        <v>0.47703121191837866</v>
      </c>
      <c r="U39" s="86">
        <f t="shared" si="5"/>
        <v>473498.31876291113</v>
      </c>
      <c r="V39" s="19">
        <f>SUM(U39:$U$117)</f>
        <v>15572834.761623314</v>
      </c>
      <c r="W39" s="87">
        <f t="shared" si="6"/>
        <v>32.888891353003736</v>
      </c>
      <c r="X39" s="88">
        <v>32.4305580196704</v>
      </c>
    </row>
    <row r="40" spans="3:24" x14ac:dyDescent="0.3">
      <c r="C40" s="82">
        <v>33</v>
      </c>
      <c r="D40" s="83">
        <v>1.1096983656633959E-3</v>
      </c>
      <c r="E40" s="85">
        <f t="shared" si="8"/>
        <v>978259</v>
      </c>
      <c r="F40" s="85">
        <f t="shared" si="7"/>
        <v>1086</v>
      </c>
      <c r="G40">
        <f t="shared" si="0"/>
        <v>0.46612391236894535</v>
      </c>
      <c r="H40" s="86">
        <f t="shared" si="2"/>
        <v>455989.91239013209</v>
      </c>
      <c r="I40" s="19">
        <f>SUM(H40:$H$117)</f>
        <v>14050096.088107429</v>
      </c>
      <c r="J40" s="87">
        <f t="shared" si="3"/>
        <v>30.812295856419219</v>
      </c>
      <c r="K40" s="88">
        <v>30.353962523085887</v>
      </c>
      <c r="P40" s="82">
        <v>33</v>
      </c>
      <c r="Q40" s="105">
        <v>2.4346297527821787E-4</v>
      </c>
      <c r="R40" s="19">
        <f t="shared" si="9"/>
        <v>992361</v>
      </c>
      <c r="S40" s="19">
        <f t="shared" si="4"/>
        <v>242</v>
      </c>
      <c r="T40">
        <f t="shared" si="1"/>
        <v>0.46612391236894535</v>
      </c>
      <c r="U40" s="86">
        <f t="shared" si="5"/>
        <v>462563.19180235895</v>
      </c>
      <c r="V40" s="19">
        <f>SUM(U40:$U$117)</f>
        <v>15099336.442860404</v>
      </c>
      <c r="W40" s="87">
        <f t="shared" si="6"/>
        <v>32.642753920878235</v>
      </c>
      <c r="X40" s="88">
        <v>32.184420587544899</v>
      </c>
    </row>
    <row r="41" spans="3:24" x14ac:dyDescent="0.3">
      <c r="C41" s="82">
        <v>34</v>
      </c>
      <c r="D41" s="83">
        <v>1.1538618168396317E-3</v>
      </c>
      <c r="E41" s="85">
        <f t="shared" si="8"/>
        <v>977173</v>
      </c>
      <c r="F41" s="85">
        <f t="shared" si="7"/>
        <v>1128</v>
      </c>
      <c r="G41">
        <f t="shared" si="0"/>
        <v>0.45546600778673563</v>
      </c>
      <c r="H41" s="86">
        <f t="shared" si="2"/>
        <v>445069.08522698784</v>
      </c>
      <c r="I41" s="19">
        <f>SUM(H41:$H$117)</f>
        <v>13594106.175717294</v>
      </c>
      <c r="J41" s="87">
        <f t="shared" si="3"/>
        <v>30.543811347364691</v>
      </c>
      <c r="K41" s="88">
        <v>30.085478014031359</v>
      </c>
      <c r="P41" s="82">
        <v>34</v>
      </c>
      <c r="Q41" s="105">
        <v>2.4846820505369782E-4</v>
      </c>
      <c r="R41" s="19">
        <f t="shared" si="9"/>
        <v>992119</v>
      </c>
      <c r="S41" s="19">
        <f t="shared" si="4"/>
        <v>247</v>
      </c>
      <c r="T41">
        <f t="shared" si="1"/>
        <v>0.45546600778673563</v>
      </c>
      <c r="U41" s="86">
        <f t="shared" si="5"/>
        <v>451876.48017936834</v>
      </c>
      <c r="V41" s="19">
        <f>SUM(U41:$U$117)</f>
        <v>14636773.251058044</v>
      </c>
      <c r="W41" s="87">
        <f t="shared" si="6"/>
        <v>32.39109334756283</v>
      </c>
      <c r="X41" s="88">
        <v>31.932760014229498</v>
      </c>
    </row>
    <row r="42" spans="3:24" x14ac:dyDescent="0.3">
      <c r="C42" s="82">
        <v>35</v>
      </c>
      <c r="D42" s="83">
        <v>1.2071989244658999E-3</v>
      </c>
      <c r="E42" s="85">
        <f t="shared" si="8"/>
        <v>976045</v>
      </c>
      <c r="F42" s="85">
        <f t="shared" si="7"/>
        <v>1179</v>
      </c>
      <c r="G42">
        <f t="shared" si="0"/>
        <v>0.44505179576581549</v>
      </c>
      <c r="H42" s="86">
        <f t="shared" si="2"/>
        <v>434390.5799982454</v>
      </c>
      <c r="I42" s="19">
        <f>SUM(H42:$H$117)</f>
        <v>13149037.090490311</v>
      </c>
      <c r="J42" s="87">
        <f t="shared" si="3"/>
        <v>30.270078809129387</v>
      </c>
      <c r="K42" s="88">
        <v>29.811745475796055</v>
      </c>
      <c r="P42" s="82">
        <v>35</v>
      </c>
      <c r="Q42" s="105">
        <v>2.59422048669576E-4</v>
      </c>
      <c r="R42" s="19">
        <f t="shared" si="9"/>
        <v>991872</v>
      </c>
      <c r="S42" s="19">
        <f t="shared" si="4"/>
        <v>258</v>
      </c>
      <c r="T42">
        <f t="shared" si="1"/>
        <v>0.44505179576581549</v>
      </c>
      <c r="U42" s="86">
        <f t="shared" si="5"/>
        <v>441434.41476983094</v>
      </c>
      <c r="V42" s="19">
        <f>SUM(U42:$U$117)</f>
        <v>14184896.770878674</v>
      </c>
      <c r="W42" s="87">
        <f t="shared" si="6"/>
        <v>32.133644990671705</v>
      </c>
      <c r="X42" s="88">
        <v>31.675311657338373</v>
      </c>
    </row>
    <row r="43" spans="3:24" x14ac:dyDescent="0.3">
      <c r="C43" s="82">
        <v>36</v>
      </c>
      <c r="D43" s="83">
        <v>1.2702642689467504E-3</v>
      </c>
      <c r="E43" s="85">
        <f t="shared" si="8"/>
        <v>974866</v>
      </c>
      <c r="F43" s="85">
        <f t="shared" si="7"/>
        <v>1239</v>
      </c>
      <c r="G43">
        <f t="shared" si="0"/>
        <v>0.43487570428553401</v>
      </c>
      <c r="H43" s="86">
        <f t="shared" si="2"/>
        <v>423945.5383340214</v>
      </c>
      <c r="I43" s="19">
        <f>SUM(H43:$H$117)</f>
        <v>12714646.510492064</v>
      </c>
      <c r="J43" s="87">
        <f t="shared" si="3"/>
        <v>29.991226138283718</v>
      </c>
      <c r="K43" s="88">
        <v>29.532892804950386</v>
      </c>
      <c r="P43" s="82">
        <v>36</v>
      </c>
      <c r="Q43" s="105">
        <v>2.7088512421691887E-4</v>
      </c>
      <c r="R43" s="19">
        <f t="shared" si="9"/>
        <v>991614</v>
      </c>
      <c r="S43" s="19">
        <f t="shared" si="4"/>
        <v>269</v>
      </c>
      <c r="T43">
        <f t="shared" si="1"/>
        <v>0.43487570428553401</v>
      </c>
      <c r="U43" s="86">
        <f t="shared" si="5"/>
        <v>431228.83662939555</v>
      </c>
      <c r="V43" s="19">
        <f>SUM(U43:$U$117)</f>
        <v>13743462.356108842</v>
      </c>
      <c r="W43" s="87">
        <f t="shared" si="6"/>
        <v>31.870462243507564</v>
      </c>
      <c r="X43" s="88">
        <v>31.412128910174232</v>
      </c>
    </row>
    <row r="44" spans="3:24" x14ac:dyDescent="0.3">
      <c r="C44" s="82">
        <v>37</v>
      </c>
      <c r="D44" s="83">
        <v>1.3358198070313168E-3</v>
      </c>
      <c r="E44" s="85">
        <f t="shared" si="8"/>
        <v>973627</v>
      </c>
      <c r="F44" s="85">
        <f t="shared" si="7"/>
        <v>1301</v>
      </c>
      <c r="G44">
        <f t="shared" si="0"/>
        <v>0.42493228872926903</v>
      </c>
      <c r="H44" s="86">
        <f t="shared" si="2"/>
        <v>413725.54947861203</v>
      </c>
      <c r="I44" s="19">
        <f>SUM(H44:$H$117)</f>
        <v>12290700.972158045</v>
      </c>
      <c r="J44" s="87">
        <f t="shared" si="3"/>
        <v>29.707377239929016</v>
      </c>
      <c r="K44" s="88">
        <v>29.249043906595684</v>
      </c>
      <c r="P44" s="82">
        <v>37</v>
      </c>
      <c r="Q44" s="105">
        <v>2.8284555336037824E-4</v>
      </c>
      <c r="R44" s="19">
        <f t="shared" si="9"/>
        <v>991345</v>
      </c>
      <c r="S44" s="19">
        <f t="shared" si="4"/>
        <v>281</v>
      </c>
      <c r="T44">
        <f t="shared" si="1"/>
        <v>0.42493228872926903</v>
      </c>
      <c r="U44" s="86">
        <f t="shared" si="5"/>
        <v>421254.49977031723</v>
      </c>
      <c r="V44" s="19">
        <f>SUM(U44:$U$117)</f>
        <v>13312233.519479448</v>
      </c>
      <c r="W44" s="87">
        <f t="shared" si="6"/>
        <v>31.601403728002303</v>
      </c>
      <c r="X44" s="88">
        <v>31.143070394668971</v>
      </c>
    </row>
    <row r="45" spans="3:24" x14ac:dyDescent="0.3">
      <c r="C45" s="82">
        <v>38</v>
      </c>
      <c r="D45" s="83">
        <v>1.4041270586031096E-3</v>
      </c>
      <c r="E45" s="85">
        <f t="shared" si="8"/>
        <v>972326</v>
      </c>
      <c r="F45" s="85">
        <f t="shared" si="7"/>
        <v>1366</v>
      </c>
      <c r="G45">
        <f t="shared" si="0"/>
        <v>0.41521622897133975</v>
      </c>
      <c r="H45" s="86">
        <f t="shared" si="2"/>
        <v>403725.53505078692</v>
      </c>
      <c r="I45" s="19">
        <f>SUM(H45:$H$117)</f>
        <v>11876975.422679432</v>
      </c>
      <c r="J45" s="87">
        <f t="shared" si="3"/>
        <v>29.418439983454007</v>
      </c>
      <c r="K45" s="88">
        <v>28.960106650120675</v>
      </c>
      <c r="P45" s="82">
        <v>38</v>
      </c>
      <c r="Q45" s="105">
        <v>2.8929632172351087E-4</v>
      </c>
      <c r="R45" s="19">
        <f t="shared" si="9"/>
        <v>991064</v>
      </c>
      <c r="S45" s="19">
        <f t="shared" si="4"/>
        <v>287</v>
      </c>
      <c r="T45">
        <f t="shared" si="1"/>
        <v>0.41521622897133975</v>
      </c>
      <c r="U45" s="86">
        <f t="shared" si="5"/>
        <v>411505.85674925183</v>
      </c>
      <c r="V45" s="19">
        <f>SUM(U45:$U$117)</f>
        <v>12890979.019709131</v>
      </c>
      <c r="W45" s="87">
        <f t="shared" si="6"/>
        <v>31.326356133891327</v>
      </c>
      <c r="X45" s="88">
        <v>30.868022800557995</v>
      </c>
    </row>
    <row r="46" spans="3:24" x14ac:dyDescent="0.3">
      <c r="C46" s="82">
        <v>39</v>
      </c>
      <c r="D46" s="83">
        <v>1.4819167703909797E-3</v>
      </c>
      <c r="E46" s="85">
        <f t="shared" si="8"/>
        <v>970960</v>
      </c>
      <c r="F46" s="85">
        <f t="shared" si="7"/>
        <v>1439</v>
      </c>
      <c r="G46">
        <f t="shared" si="0"/>
        <v>0.40572232653052537</v>
      </c>
      <c r="H46" s="86">
        <f t="shared" si="2"/>
        <v>393940.15016807889</v>
      </c>
      <c r="I46" s="19">
        <f>SUM(H46:$H$117)</f>
        <v>11473249.887628648</v>
      </c>
      <c r="J46" s="87">
        <f t="shared" si="3"/>
        <v>29.124347652133096</v>
      </c>
      <c r="K46" s="88">
        <v>28.666014318799764</v>
      </c>
      <c r="P46" s="82">
        <v>39</v>
      </c>
      <c r="Q46" s="105">
        <v>3.0187810182794007E-4</v>
      </c>
      <c r="R46" s="19">
        <f t="shared" si="9"/>
        <v>990777</v>
      </c>
      <c r="S46" s="19">
        <f t="shared" si="4"/>
        <v>300</v>
      </c>
      <c r="T46">
        <f t="shared" si="1"/>
        <v>0.40572232653052537</v>
      </c>
      <c r="U46" s="86">
        <f t="shared" si="5"/>
        <v>401980.34951293434</v>
      </c>
      <c r="V46" s="19">
        <f>SUM(U46:$U$117)</f>
        <v>12479473.162959879</v>
      </c>
      <c r="W46" s="87">
        <f t="shared" si="6"/>
        <v>31.044983114425431</v>
      </c>
      <c r="X46" s="88">
        <v>30.586649781092099</v>
      </c>
    </row>
    <row r="47" spans="3:24" x14ac:dyDescent="0.3">
      <c r="C47" s="82">
        <v>40</v>
      </c>
      <c r="D47" s="83">
        <v>1.5624484429556202E-3</v>
      </c>
      <c r="E47" s="85">
        <f t="shared" si="8"/>
        <v>969521</v>
      </c>
      <c r="F47" s="85">
        <f t="shared" si="7"/>
        <v>1515</v>
      </c>
      <c r="G47">
        <f t="shared" si="0"/>
        <v>0.39644550178867044</v>
      </c>
      <c r="H47" s="86">
        <f t="shared" si="2"/>
        <v>384362.23933965358</v>
      </c>
      <c r="I47" s="19">
        <f>SUM(H47:$H$117)</f>
        <v>11079309.737460569</v>
      </c>
      <c r="J47" s="87">
        <f t="shared" si="3"/>
        <v>28.825177406852379</v>
      </c>
      <c r="K47" s="88">
        <v>28.366844073519047</v>
      </c>
      <c r="P47" s="82">
        <v>40</v>
      </c>
      <c r="Q47" s="105">
        <v>3.2090421948510219E-4</v>
      </c>
      <c r="R47" s="19">
        <f t="shared" si="9"/>
        <v>990477</v>
      </c>
      <c r="S47" s="19">
        <f t="shared" si="4"/>
        <v>318</v>
      </c>
      <c r="T47">
        <f t="shared" si="1"/>
        <v>0.39644550178867044</v>
      </c>
      <c r="U47" s="86">
        <f t="shared" si="5"/>
        <v>392670.15127513692</v>
      </c>
      <c r="V47" s="19">
        <f>SUM(U47:$U$117)</f>
        <v>12077492.813446945</v>
      </c>
      <c r="W47" s="87">
        <f t="shared" si="6"/>
        <v>30.757348818663996</v>
      </c>
      <c r="X47" s="88">
        <v>30.299015485330663</v>
      </c>
    </row>
    <row r="48" spans="3:24" x14ac:dyDescent="0.3">
      <c r="C48" s="82">
        <v>41</v>
      </c>
      <c r="D48" s="83">
        <v>1.6524897962652324E-3</v>
      </c>
      <c r="E48" s="85">
        <f t="shared" si="8"/>
        <v>968006</v>
      </c>
      <c r="F48" s="85">
        <f t="shared" si="7"/>
        <v>1600</v>
      </c>
      <c r="G48">
        <f t="shared" si="0"/>
        <v>0.38738079127288494</v>
      </c>
      <c r="H48" s="86">
        <f t="shared" si="2"/>
        <v>374986.93023690028</v>
      </c>
      <c r="I48" s="19">
        <f>SUM(H48:$H$117)</f>
        <v>10694947.498120915</v>
      </c>
      <c r="J48" s="87">
        <f t="shared" si="3"/>
        <v>28.520854023803754</v>
      </c>
      <c r="K48" s="88">
        <v>28.062520690470421</v>
      </c>
      <c r="P48" s="82">
        <v>41</v>
      </c>
      <c r="Q48" s="105">
        <v>3.3411211968727584E-4</v>
      </c>
      <c r="R48" s="19">
        <f t="shared" si="9"/>
        <v>990159</v>
      </c>
      <c r="S48" s="19">
        <f t="shared" si="4"/>
        <v>331</v>
      </c>
      <c r="T48">
        <f t="shared" si="1"/>
        <v>0.38738079127288494</v>
      </c>
      <c r="U48" s="86">
        <f t="shared" si="5"/>
        <v>383568.57690596848</v>
      </c>
      <c r="V48" s="19">
        <f>SUM(U48:$U$117)</f>
        <v>11684822.662171809</v>
      </c>
      <c r="W48" s="87">
        <f t="shared" si="6"/>
        <v>30.463451298400635</v>
      </c>
      <c r="X48" s="88">
        <v>30.005117965067303</v>
      </c>
    </row>
    <row r="49" spans="3:24" x14ac:dyDescent="0.3">
      <c r="C49" s="82">
        <v>42</v>
      </c>
      <c r="D49" s="83">
        <v>1.7521732065468359E-3</v>
      </c>
      <c r="E49" s="85">
        <f t="shared" si="8"/>
        <v>966406</v>
      </c>
      <c r="F49" s="85">
        <f t="shared" si="7"/>
        <v>1694</v>
      </c>
      <c r="G49">
        <f t="shared" si="0"/>
        <v>0.37852334499988749</v>
      </c>
      <c r="H49" s="86">
        <f t="shared" si="2"/>
        <v>365807.23174796125</v>
      </c>
      <c r="I49" s="19">
        <f>SUM(H49:$H$117)</f>
        <v>10319960.567884013</v>
      </c>
      <c r="J49" s="87">
        <f t="shared" si="3"/>
        <v>28.211472251577565</v>
      </c>
      <c r="K49" s="88">
        <v>27.753138918244233</v>
      </c>
      <c r="P49" s="82">
        <v>42</v>
      </c>
      <c r="Q49" s="105">
        <v>3.4747746023883831E-4</v>
      </c>
      <c r="R49" s="19">
        <f t="shared" si="9"/>
        <v>989828</v>
      </c>
      <c r="S49" s="19">
        <f t="shared" si="4"/>
        <v>344</v>
      </c>
      <c r="T49">
        <f t="shared" si="1"/>
        <v>0.37852334499988749</v>
      </c>
      <c r="U49" s="86">
        <f t="shared" si="5"/>
        <v>374673.00553454866</v>
      </c>
      <c r="V49" s="19">
        <f>SUM(U49:$U$117)</f>
        <v>11301254.085265839</v>
      </c>
      <c r="W49" s="87">
        <f t="shared" si="6"/>
        <v>30.162979233431187</v>
      </c>
      <c r="X49" s="88">
        <v>29.704645900097855</v>
      </c>
    </row>
    <row r="50" spans="3:24" x14ac:dyDescent="0.3">
      <c r="C50" s="82">
        <v>43</v>
      </c>
      <c r="D50" s="83">
        <v>1.8541820948354785E-3</v>
      </c>
      <c r="E50" s="85">
        <f t="shared" si="8"/>
        <v>964712</v>
      </c>
      <c r="F50" s="85">
        <f t="shared" si="7"/>
        <v>1789</v>
      </c>
      <c r="G50">
        <f t="shared" si="0"/>
        <v>0.3698684238810705</v>
      </c>
      <c r="H50" s="86">
        <f t="shared" si="2"/>
        <v>356816.50693915528</v>
      </c>
      <c r="I50" s="19">
        <f>SUM(H50:$H$117)</f>
        <v>9954153.3361360524</v>
      </c>
      <c r="J50" s="87">
        <f t="shared" si="3"/>
        <v>27.897121188492115</v>
      </c>
      <c r="K50" s="88">
        <v>27.438787855158782</v>
      </c>
      <c r="P50" s="82">
        <v>43</v>
      </c>
      <c r="Q50" s="105">
        <v>3.6749245627053532E-4</v>
      </c>
      <c r="R50" s="19">
        <f t="shared" si="9"/>
        <v>989484</v>
      </c>
      <c r="S50" s="19">
        <f t="shared" si="4"/>
        <v>364</v>
      </c>
      <c r="T50">
        <f t="shared" si="1"/>
        <v>0.3698684238810705</v>
      </c>
      <c r="U50" s="86">
        <f t="shared" si="5"/>
        <v>365978.88753553719</v>
      </c>
      <c r="V50" s="19">
        <f>SUM(U50:$U$117)</f>
        <v>10926581.079731291</v>
      </c>
      <c r="W50" s="87">
        <f t="shared" si="6"/>
        <v>29.85576887593086</v>
      </c>
      <c r="X50" s="88">
        <v>29.397435542597528</v>
      </c>
    </row>
    <row r="51" spans="3:24" x14ac:dyDescent="0.3">
      <c r="C51" s="82">
        <v>44</v>
      </c>
      <c r="D51" s="83">
        <v>1.9655345427048291E-3</v>
      </c>
      <c r="E51" s="85">
        <f t="shared" si="8"/>
        <v>962923</v>
      </c>
      <c r="F51" s="85">
        <f t="shared" si="7"/>
        <v>1893</v>
      </c>
      <c r="G51">
        <f t="shared" si="0"/>
        <v>0.36141139718689708</v>
      </c>
      <c r="H51" s="86">
        <f t="shared" si="2"/>
        <v>348011.34681339847</v>
      </c>
      <c r="I51" s="19">
        <f>SUM(H51:$H$117)</f>
        <v>9597336.8291969001</v>
      </c>
      <c r="J51" s="87">
        <f t="shared" si="3"/>
        <v>27.577654915783341</v>
      </c>
      <c r="K51" s="88">
        <v>27.119321582450009</v>
      </c>
      <c r="P51" s="82">
        <v>44</v>
      </c>
      <c r="Q51" s="105">
        <v>3.811319884418132E-4</v>
      </c>
      <c r="R51" s="19">
        <f t="shared" si="9"/>
        <v>989120</v>
      </c>
      <c r="S51" s="19">
        <f t="shared" si="4"/>
        <v>377</v>
      </c>
      <c r="T51">
        <f t="shared" si="1"/>
        <v>0.36141139718689708</v>
      </c>
      <c r="U51" s="86">
        <f t="shared" si="5"/>
        <v>357479.24118550366</v>
      </c>
      <c r="V51" s="19">
        <f>SUM(U51:$U$117)</f>
        <v>10560602.192195753</v>
      </c>
      <c r="W51" s="87">
        <f t="shared" si="6"/>
        <v>29.541861388017296</v>
      </c>
      <c r="X51" s="88">
        <v>29.083528054683963</v>
      </c>
    </row>
    <row r="52" spans="3:24" x14ac:dyDescent="0.3">
      <c r="C52" s="82">
        <v>45</v>
      </c>
      <c r="D52" s="83">
        <v>2.086474261834015E-3</v>
      </c>
      <c r="E52" s="85">
        <f t="shared" si="8"/>
        <v>961030</v>
      </c>
      <c r="F52" s="85">
        <f t="shared" si="7"/>
        <v>2006</v>
      </c>
      <c r="G52">
        <f t="shared" si="0"/>
        <v>0.35314774006927591</v>
      </c>
      <c r="H52" s="86">
        <f t="shared" si="2"/>
        <v>339385.57263877621</v>
      </c>
      <c r="I52" s="19">
        <f>SUM(H52:$H$117)</f>
        <v>9249325.4823834989</v>
      </c>
      <c r="J52" s="87">
        <f t="shared" si="3"/>
        <v>27.253148713625446</v>
      </c>
      <c r="K52" s="88">
        <v>26.794815380292114</v>
      </c>
      <c r="P52" s="82">
        <v>45</v>
      </c>
      <c r="Q52" s="105">
        <v>4.0149659657177597E-4</v>
      </c>
      <c r="R52" s="19">
        <f t="shared" si="9"/>
        <v>988743</v>
      </c>
      <c r="S52" s="19">
        <f t="shared" si="4"/>
        <v>397</v>
      </c>
      <c r="T52">
        <f t="shared" si="1"/>
        <v>0.35314774006927591</v>
      </c>
      <c r="U52" s="86">
        <f t="shared" si="5"/>
        <v>349172.35595931608</v>
      </c>
      <c r="V52" s="19">
        <f>SUM(U52:$U$117)</f>
        <v>10203122.951010248</v>
      </c>
      <c r="W52" s="87">
        <f t="shared" si="6"/>
        <v>29.220878391069046</v>
      </c>
      <c r="X52" s="88">
        <v>28.762545057735714</v>
      </c>
    </row>
    <row r="53" spans="3:24" x14ac:dyDescent="0.3">
      <c r="C53" s="82">
        <v>46</v>
      </c>
      <c r="D53" s="83">
        <v>2.2089400885045934E-3</v>
      </c>
      <c r="E53" s="85">
        <f t="shared" si="8"/>
        <v>959024</v>
      </c>
      <c r="F53" s="85">
        <f t="shared" si="7"/>
        <v>2119</v>
      </c>
      <c r="G53">
        <f t="shared" si="0"/>
        <v>0.34507303114058618</v>
      </c>
      <c r="H53" s="86">
        <f t="shared" si="2"/>
        <v>330933.31861656951</v>
      </c>
      <c r="I53" s="19">
        <f>SUM(H53:$H$117)</f>
        <v>8909939.9097447265</v>
      </c>
      <c r="J53" s="87">
        <f t="shared" si="3"/>
        <v>26.923671351654026</v>
      </c>
      <c r="K53" s="88">
        <v>26.465338018320693</v>
      </c>
      <c r="P53" s="82">
        <v>46</v>
      </c>
      <c r="Q53" s="105">
        <v>4.220898640166692E-4</v>
      </c>
      <c r="R53" s="19">
        <f t="shared" si="9"/>
        <v>988346</v>
      </c>
      <c r="S53" s="19">
        <f t="shared" si="4"/>
        <v>418</v>
      </c>
      <c r="T53">
        <f t="shared" si="1"/>
        <v>0.34507303114058618</v>
      </c>
      <c r="U53" s="86">
        <f t="shared" si="5"/>
        <v>341051.55003567378</v>
      </c>
      <c r="V53" s="19">
        <f>SUM(U53:$U$117)</f>
        <v>9853950.5950509328</v>
      </c>
      <c r="W53" s="87">
        <f t="shared" si="6"/>
        <v>28.89284799913742</v>
      </c>
      <c r="X53" s="88">
        <v>28.434514665804087</v>
      </c>
    </row>
    <row r="54" spans="3:24" x14ac:dyDescent="0.3">
      <c r="C54" s="82">
        <v>47</v>
      </c>
      <c r="D54" s="83">
        <v>2.3483119581277651E-3</v>
      </c>
      <c r="E54" s="85">
        <f t="shared" si="8"/>
        <v>956905</v>
      </c>
      <c r="F54" s="85">
        <f t="shared" si="7"/>
        <v>2248</v>
      </c>
      <c r="G54">
        <f t="shared" si="0"/>
        <v>0.3371829501080576</v>
      </c>
      <c r="H54" s="86">
        <f t="shared" si="2"/>
        <v>322652.05087315087</v>
      </c>
      <c r="I54" s="19">
        <f>SUM(H54:$H$117)</f>
        <v>8579006.5911281537</v>
      </c>
      <c r="J54" s="87">
        <f t="shared" si="3"/>
        <v>26.589034744741014</v>
      </c>
      <c r="K54" s="88">
        <v>26.130701411407681</v>
      </c>
      <c r="P54" s="82">
        <v>47</v>
      </c>
      <c r="Q54" s="105">
        <v>4.4274477639496559E-4</v>
      </c>
      <c r="R54" s="19">
        <f t="shared" si="9"/>
        <v>987928</v>
      </c>
      <c r="S54" s="19">
        <f t="shared" si="4"/>
        <v>438</v>
      </c>
      <c r="T54">
        <f t="shared" si="1"/>
        <v>0.3371829501080576</v>
      </c>
      <c r="U54" s="86">
        <f t="shared" si="5"/>
        <v>333112.47753435315</v>
      </c>
      <c r="V54" s="19">
        <f>SUM(U54:$U$117)</f>
        <v>9512899.0450152587</v>
      </c>
      <c r="W54" s="87">
        <f t="shared" si="6"/>
        <v>28.557618481986207</v>
      </c>
      <c r="X54" s="88">
        <v>28.099285148652875</v>
      </c>
    </row>
    <row r="55" spans="3:24" x14ac:dyDescent="0.3">
      <c r="C55" s="82">
        <v>48</v>
      </c>
      <c r="D55" s="83">
        <v>2.4892757782149113E-3</v>
      </c>
      <c r="E55" s="85">
        <f t="shared" si="8"/>
        <v>954657</v>
      </c>
      <c r="F55" s="85">
        <f t="shared" si="7"/>
        <v>2377</v>
      </c>
      <c r="G55">
        <f t="shared" si="0"/>
        <v>0.32947327546224114</v>
      </c>
      <c r="H55" s="86">
        <f t="shared" si="2"/>
        <v>314533.96873295674</v>
      </c>
      <c r="I55" s="19">
        <f>SUM(H55:$H$117)</f>
        <v>8256354.5402550017</v>
      </c>
      <c r="J55" s="87">
        <f t="shared" si="3"/>
        <v>26.249484510414675</v>
      </c>
      <c r="K55" s="88">
        <v>25.791151177081343</v>
      </c>
      <c r="P55" s="82">
        <v>48</v>
      </c>
      <c r="Q55" s="105">
        <v>4.6353538244760733E-4</v>
      </c>
      <c r="R55" s="19">
        <f t="shared" si="9"/>
        <v>987490</v>
      </c>
      <c r="S55" s="19">
        <f t="shared" si="4"/>
        <v>458</v>
      </c>
      <c r="T55">
        <f t="shared" si="1"/>
        <v>0.32947327546224114</v>
      </c>
      <c r="U55" s="86">
        <f t="shared" si="5"/>
        <v>325351.5647862085</v>
      </c>
      <c r="V55" s="19">
        <f>SUM(U55:$U$117)</f>
        <v>9179786.567480905</v>
      </c>
      <c r="W55" s="87">
        <f t="shared" si="6"/>
        <v>28.214975924621807</v>
      </c>
      <c r="X55" s="88">
        <v>27.756642591288475</v>
      </c>
    </row>
    <row r="56" spans="3:24" x14ac:dyDescent="0.3">
      <c r="C56" s="82">
        <v>49</v>
      </c>
      <c r="D56" s="83">
        <v>2.6395902396340255E-3</v>
      </c>
      <c r="E56" s="85">
        <f t="shared" si="8"/>
        <v>952280</v>
      </c>
      <c r="F56" s="85">
        <f t="shared" si="7"/>
        <v>2514</v>
      </c>
      <c r="G56">
        <f t="shared" si="0"/>
        <v>0.32193988221833214</v>
      </c>
      <c r="H56" s="86">
        <f t="shared" si="2"/>
        <v>306576.91103887331</v>
      </c>
      <c r="I56" s="19">
        <f>SUM(H56:$H$117)</f>
        <v>7941820.5715220449</v>
      </c>
      <c r="J56" s="87">
        <f t="shared" si="3"/>
        <v>25.904822853783138</v>
      </c>
      <c r="K56" s="88">
        <v>25.446489520449806</v>
      </c>
      <c r="P56" s="82">
        <v>49</v>
      </c>
      <c r="Q56" s="105">
        <v>4.9150806112232984E-4</v>
      </c>
      <c r="R56" s="19">
        <f t="shared" si="9"/>
        <v>987032</v>
      </c>
      <c r="S56" s="19">
        <f t="shared" si="4"/>
        <v>486</v>
      </c>
      <c r="T56">
        <f t="shared" si="1"/>
        <v>0.32193988221833214</v>
      </c>
      <c r="U56" s="86">
        <f t="shared" si="5"/>
        <v>317764.96582572482</v>
      </c>
      <c r="V56" s="19">
        <f>SUM(U56:$U$117)</f>
        <v>8854435.0026946962</v>
      </c>
      <c r="W56" s="87">
        <f t="shared" si="6"/>
        <v>27.864730083400154</v>
      </c>
      <c r="X56" s="88">
        <v>27.406396750066822</v>
      </c>
    </row>
    <row r="57" spans="3:24" x14ac:dyDescent="0.3">
      <c r="C57" s="82">
        <v>50</v>
      </c>
      <c r="D57" s="83">
        <v>2.8065002441749172E-3</v>
      </c>
      <c r="E57" s="85">
        <f t="shared" si="8"/>
        <v>949766</v>
      </c>
      <c r="F57" s="85">
        <f t="shared" si="7"/>
        <v>2666</v>
      </c>
      <c r="G57">
        <f t="shared" si="0"/>
        <v>0.3145787397091383</v>
      </c>
      <c r="H57" s="86">
        <f t="shared" si="2"/>
        <v>298776.19129858946</v>
      </c>
      <c r="I57" s="19">
        <f>SUM(H57:$H$117)</f>
        <v>7635243.6604831712</v>
      </c>
      <c r="J57" s="87">
        <f t="shared" si="3"/>
        <v>25.555060553177409</v>
      </c>
      <c r="K57" s="88">
        <v>25.096727219844077</v>
      </c>
      <c r="P57" s="82">
        <v>50</v>
      </c>
      <c r="Q57" s="105">
        <v>5.1238136481790843E-4</v>
      </c>
      <c r="R57" s="19">
        <f t="shared" si="9"/>
        <v>986546</v>
      </c>
      <c r="S57" s="19">
        <f t="shared" si="4"/>
        <v>506</v>
      </c>
      <c r="T57">
        <f t="shared" si="1"/>
        <v>0.3145787397091383</v>
      </c>
      <c r="U57" s="86">
        <f t="shared" si="5"/>
        <v>310346.39734509157</v>
      </c>
      <c r="V57" s="19">
        <f>SUM(U57:$U$117)</f>
        <v>8536670.0368689708</v>
      </c>
      <c r="W57" s="87">
        <f t="shared" si="6"/>
        <v>27.506908763553547</v>
      </c>
      <c r="X57" s="88">
        <v>27.048575430220215</v>
      </c>
    </row>
    <row r="58" spans="3:24" x14ac:dyDescent="0.3">
      <c r="C58" s="82">
        <v>51</v>
      </c>
      <c r="D58" s="83">
        <v>2.9748758056073119E-3</v>
      </c>
      <c r="E58" s="85">
        <f t="shared" si="8"/>
        <v>947100</v>
      </c>
      <c r="F58" s="85">
        <f t="shared" si="7"/>
        <v>2818</v>
      </c>
      <c r="G58">
        <f t="shared" si="0"/>
        <v>0.30738590942851107</v>
      </c>
      <c r="H58" s="86">
        <f t="shared" si="2"/>
        <v>291125.19481974281</v>
      </c>
      <c r="I58" s="19">
        <f>SUM(H58:$H$117)</f>
        <v>7336467.4691845821</v>
      </c>
      <c r="J58" s="87">
        <f t="shared" si="3"/>
        <v>25.200386636845817</v>
      </c>
      <c r="K58" s="88">
        <v>24.742053303512485</v>
      </c>
      <c r="P58" s="82">
        <v>51</v>
      </c>
      <c r="Q58" s="105">
        <v>5.4057001541469598E-4</v>
      </c>
      <c r="R58" s="19">
        <f t="shared" si="9"/>
        <v>986040</v>
      </c>
      <c r="S58" s="19">
        <f t="shared" si="4"/>
        <v>534</v>
      </c>
      <c r="T58">
        <f t="shared" si="1"/>
        <v>0.30738590942851107</v>
      </c>
      <c r="U58" s="86">
        <f t="shared" si="5"/>
        <v>303094.80213288905</v>
      </c>
      <c r="V58" s="19">
        <f>SUM(U58:$U$117)</f>
        <v>8226323.6395238824</v>
      </c>
      <c r="W58" s="87">
        <f t="shared" si="6"/>
        <v>27.141091109563565</v>
      </c>
      <c r="X58" s="88">
        <v>26.682757776230233</v>
      </c>
    </row>
    <row r="59" spans="3:24" x14ac:dyDescent="0.3">
      <c r="C59" s="82">
        <v>52</v>
      </c>
      <c r="D59" s="83">
        <v>3.1602930264082261E-3</v>
      </c>
      <c r="E59" s="85">
        <f t="shared" si="8"/>
        <v>944282</v>
      </c>
      <c r="F59" s="85">
        <f t="shared" si="7"/>
        <v>2985</v>
      </c>
      <c r="G59">
        <f t="shared" si="0"/>
        <v>0.30035754292408745</v>
      </c>
      <c r="H59" s="86">
        <f t="shared" si="2"/>
        <v>283622.22134744312</v>
      </c>
      <c r="I59" s="19">
        <f>SUM(H59:$H$117)</f>
        <v>7045342.2743648384</v>
      </c>
      <c r="J59" s="87">
        <f t="shared" si="3"/>
        <v>24.840586329567412</v>
      </c>
      <c r="K59" s="88">
        <v>24.382252996234079</v>
      </c>
      <c r="P59" s="82">
        <v>52</v>
      </c>
      <c r="Q59" s="105">
        <v>5.7642008903683445E-4</v>
      </c>
      <c r="R59" s="19">
        <f t="shared" si="9"/>
        <v>985506</v>
      </c>
      <c r="S59" s="19">
        <f t="shared" si="4"/>
        <v>569</v>
      </c>
      <c r="T59">
        <f t="shared" si="1"/>
        <v>0.30035754292408745</v>
      </c>
      <c r="U59" s="86">
        <f t="shared" si="5"/>
        <v>296004.16069694574</v>
      </c>
      <c r="V59" s="19">
        <f>SUM(U59:$U$117)</f>
        <v>7923228.8373909928</v>
      </c>
      <c r="W59" s="87">
        <f t="shared" si="6"/>
        <v>26.76728873923814</v>
      </c>
      <c r="X59" s="88">
        <v>26.308955405904808</v>
      </c>
    </row>
    <row r="60" spans="3:24" x14ac:dyDescent="0.3">
      <c r="C60" s="82">
        <v>53</v>
      </c>
      <c r="D60" s="83">
        <v>3.3551600238227431E-3</v>
      </c>
      <c r="E60" s="85">
        <f t="shared" si="8"/>
        <v>941297</v>
      </c>
      <c r="F60" s="85">
        <f t="shared" si="7"/>
        <v>3159</v>
      </c>
      <c r="G60">
        <f t="shared" si="0"/>
        <v>0.29348987973821322</v>
      </c>
      <c r="H60" s="86">
        <f t="shared" si="2"/>
        <v>276261.1433279409</v>
      </c>
      <c r="I60" s="19">
        <f>SUM(H60:$H$117)</f>
        <v>6761720.0530173955</v>
      </c>
      <c r="J60" s="87">
        <f t="shared" si="3"/>
        <v>24.475827369579697</v>
      </c>
      <c r="K60" s="88">
        <v>24.017494036246365</v>
      </c>
      <c r="P60" s="82">
        <v>53</v>
      </c>
      <c r="Q60" s="105">
        <v>6.0489757973177232E-4</v>
      </c>
      <c r="R60" s="19">
        <f t="shared" si="9"/>
        <v>984937</v>
      </c>
      <c r="S60" s="19">
        <f t="shared" si="4"/>
        <v>596</v>
      </c>
      <c r="T60">
        <f t="shared" si="1"/>
        <v>0.29348987973821322</v>
      </c>
      <c r="U60" s="86">
        <f t="shared" si="5"/>
        <v>289069.04167971649</v>
      </c>
      <c r="V60" s="19">
        <f>SUM(U60:$U$117)</f>
        <v>7627224.6766940467</v>
      </c>
      <c r="W60" s="87">
        <f t="shared" si="6"/>
        <v>26.38547743602679</v>
      </c>
      <c r="X60" s="88">
        <v>25.927144102693457</v>
      </c>
    </row>
    <row r="61" spans="3:24" x14ac:dyDescent="0.3">
      <c r="C61" s="82">
        <v>54</v>
      </c>
      <c r="D61" s="83">
        <v>3.5589317615335758E-3</v>
      </c>
      <c r="E61" s="85">
        <f t="shared" si="8"/>
        <v>938138</v>
      </c>
      <c r="F61" s="85">
        <f t="shared" si="7"/>
        <v>3339</v>
      </c>
      <c r="G61">
        <f t="shared" si="0"/>
        <v>0.28677924539594801</v>
      </c>
      <c r="H61" s="86">
        <f t="shared" si="2"/>
        <v>269038.50771726388</v>
      </c>
      <c r="I61" s="19">
        <f>SUM(H61:$H$117)</f>
        <v>6485458.9096894544</v>
      </c>
      <c r="J61" s="87">
        <f t="shared" si="3"/>
        <v>24.106061859758412</v>
      </c>
      <c r="K61" s="88">
        <v>23.64772852642508</v>
      </c>
      <c r="P61" s="82">
        <v>54</v>
      </c>
      <c r="Q61" s="105">
        <v>6.4860344478435722E-4</v>
      </c>
      <c r="R61" s="19">
        <f t="shared" si="9"/>
        <v>984341</v>
      </c>
      <c r="S61" s="19">
        <f t="shared" si="4"/>
        <v>639</v>
      </c>
      <c r="T61">
        <f t="shared" si="1"/>
        <v>0.28677924539594801</v>
      </c>
      <c r="U61" s="86">
        <f t="shared" si="5"/>
        <v>282288.56919229287</v>
      </c>
      <c r="V61" s="19">
        <f>SUM(U61:$U$117)</f>
        <v>7338155.63501433</v>
      </c>
      <c r="W61" s="87">
        <f t="shared" si="6"/>
        <v>25.995227706211629</v>
      </c>
      <c r="X61" s="88">
        <v>25.536894372878297</v>
      </c>
    </row>
    <row r="62" spans="3:24" x14ac:dyDescent="0.3">
      <c r="C62" s="82">
        <v>55</v>
      </c>
      <c r="D62" s="83">
        <v>3.7802627113814277E-3</v>
      </c>
      <c r="E62" s="85">
        <f t="shared" si="8"/>
        <v>934799</v>
      </c>
      <c r="F62" s="85">
        <f t="shared" si="7"/>
        <v>3534</v>
      </c>
      <c r="G62">
        <f t="shared" si="0"/>
        <v>0.28022204943907369</v>
      </c>
      <c r="H62" s="86">
        <f t="shared" si="2"/>
        <v>261951.29159359666</v>
      </c>
      <c r="I62" s="19">
        <f>SUM(H62:$H$117)</f>
        <v>6216420.4019721905</v>
      </c>
      <c r="J62" s="87">
        <f t="shared" si="3"/>
        <v>23.731207294891419</v>
      </c>
      <c r="K62" s="88">
        <v>23.272873961558087</v>
      </c>
      <c r="P62" s="82">
        <v>55</v>
      </c>
      <c r="Q62" s="105">
        <v>6.849650575006833E-4</v>
      </c>
      <c r="R62" s="19">
        <f t="shared" si="9"/>
        <v>983702</v>
      </c>
      <c r="S62" s="19">
        <f t="shared" si="4"/>
        <v>674</v>
      </c>
      <c r="T62">
        <f t="shared" si="1"/>
        <v>0.28022204943907369</v>
      </c>
      <c r="U62" s="86">
        <f t="shared" si="5"/>
        <v>275654.99047731567</v>
      </c>
      <c r="V62" s="19">
        <f>SUM(U62:$U$117)</f>
        <v>7055867.0658220379</v>
      </c>
      <c r="W62" s="87">
        <f t="shared" si="6"/>
        <v>25.596732544563466</v>
      </c>
      <c r="X62" s="88">
        <v>25.138399211230134</v>
      </c>
    </row>
    <row r="63" spans="3:24" x14ac:dyDescent="0.3">
      <c r="C63" s="82">
        <v>56</v>
      </c>
      <c r="D63" s="83">
        <v>4.0140833737750993E-3</v>
      </c>
      <c r="E63" s="85">
        <f t="shared" si="8"/>
        <v>931265</v>
      </c>
      <c r="F63" s="85">
        <f t="shared" si="7"/>
        <v>3739</v>
      </c>
      <c r="G63">
        <f t="shared" si="0"/>
        <v>0.27381478350505534</v>
      </c>
      <c r="H63" s="86">
        <f t="shared" si="2"/>
        <v>254994.12436083535</v>
      </c>
      <c r="I63" s="19">
        <f>SUM(H63:$H$117)</f>
        <v>5954469.1103785951</v>
      </c>
      <c r="J63" s="87">
        <f t="shared" si="3"/>
        <v>23.351397312796845</v>
      </c>
      <c r="K63" s="88">
        <v>22.893063979463513</v>
      </c>
      <c r="P63" s="82">
        <v>56</v>
      </c>
      <c r="Q63" s="105">
        <v>7.2831151594934058E-4</v>
      </c>
      <c r="R63" s="19">
        <f t="shared" si="9"/>
        <v>983028</v>
      </c>
      <c r="S63" s="19">
        <f t="shared" si="4"/>
        <v>716</v>
      </c>
      <c r="T63">
        <f t="shared" si="1"/>
        <v>0.27381478350505534</v>
      </c>
      <c r="U63" s="86">
        <f t="shared" si="5"/>
        <v>269167.59899940755</v>
      </c>
      <c r="V63" s="19">
        <f>SUM(U63:$U$117)</f>
        <v>6780212.0753447227</v>
      </c>
      <c r="W63" s="87">
        <f t="shared" si="6"/>
        <v>25.1895551342331</v>
      </c>
      <c r="X63" s="88">
        <v>24.731221800899768</v>
      </c>
    </row>
    <row r="64" spans="3:24" x14ac:dyDescent="0.3">
      <c r="C64" s="82">
        <v>57</v>
      </c>
      <c r="D64" s="83">
        <v>4.2589625280848508E-3</v>
      </c>
      <c r="E64" s="85">
        <f t="shared" si="8"/>
        <v>927526</v>
      </c>
      <c r="F64" s="85">
        <f t="shared" si="7"/>
        <v>3951</v>
      </c>
      <c r="G64">
        <f t="shared" si="0"/>
        <v>0.26755401944992702</v>
      </c>
      <c r="H64" s="86">
        <f t="shared" si="2"/>
        <v>248163.309444313</v>
      </c>
      <c r="I64" s="19">
        <f>SUM(H64:$H$117)</f>
        <v>5699474.986017759</v>
      </c>
      <c r="J64" s="87">
        <f t="shared" si="3"/>
        <v>22.96663031606089</v>
      </c>
      <c r="K64" s="88">
        <v>22.508296982727558</v>
      </c>
      <c r="P64" s="82">
        <v>57</v>
      </c>
      <c r="Q64" s="105">
        <v>7.8000761632136242E-4</v>
      </c>
      <c r="R64" s="19">
        <f t="shared" si="9"/>
        <v>982312</v>
      </c>
      <c r="S64" s="19">
        <f t="shared" si="4"/>
        <v>767</v>
      </c>
      <c r="T64">
        <f t="shared" si="1"/>
        <v>0.26755401944992702</v>
      </c>
      <c r="U64" s="86">
        <f t="shared" si="5"/>
        <v>262821.52395389671</v>
      </c>
      <c r="V64" s="19">
        <f>SUM(U64:$U$117)</f>
        <v>6511044.4763453146</v>
      </c>
      <c r="W64" s="87">
        <f t="shared" si="6"/>
        <v>24.773634892580034</v>
      </c>
      <c r="X64" s="88">
        <v>24.315301559246702</v>
      </c>
    </row>
    <row r="65" spans="2:24" x14ac:dyDescent="0.3">
      <c r="C65" s="82">
        <v>58</v>
      </c>
      <c r="D65" s="83">
        <v>4.5228904829571802E-3</v>
      </c>
      <c r="E65" s="85">
        <f t="shared" si="8"/>
        <v>923575</v>
      </c>
      <c r="F65" s="85">
        <f t="shared" si="7"/>
        <v>4178</v>
      </c>
      <c r="G65">
        <f t="shared" si="0"/>
        <v>0.26143640751409714</v>
      </c>
      <c r="H65" s="86">
        <f t="shared" si="2"/>
        <v>241456.13006983226</v>
      </c>
      <c r="I65" s="19">
        <f>SUM(H65:$H$117)</f>
        <v>5451311.6765734451</v>
      </c>
      <c r="J65" s="87">
        <f t="shared" si="3"/>
        <v>22.576820373112312</v>
      </c>
      <c r="K65" s="88">
        <v>22.11848703977898</v>
      </c>
      <c r="P65" s="82">
        <v>58</v>
      </c>
      <c r="Q65" s="105">
        <v>8.3224458161003628E-4</v>
      </c>
      <c r="R65" s="19">
        <f t="shared" si="9"/>
        <v>981545</v>
      </c>
      <c r="S65" s="19">
        <f t="shared" si="4"/>
        <v>817</v>
      </c>
      <c r="T65">
        <f t="shared" si="1"/>
        <v>0.26143640751409714</v>
      </c>
      <c r="U65" s="86">
        <f t="shared" si="5"/>
        <v>256611.59861342446</v>
      </c>
      <c r="V65" s="19">
        <f>SUM(U65:$U$117)</f>
        <v>6248222.9523914186</v>
      </c>
      <c r="W65" s="87">
        <f t="shared" si="6"/>
        <v>24.348949876595903</v>
      </c>
      <c r="X65" s="88">
        <v>23.890616543262571</v>
      </c>
    </row>
    <row r="66" spans="2:24" x14ac:dyDescent="0.3">
      <c r="C66" s="82">
        <v>59</v>
      </c>
      <c r="D66" s="83">
        <v>4.8061254815718307E-3</v>
      </c>
      <c r="E66" s="85">
        <f t="shared" si="8"/>
        <v>919397</v>
      </c>
      <c r="F66" s="85">
        <f t="shared" si="7"/>
        <v>4419</v>
      </c>
      <c r="G66">
        <f t="shared" si="0"/>
        <v>0.25545867453009297</v>
      </c>
      <c r="H66" s="86">
        <f t="shared" si="2"/>
        <v>234867.93898694389</v>
      </c>
      <c r="I66" s="19">
        <f>SUM(H66:$H$117)</f>
        <v>5209855.5465036137</v>
      </c>
      <c r="J66" s="87">
        <f t="shared" si="3"/>
        <v>22.1820635416451</v>
      </c>
      <c r="K66" s="88">
        <v>21.723730208311768</v>
      </c>
      <c r="P66" s="82">
        <v>59</v>
      </c>
      <c r="Q66" s="105">
        <v>8.9316217399849473E-4</v>
      </c>
      <c r="R66" s="19">
        <f t="shared" si="9"/>
        <v>980728</v>
      </c>
      <c r="S66" s="19">
        <f t="shared" si="4"/>
        <v>876</v>
      </c>
      <c r="T66">
        <f t="shared" si="1"/>
        <v>0.25545867453009297</v>
      </c>
      <c r="U66" s="86">
        <f t="shared" si="5"/>
        <v>250535.47495454902</v>
      </c>
      <c r="V66" s="19">
        <f>SUM(U66:$U$117)</f>
        <v>5991611.3537779935</v>
      </c>
      <c r="W66" s="87">
        <f t="shared" si="6"/>
        <v>23.915221406728783</v>
      </c>
      <c r="X66" s="88">
        <v>23.456888073395451</v>
      </c>
    </row>
    <row r="67" spans="2:24" x14ac:dyDescent="0.3">
      <c r="B67">
        <v>0</v>
      </c>
      <c r="C67" s="89">
        <v>60</v>
      </c>
      <c r="D67" s="90">
        <v>5.11740054815959E-3</v>
      </c>
      <c r="E67" s="91">
        <f t="shared" si="8"/>
        <v>914978</v>
      </c>
      <c r="F67" s="91">
        <f t="shared" si="7"/>
        <v>4683</v>
      </c>
      <c r="G67" s="92">
        <f t="shared" si="0"/>
        <v>0.24961762217128486</v>
      </c>
      <c r="H67" s="93">
        <f t="shared" si="2"/>
        <v>228394.63269903787</v>
      </c>
      <c r="I67" s="94">
        <f>SUM(H67:$H$117)</f>
        <v>4974987.6075166697</v>
      </c>
      <c r="J67" s="95">
        <f t="shared" si="3"/>
        <v>21.782419090698831</v>
      </c>
      <c r="K67" s="96">
        <v>21.324085757365498</v>
      </c>
      <c r="O67" s="92">
        <v>1</v>
      </c>
      <c r="P67" s="89">
        <v>60</v>
      </c>
      <c r="Q67" s="106">
        <v>9.6281451202085474E-4</v>
      </c>
      <c r="R67" s="94">
        <f t="shared" si="9"/>
        <v>979852</v>
      </c>
      <c r="S67" s="94">
        <f t="shared" si="4"/>
        <v>944</v>
      </c>
      <c r="T67" s="92">
        <f t="shared" si="1"/>
        <v>0.24961762217128486</v>
      </c>
      <c r="U67" s="93">
        <f t="shared" si="5"/>
        <v>244588.32631977781</v>
      </c>
      <c r="V67" s="94">
        <f>SUM(U67:$U$117)</f>
        <v>5741075.8788234442</v>
      </c>
      <c r="W67" s="95">
        <f t="shared" si="6"/>
        <v>23.472403467520728</v>
      </c>
      <c r="X67" s="96">
        <v>23.014070134187396</v>
      </c>
    </row>
    <row r="68" spans="2:24" x14ac:dyDescent="0.3">
      <c r="B68">
        <v>0</v>
      </c>
      <c r="C68" s="89">
        <v>61</v>
      </c>
      <c r="D68" s="90">
        <v>5.4400743344783465E-3</v>
      </c>
      <c r="E68" s="91">
        <f t="shared" si="8"/>
        <v>910295</v>
      </c>
      <c r="F68" s="91">
        <f t="shared" si="7"/>
        <v>4953</v>
      </c>
      <c r="G68" s="92">
        <f t="shared" si="0"/>
        <v>0.2439101252406535</v>
      </c>
      <c r="H68" s="93">
        <f t="shared" si="2"/>
        <v>222030.16745594068</v>
      </c>
      <c r="I68" s="94">
        <f>SUM(H68:$H$117)</f>
        <v>4746592.9748176318</v>
      </c>
      <c r="J68" s="95">
        <f t="shared" si="3"/>
        <v>21.378144372023403</v>
      </c>
      <c r="K68" s="96">
        <v>20.919811038690071</v>
      </c>
      <c r="O68" s="92">
        <v>1</v>
      </c>
      <c r="P68" s="89">
        <v>61</v>
      </c>
      <c r="Q68" s="106">
        <v>1.0333583627108183E-3</v>
      </c>
      <c r="R68" s="94">
        <f t="shared" si="9"/>
        <v>978908</v>
      </c>
      <c r="S68" s="94">
        <f t="shared" si="4"/>
        <v>1012</v>
      </c>
      <c r="T68" s="92">
        <f t="shared" si="1"/>
        <v>0.2439101252406535</v>
      </c>
      <c r="U68" s="93">
        <f t="shared" si="5"/>
        <v>238765.57287907763</v>
      </c>
      <c r="V68" s="94">
        <f>SUM(U68:$U$117)</f>
        <v>5496487.5525036659</v>
      </c>
      <c r="W68" s="95">
        <f t="shared" si="6"/>
        <v>23.020435845193443</v>
      </c>
      <c r="X68" s="96">
        <v>22.562102511860111</v>
      </c>
    </row>
    <row r="69" spans="2:24" x14ac:dyDescent="0.3">
      <c r="B69">
        <v>0</v>
      </c>
      <c r="C69" s="89">
        <v>62</v>
      </c>
      <c r="D69" s="90">
        <v>5.7913982232419359E-3</v>
      </c>
      <c r="E69" s="91">
        <f t="shared" si="8"/>
        <v>905342</v>
      </c>
      <c r="F69" s="91">
        <f t="shared" si="7"/>
        <v>5244</v>
      </c>
      <c r="G69" s="92">
        <f t="shared" si="0"/>
        <v>0.23833312999868433</v>
      </c>
      <c r="H69" s="93">
        <f t="shared" si="2"/>
        <v>215772.99257926887</v>
      </c>
      <c r="I69" s="94">
        <f>SUM(H69:$H$117)</f>
        <v>4524562.8073616913</v>
      </c>
      <c r="J69" s="95">
        <f t="shared" si="3"/>
        <v>20.969087712399851</v>
      </c>
      <c r="K69" s="96">
        <v>20.510754379066519</v>
      </c>
      <c r="O69" s="92">
        <v>1</v>
      </c>
      <c r="P69" s="89">
        <v>62</v>
      </c>
      <c r="Q69" s="106">
        <v>1.1209304140859717E-3</v>
      </c>
      <c r="R69" s="94">
        <f t="shared" si="9"/>
        <v>977896</v>
      </c>
      <c r="S69" s="94">
        <f t="shared" si="4"/>
        <v>1097</v>
      </c>
      <c r="T69" s="92">
        <f t="shared" si="1"/>
        <v>0.23833312999868433</v>
      </c>
      <c r="U69" s="93">
        <f t="shared" si="5"/>
        <v>233065.01449319342</v>
      </c>
      <c r="V69" s="94">
        <f>SUM(U69:$U$117)</f>
        <v>5257721.9796245871</v>
      </c>
      <c r="W69" s="95">
        <f t="shared" si="6"/>
        <v>22.559035688207665</v>
      </c>
      <c r="X69" s="96">
        <v>22.100702354874333</v>
      </c>
    </row>
    <row r="70" spans="2:24" x14ac:dyDescent="0.3">
      <c r="B70">
        <v>0</v>
      </c>
      <c r="C70" s="89">
        <v>63</v>
      </c>
      <c r="D70" s="90">
        <v>6.1717634103379089E-3</v>
      </c>
      <c r="E70" s="91">
        <f t="shared" si="8"/>
        <v>900098</v>
      </c>
      <c r="F70" s="91">
        <f t="shared" si="7"/>
        <v>5556</v>
      </c>
      <c r="G70" s="92">
        <f t="shared" si="0"/>
        <v>0.23288365252949414</v>
      </c>
      <c r="H70" s="93">
        <f t="shared" si="2"/>
        <v>209618.10987449263</v>
      </c>
      <c r="I70" s="94">
        <f>SUM(H70:$H$117)</f>
        <v>4308789.814782422</v>
      </c>
      <c r="J70" s="95">
        <f t="shared" si="3"/>
        <v>20.555427283273758</v>
      </c>
      <c r="K70" s="96">
        <v>20.097093949940426</v>
      </c>
      <c r="O70" s="92">
        <v>1</v>
      </c>
      <c r="P70" s="89">
        <v>63</v>
      </c>
      <c r="Q70" s="106">
        <v>1.21774493352624E-3</v>
      </c>
      <c r="R70" s="94">
        <f t="shared" si="9"/>
        <v>976799</v>
      </c>
      <c r="S70" s="94">
        <f t="shared" si="4"/>
        <v>1190</v>
      </c>
      <c r="T70" s="92">
        <f t="shared" si="1"/>
        <v>0.23288365252949414</v>
      </c>
      <c r="U70" s="93">
        <f t="shared" si="5"/>
        <v>227480.51890715735</v>
      </c>
      <c r="V70" s="94">
        <f>SUM(U70:$U$117)</f>
        <v>5024656.9651313946</v>
      </c>
      <c r="W70" s="95">
        <f t="shared" si="6"/>
        <v>22.088295689100878</v>
      </c>
      <c r="X70" s="96">
        <v>21.629962355767546</v>
      </c>
    </row>
    <row r="71" spans="2:24" x14ac:dyDescent="0.3">
      <c r="B71">
        <v>0</v>
      </c>
      <c r="C71" s="89">
        <v>64</v>
      </c>
      <c r="D71" s="90">
        <v>6.5729273025080083E-3</v>
      </c>
      <c r="E71" s="91">
        <f t="shared" si="8"/>
        <v>894542</v>
      </c>
      <c r="F71" s="91">
        <f t="shared" si="7"/>
        <v>5880</v>
      </c>
      <c r="G71" s="92">
        <f t="shared" ref="G71:G117" si="10">(1+$G$2)^(-C71)</f>
        <v>0.22755877714431713</v>
      </c>
      <c r="H71" s="93">
        <f t="shared" si="2"/>
        <v>203560.88362423173</v>
      </c>
      <c r="I71" s="94">
        <f>SUM(H71:$H$117)</f>
        <v>4099171.7049079295</v>
      </c>
      <c r="J71" s="95">
        <f t="shared" si="3"/>
        <v>20.13732516741722</v>
      </c>
      <c r="K71" s="96">
        <v>19.678991834083888</v>
      </c>
      <c r="O71" s="92">
        <v>1</v>
      </c>
      <c r="P71" s="89">
        <v>64</v>
      </c>
      <c r="Q71" s="106">
        <v>1.332148108765813E-3</v>
      </c>
      <c r="R71" s="94">
        <f t="shared" si="9"/>
        <v>975609</v>
      </c>
      <c r="S71" s="94">
        <f t="shared" si="4"/>
        <v>1300</v>
      </c>
      <c r="T71" s="92">
        <f t="shared" ref="T71:T117" si="11">(1+$G$2)^(-P71)</f>
        <v>0.22755877714431713</v>
      </c>
      <c r="U71" s="93">
        <f t="shared" si="5"/>
        <v>222008.3910109901</v>
      </c>
      <c r="V71" s="94">
        <f>SUM(U71:$U$117)</f>
        <v>4797176.4462242378</v>
      </c>
      <c r="W71" s="95">
        <f t="shared" si="6"/>
        <v>21.608086182592814</v>
      </c>
      <c r="X71" s="96">
        <v>21.149752849259482</v>
      </c>
    </row>
    <row r="72" spans="2:24" x14ac:dyDescent="0.3">
      <c r="B72">
        <v>0</v>
      </c>
      <c r="C72" s="89">
        <v>65</v>
      </c>
      <c r="D72" s="90">
        <v>7.012520797333016E-3</v>
      </c>
      <c r="E72" s="91">
        <f t="shared" si="8"/>
        <v>888662</v>
      </c>
      <c r="F72" s="91">
        <f t="shared" si="7"/>
        <v>6232</v>
      </c>
      <c r="G72" s="92">
        <f t="shared" si="10"/>
        <v>0.22235565482149414</v>
      </c>
      <c r="H72" s="93">
        <f t="shared" ref="H72:H117" si="12">G72*E72</f>
        <v>197599.02092497863</v>
      </c>
      <c r="I72" s="94">
        <f>SUM(H72:$H$117)</f>
        <v>3895610.8212836972</v>
      </c>
      <c r="J72" s="95">
        <f t="shared" ref="J72:J117" si="13">I72/H72</f>
        <v>19.714727345550578</v>
      </c>
      <c r="K72" s="96">
        <v>19.256394012217246</v>
      </c>
      <c r="O72" s="92">
        <v>1</v>
      </c>
      <c r="P72" s="89">
        <v>65</v>
      </c>
      <c r="Q72" s="106">
        <v>1.4562523123952521E-3</v>
      </c>
      <c r="R72" s="94">
        <f t="shared" si="9"/>
        <v>974309</v>
      </c>
      <c r="S72" s="94">
        <f t="shared" ref="S72:S117" si="14">INT(R72*Q72+1)</f>
        <v>1419</v>
      </c>
      <c r="T72" s="92">
        <f t="shared" si="11"/>
        <v>0.22235565482149414</v>
      </c>
      <c r="U72" s="93">
        <f t="shared" ref="U72:U117" si="15">T72*R72</f>
        <v>216643.11569347512</v>
      </c>
      <c r="V72" s="94">
        <f>SUM(U72:$U$117)</f>
        <v>4575168.0552132484</v>
      </c>
      <c r="W72" s="95">
        <f t="shared" ref="W72:W117" si="16">V72/U72</f>
        <v>21.118455763378979</v>
      </c>
      <c r="X72" s="96">
        <v>20.660122430045647</v>
      </c>
    </row>
    <row r="73" spans="2:24" x14ac:dyDescent="0.3">
      <c r="C73" s="82">
        <v>66</v>
      </c>
      <c r="D73" s="83">
        <v>7.4823496934822041E-3</v>
      </c>
      <c r="E73" s="85">
        <f t="shared" si="8"/>
        <v>882430</v>
      </c>
      <c r="F73" s="85">
        <f t="shared" ref="F73:F117" si="17">INT(E73*D73+1)</f>
        <v>6603</v>
      </c>
      <c r="G73">
        <f t="shared" si="10"/>
        <v>0.21727150168213225</v>
      </c>
      <c r="H73" s="86">
        <f t="shared" si="12"/>
        <v>191726.89122936394</v>
      </c>
      <c r="I73" s="19">
        <f>SUM(H73:$H$117)</f>
        <v>3698011.8003587192</v>
      </c>
      <c r="J73" s="87">
        <f t="shared" si="13"/>
        <v>19.287914056535591</v>
      </c>
      <c r="K73" s="88">
        <v>18.829580723202259</v>
      </c>
      <c r="P73" s="82">
        <v>66</v>
      </c>
      <c r="Q73" s="105">
        <v>1.5985187805853025E-3</v>
      </c>
      <c r="R73" s="19">
        <f t="shared" si="9"/>
        <v>972890</v>
      </c>
      <c r="S73" s="19">
        <f t="shared" si="14"/>
        <v>1556</v>
      </c>
      <c r="T73">
        <f t="shared" si="11"/>
        <v>0.21727150168213225</v>
      </c>
      <c r="U73" s="86">
        <f t="shared" si="15"/>
        <v>211381.27127152964</v>
      </c>
      <c r="V73" s="19">
        <f>SUM(U73:$U$117)</f>
        <v>4358524.9395197723</v>
      </c>
      <c r="W73" s="87">
        <f t="shared" si="16"/>
        <v>20.619257861880453</v>
      </c>
      <c r="X73" s="88">
        <v>20.16092452854712</v>
      </c>
    </row>
    <row r="74" spans="2:24" x14ac:dyDescent="0.3">
      <c r="C74" s="82">
        <v>67</v>
      </c>
      <c r="D74" s="83">
        <v>7.9915817649879456E-3</v>
      </c>
      <c r="E74" s="85">
        <f t="shared" ref="E74:E117" si="18">E73-F73</f>
        <v>875827</v>
      </c>
      <c r="F74" s="85">
        <f t="shared" si="17"/>
        <v>7000</v>
      </c>
      <c r="G74">
        <f t="shared" si="10"/>
        <v>0.21230359750061775</v>
      </c>
      <c r="H74" s="86">
        <f t="shared" si="12"/>
        <v>185941.22288817354</v>
      </c>
      <c r="I74" s="19">
        <f>SUM(H74:$H$117)</f>
        <v>3506284.9091293551</v>
      </c>
      <c r="J74" s="87">
        <f t="shared" si="13"/>
        <v>18.856953044984873</v>
      </c>
      <c r="K74" s="88">
        <v>18.398619711651541</v>
      </c>
      <c r="P74" s="82">
        <v>67</v>
      </c>
      <c r="Q74" s="105">
        <v>1.7676325393290993E-3</v>
      </c>
      <c r="R74" s="19">
        <f t="shared" si="9"/>
        <v>971334</v>
      </c>
      <c r="S74" s="19">
        <f t="shared" si="14"/>
        <v>1717</v>
      </c>
      <c r="T74">
        <f t="shared" si="11"/>
        <v>0.21230359750061775</v>
      </c>
      <c r="U74" s="86">
        <f t="shared" si="15"/>
        <v>206217.70257466505</v>
      </c>
      <c r="V74" s="19">
        <f>SUM(U74:$U$117)</f>
        <v>4147143.6682482436</v>
      </c>
      <c r="W74" s="87">
        <f t="shared" si="16"/>
        <v>20.110512417073849</v>
      </c>
      <c r="X74" s="88">
        <v>19.652179083740517</v>
      </c>
    </row>
    <row r="75" spans="2:24" x14ac:dyDescent="0.3">
      <c r="C75" s="82">
        <v>68</v>
      </c>
      <c r="D75" s="83">
        <v>8.5331527765540333E-3</v>
      </c>
      <c r="E75" s="85">
        <f t="shared" si="18"/>
        <v>868827</v>
      </c>
      <c r="F75" s="85">
        <f t="shared" si="17"/>
        <v>7414</v>
      </c>
      <c r="G75">
        <f t="shared" si="10"/>
        <v>0.20744928424918679</v>
      </c>
      <c r="H75" s="86">
        <f t="shared" si="12"/>
        <v>180237.53928636821</v>
      </c>
      <c r="I75" s="19">
        <f>SUM(H75:$H$117)</f>
        <v>3320343.6862411816</v>
      </c>
      <c r="J75" s="87">
        <f t="shared" si="13"/>
        <v>18.422042929501462</v>
      </c>
      <c r="K75" s="88">
        <v>17.96370959616813</v>
      </c>
      <c r="P75" s="82">
        <v>68</v>
      </c>
      <c r="Q75" s="105">
        <v>1.9557185811083159E-3</v>
      </c>
      <c r="R75" s="19">
        <f t="shared" ref="R75:R117" si="19">R74-S74</f>
        <v>969617</v>
      </c>
      <c r="S75" s="19">
        <f t="shared" si="14"/>
        <v>1897</v>
      </c>
      <c r="T75">
        <f t="shared" si="11"/>
        <v>0.20744928424918679</v>
      </c>
      <c r="U75" s="86">
        <f t="shared" si="15"/>
        <v>201146.35264584376</v>
      </c>
      <c r="V75" s="19">
        <f>SUM(U75:$U$117)</f>
        <v>3940925.965673578</v>
      </c>
      <c r="W75" s="87">
        <f t="shared" si="16"/>
        <v>19.592331224679597</v>
      </c>
      <c r="X75" s="88">
        <v>19.133997891346265</v>
      </c>
    </row>
    <row r="76" spans="2:24" x14ac:dyDescent="0.3">
      <c r="C76" s="82">
        <v>69</v>
      </c>
      <c r="D76" s="83">
        <v>9.1139934305209322E-3</v>
      </c>
      <c r="E76" s="85">
        <f t="shared" si="18"/>
        <v>861413</v>
      </c>
      <c r="F76" s="85">
        <f t="shared" si="17"/>
        <v>7851</v>
      </c>
      <c r="G76">
        <f t="shared" si="10"/>
        <v>0.20270596467577365</v>
      </c>
      <c r="H76" s="86">
        <f t="shared" si="12"/>
        <v>174613.5531492522</v>
      </c>
      <c r="I76" s="19">
        <f>SUM(H76:$H$117)</f>
        <v>3140106.146954813</v>
      </c>
      <c r="J76" s="87">
        <f t="shared" si="13"/>
        <v>17.983175362514871</v>
      </c>
      <c r="K76" s="88">
        <v>17.524842029181539</v>
      </c>
      <c r="P76" s="82">
        <v>69</v>
      </c>
      <c r="Q76" s="105">
        <v>2.1718910631460227E-3</v>
      </c>
      <c r="R76" s="19">
        <f t="shared" si="19"/>
        <v>967720</v>
      </c>
      <c r="S76" s="19">
        <f t="shared" si="14"/>
        <v>2102</v>
      </c>
      <c r="T76">
        <f t="shared" si="11"/>
        <v>0.20270596467577365</v>
      </c>
      <c r="U76" s="86">
        <f t="shared" si="15"/>
        <v>196162.61613603967</v>
      </c>
      <c r="V76" s="19">
        <f>SUM(U76:$U$117)</f>
        <v>3739779.6130277347</v>
      </c>
      <c r="W76" s="87">
        <f t="shared" si="16"/>
        <v>19.064690748384905</v>
      </c>
      <c r="X76" s="88">
        <v>18.606357415051573</v>
      </c>
    </row>
    <row r="77" spans="2:24" x14ac:dyDescent="0.3">
      <c r="C77" s="82">
        <v>70</v>
      </c>
      <c r="D77" s="83">
        <v>9.7446684566015983E-3</v>
      </c>
      <c r="E77" s="85">
        <f t="shared" si="18"/>
        <v>853562</v>
      </c>
      <c r="F77" s="85">
        <f t="shared" si="17"/>
        <v>8318</v>
      </c>
      <c r="G77">
        <f t="shared" si="10"/>
        <v>0.19807110091437721</v>
      </c>
      <c r="H77" s="86">
        <f t="shared" si="12"/>
        <v>169065.96503867765</v>
      </c>
      <c r="I77" s="19">
        <f>SUM(H77:$H$117)</f>
        <v>2965492.5938055608</v>
      </c>
      <c r="J77" s="87">
        <f t="shared" si="13"/>
        <v>17.540446967709542</v>
      </c>
      <c r="K77" s="88">
        <v>17.08211363437621</v>
      </c>
      <c r="P77" s="82">
        <v>70</v>
      </c>
      <c r="Q77" s="105">
        <v>2.424606733960053E-3</v>
      </c>
      <c r="R77" s="19">
        <f t="shared" si="19"/>
        <v>965618</v>
      </c>
      <c r="S77" s="19">
        <f t="shared" si="14"/>
        <v>2342</v>
      </c>
      <c r="T77">
        <f t="shared" si="11"/>
        <v>0.19807110091437721</v>
      </c>
      <c r="U77" s="86">
        <f t="shared" si="15"/>
        <v>191261.02032273909</v>
      </c>
      <c r="V77" s="19">
        <f>SUM(U77:$U$117)</f>
        <v>3543616.9968916951</v>
      </c>
      <c r="W77" s="87">
        <f t="shared" si="16"/>
        <v>18.527648712278637</v>
      </c>
      <c r="X77" s="88">
        <v>18.069315378945305</v>
      </c>
    </row>
    <row r="78" spans="2:24" x14ac:dyDescent="0.3">
      <c r="C78" s="82">
        <v>71</v>
      </c>
      <c r="D78" s="83">
        <v>1.0425855030407096E-2</v>
      </c>
      <c r="E78" s="85">
        <f t="shared" si="18"/>
        <v>845244</v>
      </c>
      <c r="F78" s="85">
        <f t="shared" si="17"/>
        <v>8813</v>
      </c>
      <c r="G78">
        <f t="shared" si="10"/>
        <v>0.19354221312720071</v>
      </c>
      <c r="H78" s="86">
        <f t="shared" si="12"/>
        <v>163590.39439248765</v>
      </c>
      <c r="I78" s="19">
        <f>SUM(H78:$H$117)</f>
        <v>2796426.6287668832</v>
      </c>
      <c r="J78" s="87">
        <f t="shared" si="13"/>
        <v>17.0940759642505</v>
      </c>
      <c r="K78" s="88">
        <v>16.635742630917168</v>
      </c>
      <c r="P78" s="82">
        <v>71</v>
      </c>
      <c r="Q78" s="107">
        <v>2.7148501731322689E-3</v>
      </c>
      <c r="R78" s="19">
        <f t="shared" si="19"/>
        <v>963276</v>
      </c>
      <c r="S78" s="19">
        <f t="shared" si="14"/>
        <v>2616</v>
      </c>
      <c r="T78">
        <f t="shared" si="11"/>
        <v>0.19354221312720071</v>
      </c>
      <c r="U78" s="86">
        <f t="shared" si="15"/>
        <v>186434.56889231739</v>
      </c>
      <c r="V78" s="19">
        <f>SUM(U78:$U$117)</f>
        <v>3352355.9765689559</v>
      </c>
      <c r="W78" s="87">
        <f t="shared" si="16"/>
        <v>17.98140761387037</v>
      </c>
      <c r="X78" s="88">
        <v>17.523074280537038</v>
      </c>
    </row>
    <row r="79" spans="2:24" x14ac:dyDescent="0.3">
      <c r="C79" s="82">
        <v>72</v>
      </c>
      <c r="D79" s="83">
        <v>1.1158236252157781E-2</v>
      </c>
      <c r="E79" s="85">
        <f t="shared" si="18"/>
        <v>836431</v>
      </c>
      <c r="F79" s="85">
        <f t="shared" si="17"/>
        <v>9334</v>
      </c>
      <c r="G79">
        <f t="shared" si="10"/>
        <v>0.18911687817783926</v>
      </c>
      <c r="H79" s="86">
        <f t="shared" si="12"/>
        <v>158183.21953116826</v>
      </c>
      <c r="I79" s="19">
        <f>SUM(H79:$H$117)</f>
        <v>2632836.2343743956</v>
      </c>
      <c r="J79" s="87">
        <f t="shared" si="13"/>
        <v>16.644219546028548</v>
      </c>
      <c r="K79" s="88">
        <v>16.185886212695216</v>
      </c>
      <c r="P79" s="82">
        <v>72</v>
      </c>
      <c r="Q79" s="107">
        <v>3.0523905446812527E-3</v>
      </c>
      <c r="R79" s="19">
        <f t="shared" si="19"/>
        <v>960660</v>
      </c>
      <c r="S79" s="19">
        <f t="shared" si="14"/>
        <v>2933</v>
      </c>
      <c r="T79">
        <f t="shared" si="11"/>
        <v>0.18911687817783926</v>
      </c>
      <c r="U79" s="86">
        <f t="shared" si="15"/>
        <v>181677.02019032306</v>
      </c>
      <c r="V79" s="19">
        <f>SUM(U79:$U$117)</f>
        <v>3165921.407676639</v>
      </c>
      <c r="W79" s="87">
        <f t="shared" si="16"/>
        <v>17.42609717156331</v>
      </c>
      <c r="X79" s="88">
        <v>16.967763838229978</v>
      </c>
    </row>
    <row r="80" spans="2:24" x14ac:dyDescent="0.3">
      <c r="C80" s="82">
        <v>73</v>
      </c>
      <c r="D80" s="83">
        <v>1.1953206898495911E-2</v>
      </c>
      <c r="E80" s="85">
        <f t="shared" si="18"/>
        <v>827097</v>
      </c>
      <c r="F80" s="85">
        <f t="shared" si="17"/>
        <v>9887</v>
      </c>
      <c r="G80">
        <f t="shared" si="10"/>
        <v>0.18479272833480481</v>
      </c>
      <c r="H80" s="86">
        <f t="shared" si="12"/>
        <v>152841.51122753206</v>
      </c>
      <c r="I80" s="19">
        <f>SUM(H80:$H$117)</f>
        <v>2474653.0148432269</v>
      </c>
      <c r="J80" s="87">
        <f t="shared" si="13"/>
        <v>16.190974526280765</v>
      </c>
      <c r="K80" s="88">
        <v>15.732641192947431</v>
      </c>
      <c r="P80" s="82">
        <v>73</v>
      </c>
      <c r="Q80" s="107">
        <v>3.445995672113272E-3</v>
      </c>
      <c r="R80" s="19">
        <f t="shared" si="19"/>
        <v>957727</v>
      </c>
      <c r="S80" s="19">
        <f t="shared" si="14"/>
        <v>3301</v>
      </c>
      <c r="T80">
        <f t="shared" si="11"/>
        <v>0.18479272833480481</v>
      </c>
      <c r="U80" s="86">
        <f t="shared" si="15"/>
        <v>176980.98532990762</v>
      </c>
      <c r="V80" s="19">
        <f>SUM(U80:$U$117)</f>
        <v>2984244.3874863163</v>
      </c>
      <c r="W80" s="87">
        <f t="shared" si="16"/>
        <v>16.86194921970533</v>
      </c>
      <c r="X80" s="88">
        <v>16.403615886371998</v>
      </c>
    </row>
    <row r="81" spans="3:24" x14ac:dyDescent="0.3">
      <c r="C81" s="82">
        <v>74</v>
      </c>
      <c r="D81" s="83">
        <v>1.2808340672777396E-2</v>
      </c>
      <c r="E81" s="85">
        <f t="shared" si="18"/>
        <v>817210</v>
      </c>
      <c r="F81" s="85">
        <f t="shared" si="17"/>
        <v>10468</v>
      </c>
      <c r="G81">
        <f t="shared" si="10"/>
        <v>0.18056745000469493</v>
      </c>
      <c r="H81" s="86">
        <f t="shared" si="12"/>
        <v>147561.52581833676</v>
      </c>
      <c r="I81" s="19">
        <f>SUM(H81:$H$117)</f>
        <v>2321811.5036156951</v>
      </c>
      <c r="J81" s="87">
        <f t="shared" si="13"/>
        <v>15.734531685949637</v>
      </c>
      <c r="K81" s="88">
        <v>15.276198352616303</v>
      </c>
      <c r="P81" s="82">
        <v>74</v>
      </c>
      <c r="Q81" s="107">
        <v>3.9146077154069096E-3</v>
      </c>
      <c r="R81" s="19">
        <f t="shared" si="19"/>
        <v>954426</v>
      </c>
      <c r="S81" s="19">
        <f t="shared" si="14"/>
        <v>3737</v>
      </c>
      <c r="T81">
        <f t="shared" si="11"/>
        <v>0.18056745000469493</v>
      </c>
      <c r="U81" s="86">
        <f t="shared" si="15"/>
        <v>172338.26903818097</v>
      </c>
      <c r="V81" s="19">
        <f>SUM(U81:$U$117)</f>
        <v>2807263.4021564079</v>
      </c>
      <c r="W81" s="87">
        <f t="shared" si="16"/>
        <v>16.289263074439191</v>
      </c>
      <c r="X81" s="88">
        <v>15.830929741105857</v>
      </c>
    </row>
    <row r="82" spans="3:24" x14ac:dyDescent="0.3">
      <c r="C82" s="82">
        <v>75</v>
      </c>
      <c r="D82" s="83">
        <v>1.3726044354255123E-2</v>
      </c>
      <c r="E82" s="85">
        <f t="shared" si="18"/>
        <v>806742</v>
      </c>
      <c r="F82" s="85">
        <f t="shared" si="17"/>
        <v>11074</v>
      </c>
      <c r="G82">
        <f t="shared" si="10"/>
        <v>0.17643878249432765</v>
      </c>
      <c r="H82" s="86">
        <f t="shared" si="12"/>
        <v>142340.57626703888</v>
      </c>
      <c r="I82" s="19">
        <f>SUM(H82:$H$117)</f>
        <v>2174249.9777973588</v>
      </c>
      <c r="J82" s="87">
        <f t="shared" si="13"/>
        <v>15.274983668173046</v>
      </c>
      <c r="K82" s="88">
        <v>14.816650334839712</v>
      </c>
      <c r="P82" s="82">
        <v>75</v>
      </c>
      <c r="Q82" s="107">
        <v>4.4603013024280009E-3</v>
      </c>
      <c r="R82" s="19">
        <f t="shared" si="19"/>
        <v>950689</v>
      </c>
      <c r="S82" s="19">
        <f t="shared" si="14"/>
        <v>4241</v>
      </c>
      <c r="T82">
        <f t="shared" si="11"/>
        <v>0.17643878249432765</v>
      </c>
      <c r="U82" s="86">
        <f t="shared" si="15"/>
        <v>167738.40969074986</v>
      </c>
      <c r="V82" s="19">
        <f>SUM(U82:$U$117)</f>
        <v>2634925.1331182271</v>
      </c>
      <c r="W82" s="87">
        <f t="shared" si="16"/>
        <v>15.708537704489357</v>
      </c>
      <c r="X82" s="88">
        <v>15.250204371156023</v>
      </c>
    </row>
    <row r="83" spans="3:24" x14ac:dyDescent="0.3">
      <c r="C83" s="82">
        <v>76</v>
      </c>
      <c r="D83" s="83">
        <v>1.4674896446375343E-2</v>
      </c>
      <c r="E83" s="85">
        <f t="shared" si="18"/>
        <v>795668</v>
      </c>
      <c r="F83" s="85">
        <f t="shared" si="17"/>
        <v>11677</v>
      </c>
      <c r="G83">
        <f t="shared" si="10"/>
        <v>0.17240451680118002</v>
      </c>
      <c r="H83" s="86">
        <f t="shared" si="12"/>
        <v>137176.75707416132</v>
      </c>
      <c r="I83" s="19">
        <f>SUM(H83:$H$117)</f>
        <v>2031909.4015303196</v>
      </c>
      <c r="J83" s="87">
        <f t="shared" si="13"/>
        <v>14.812344633805687</v>
      </c>
      <c r="K83" s="88">
        <v>14.354011300472353</v>
      </c>
      <c r="P83" s="82">
        <v>76</v>
      </c>
      <c r="Q83" s="107">
        <v>5.0912037643635845E-3</v>
      </c>
      <c r="R83" s="19">
        <f t="shared" si="19"/>
        <v>946448</v>
      </c>
      <c r="S83" s="19">
        <f t="shared" si="14"/>
        <v>4819</v>
      </c>
      <c r="T83">
        <f t="shared" si="11"/>
        <v>0.17240451680118002</v>
      </c>
      <c r="U83" s="86">
        <f t="shared" si="15"/>
        <v>163171.91011744321</v>
      </c>
      <c r="V83" s="19">
        <f>SUM(U83:$U$117)</f>
        <v>2467186.7234274773</v>
      </c>
      <c r="W83" s="87">
        <f t="shared" si="16"/>
        <v>15.120168181225042</v>
      </c>
      <c r="X83" s="88">
        <v>14.661834847891708</v>
      </c>
    </row>
    <row r="84" spans="3:24" x14ac:dyDescent="0.3">
      <c r="C84" s="82">
        <v>77</v>
      </c>
      <c r="D84" s="83">
        <v>1.5700592093441181E-2</v>
      </c>
      <c r="E84" s="85">
        <f t="shared" si="18"/>
        <v>783991</v>
      </c>
      <c r="F84" s="85">
        <f t="shared" si="17"/>
        <v>12310</v>
      </c>
      <c r="G84">
        <f t="shared" si="10"/>
        <v>0.16846249443148331</v>
      </c>
      <c r="H84" s="86">
        <f t="shared" si="12"/>
        <v>132073.07947183304</v>
      </c>
      <c r="I84" s="19">
        <f>SUM(H84:$H$117)</f>
        <v>1894732.6444561582</v>
      </c>
      <c r="J84" s="87">
        <f t="shared" si="13"/>
        <v>14.346092724068299</v>
      </c>
      <c r="K84" s="88">
        <v>13.887759390734965</v>
      </c>
      <c r="P84" s="82">
        <v>77</v>
      </c>
      <c r="Q84" s="107">
        <v>5.8416844025994622E-3</v>
      </c>
      <c r="R84" s="19">
        <f t="shared" si="19"/>
        <v>941629</v>
      </c>
      <c r="S84" s="19">
        <f t="shared" si="14"/>
        <v>5501</v>
      </c>
      <c r="T84">
        <f t="shared" si="11"/>
        <v>0.16846249443148331</v>
      </c>
      <c r="U84" s="86">
        <f t="shared" si="15"/>
        <v>158629.17016902319</v>
      </c>
      <c r="V84" s="19">
        <f>SUM(U84:$U$117)</f>
        <v>2304014.8133100336</v>
      </c>
      <c r="W84" s="87">
        <f t="shared" si="16"/>
        <v>14.524534238280706</v>
      </c>
      <c r="X84" s="88">
        <v>14.066200904947372</v>
      </c>
    </row>
    <row r="85" spans="3:24" x14ac:dyDescent="0.3">
      <c r="C85" s="82">
        <v>78</v>
      </c>
      <c r="D85" s="83">
        <v>1.6801207594187063E-2</v>
      </c>
      <c r="E85" s="85">
        <f t="shared" si="18"/>
        <v>771681</v>
      </c>
      <c r="F85" s="85">
        <f t="shared" si="17"/>
        <v>12966</v>
      </c>
      <c r="G85">
        <f t="shared" si="10"/>
        <v>0.16461060624534227</v>
      </c>
      <c r="H85" s="86">
        <f t="shared" si="12"/>
        <v>127026.87723801196</v>
      </c>
      <c r="I85" s="19">
        <f>SUM(H85:$H$117)</f>
        <v>1762659.5649843256</v>
      </c>
      <c r="J85" s="87">
        <f t="shared" si="13"/>
        <v>13.876272512640035</v>
      </c>
      <c r="K85" s="88">
        <v>13.417939179306702</v>
      </c>
      <c r="P85" s="82">
        <v>78</v>
      </c>
      <c r="Q85" s="107">
        <v>6.7290108695837389E-3</v>
      </c>
      <c r="R85" s="19">
        <f t="shared" si="19"/>
        <v>936128</v>
      </c>
      <c r="S85" s="19">
        <f t="shared" si="14"/>
        <v>6300</v>
      </c>
      <c r="T85">
        <f t="shared" si="11"/>
        <v>0.16461060624534227</v>
      </c>
      <c r="U85" s="86">
        <f t="shared" si="15"/>
        <v>154096.59760323976</v>
      </c>
      <c r="V85" s="19">
        <f>SUM(U85:$U$117)</f>
        <v>2145385.6431410103</v>
      </c>
      <c r="W85" s="87">
        <f t="shared" si="16"/>
        <v>13.922342715605197</v>
      </c>
      <c r="X85" s="88">
        <v>13.464009382271863</v>
      </c>
    </row>
    <row r="86" spans="3:24" x14ac:dyDescent="0.3">
      <c r="C86" s="82">
        <v>79</v>
      </c>
      <c r="D86" s="83">
        <v>1.7983334142298184E-2</v>
      </c>
      <c r="E86" s="85">
        <f t="shared" si="18"/>
        <v>758715</v>
      </c>
      <c r="F86" s="85">
        <f t="shared" si="17"/>
        <v>13645</v>
      </c>
      <c r="G86">
        <f t="shared" si="10"/>
        <v>0.16084679132826096</v>
      </c>
      <c r="H86" s="86">
        <f t="shared" si="12"/>
        <v>122036.87328262151</v>
      </c>
      <c r="I86" s="19">
        <f>SUM(H86:$H$117)</f>
        <v>1635632.6877463136</v>
      </c>
      <c r="J86" s="87">
        <f t="shared" si="13"/>
        <v>13.402774454556871</v>
      </c>
      <c r="K86" s="88">
        <v>12.944441121223537</v>
      </c>
      <c r="P86" s="82">
        <v>79</v>
      </c>
      <c r="Q86" s="107">
        <v>7.7851139461655164E-3</v>
      </c>
      <c r="R86" s="19">
        <f t="shared" si="19"/>
        <v>929828</v>
      </c>
      <c r="S86" s="19">
        <f t="shared" si="14"/>
        <v>7239</v>
      </c>
      <c r="T86">
        <f t="shared" si="11"/>
        <v>0.16084679132826096</v>
      </c>
      <c r="U86" s="86">
        <f t="shared" si="15"/>
        <v>149559.85028717422</v>
      </c>
      <c r="V86" s="19">
        <f>SUM(U86:$U$117)</f>
        <v>1991289.0455377707</v>
      </c>
      <c r="W86" s="87">
        <f t="shared" si="16"/>
        <v>13.314328957365488</v>
      </c>
      <c r="X86" s="88">
        <v>12.855995624032154</v>
      </c>
    </row>
    <row r="87" spans="3:24" x14ac:dyDescent="0.3">
      <c r="C87" s="82">
        <v>80</v>
      </c>
      <c r="D87" s="83">
        <v>1.924636558621615E-2</v>
      </c>
      <c r="E87" s="85">
        <f t="shared" si="18"/>
        <v>745070</v>
      </c>
      <c r="F87" s="85">
        <f t="shared" si="17"/>
        <v>14340</v>
      </c>
      <c r="G87">
        <f t="shared" si="10"/>
        <v>0.15716903588847073</v>
      </c>
      <c r="H87" s="86">
        <f t="shared" si="12"/>
        <v>117101.93356942288</v>
      </c>
      <c r="I87" s="19">
        <f>SUM(H87:$H$117)</f>
        <v>1513595.814463692</v>
      </c>
      <c r="J87" s="87">
        <f t="shared" si="13"/>
        <v>12.925455356092559</v>
      </c>
      <c r="K87" s="88">
        <v>12.467122022759225</v>
      </c>
      <c r="P87" s="82">
        <v>80</v>
      </c>
      <c r="Q87" s="107">
        <v>9.0640845303050256E-3</v>
      </c>
      <c r="R87" s="19">
        <f t="shared" si="19"/>
        <v>922589</v>
      </c>
      <c r="S87" s="19">
        <f t="shared" si="14"/>
        <v>8363</v>
      </c>
      <c r="T87">
        <f t="shared" si="11"/>
        <v>0.15716903588847073</v>
      </c>
      <c r="U87" s="86">
        <f t="shared" si="15"/>
        <v>145002.42365130832</v>
      </c>
      <c r="V87" s="19">
        <f>SUM(U87:$U$117)</f>
        <v>1841729.1952505964</v>
      </c>
      <c r="W87" s="87">
        <f t="shared" si="16"/>
        <v>12.70136835560389</v>
      </c>
      <c r="X87" s="88">
        <v>12.243035022270556</v>
      </c>
    </row>
    <row r="88" spans="3:24" x14ac:dyDescent="0.3">
      <c r="C88" s="82">
        <v>81</v>
      </c>
      <c r="D88" s="83">
        <v>2.0607947535563394E-2</v>
      </c>
      <c r="E88" s="85">
        <f t="shared" si="18"/>
        <v>730730</v>
      </c>
      <c r="F88" s="85">
        <f t="shared" si="17"/>
        <v>15059</v>
      </c>
      <c r="G88">
        <f t="shared" si="10"/>
        <v>0.15357537217947109</v>
      </c>
      <c r="H88" s="86">
        <f t="shared" si="12"/>
        <v>112222.13171270491</v>
      </c>
      <c r="I88" s="19">
        <f>SUM(H88:$H$117)</f>
        <v>1396493.8808942696</v>
      </c>
      <c r="J88" s="87">
        <f t="shared" si="13"/>
        <v>12.444014915608394</v>
      </c>
      <c r="K88" s="88">
        <v>11.98568158227506</v>
      </c>
      <c r="P88" s="82">
        <v>81</v>
      </c>
      <c r="Q88" s="107">
        <v>1.0604661446298453E-2</v>
      </c>
      <c r="R88" s="19">
        <f t="shared" si="19"/>
        <v>914226</v>
      </c>
      <c r="S88" s="19">
        <f t="shared" si="14"/>
        <v>9696</v>
      </c>
      <c r="T88">
        <f t="shared" si="11"/>
        <v>0.15357537217947109</v>
      </c>
      <c r="U88" s="86">
        <f t="shared" si="15"/>
        <v>140402.59820614915</v>
      </c>
      <c r="V88" s="19">
        <f>SUM(U88:$U$117)</f>
        <v>1696726.7715992881</v>
      </c>
      <c r="W88" s="87">
        <f t="shared" si="16"/>
        <v>12.084724878866076</v>
      </c>
      <c r="X88" s="88">
        <v>11.626391545532742</v>
      </c>
    </row>
    <row r="89" spans="3:24" x14ac:dyDescent="0.3">
      <c r="C89" s="82">
        <v>82</v>
      </c>
      <c r="D89" s="83">
        <v>2.206113767045606E-2</v>
      </c>
      <c r="E89" s="85">
        <f t="shared" si="18"/>
        <v>715671</v>
      </c>
      <c r="F89" s="85">
        <f t="shared" si="17"/>
        <v>15789</v>
      </c>
      <c r="G89">
        <f t="shared" si="10"/>
        <v>0.15006387744720645</v>
      </c>
      <c r="H89" s="86">
        <f t="shared" si="12"/>
        <v>107396.36523651969</v>
      </c>
      <c r="I89" s="19">
        <f>SUM(H89:$H$117)</f>
        <v>1284271.7491815647</v>
      </c>
      <c r="J89" s="87">
        <f t="shared" si="13"/>
        <v>11.958242221263307</v>
      </c>
      <c r="K89" s="88">
        <v>11.499908887929973</v>
      </c>
      <c r="P89" s="82">
        <v>82</v>
      </c>
      <c r="Q89" s="107">
        <v>1.2475114560078639E-2</v>
      </c>
      <c r="R89" s="19">
        <f t="shared" si="19"/>
        <v>904530</v>
      </c>
      <c r="S89" s="19">
        <f t="shared" si="14"/>
        <v>11285</v>
      </c>
      <c r="T89">
        <f t="shared" si="11"/>
        <v>0.15006387744720645</v>
      </c>
      <c r="U89" s="86">
        <f t="shared" si="15"/>
        <v>135737.27906732165</v>
      </c>
      <c r="V89" s="19">
        <f>SUM(U89:$U$117)</f>
        <v>1556324.1733931391</v>
      </c>
      <c r="W89" s="87">
        <f t="shared" si="16"/>
        <v>11.465709229527496</v>
      </c>
      <c r="X89" s="88">
        <v>11.007375896194162</v>
      </c>
    </row>
    <row r="90" spans="3:24" x14ac:dyDescent="0.3">
      <c r="C90" s="82">
        <v>83</v>
      </c>
      <c r="D90" s="83">
        <v>2.3629861094389137E-2</v>
      </c>
      <c r="E90" s="85">
        <f t="shared" si="18"/>
        <v>699882</v>
      </c>
      <c r="F90" s="85">
        <f t="shared" si="17"/>
        <v>16539</v>
      </c>
      <c r="G90">
        <f t="shared" si="10"/>
        <v>0.14663267290131565</v>
      </c>
      <c r="H90" s="86">
        <f t="shared" si="12"/>
        <v>102625.5683755186</v>
      </c>
      <c r="I90" s="19">
        <f>SUM(H90:$H$117)</f>
        <v>1176875.3839450448</v>
      </c>
      <c r="J90" s="87">
        <f t="shared" si="13"/>
        <v>11.467662518941909</v>
      </c>
      <c r="K90" s="88">
        <v>11.009329185608575</v>
      </c>
      <c r="P90" s="82">
        <v>83</v>
      </c>
      <c r="Q90" s="107">
        <v>1.4746958009730478E-2</v>
      </c>
      <c r="R90" s="19">
        <f t="shared" si="19"/>
        <v>893245</v>
      </c>
      <c r="S90" s="19">
        <f t="shared" si="14"/>
        <v>13173</v>
      </c>
      <c r="T90">
        <f t="shared" si="11"/>
        <v>0.14663267290131565</v>
      </c>
      <c r="U90" s="86">
        <f t="shared" si="15"/>
        <v>130978.90190573571</v>
      </c>
      <c r="V90" s="19">
        <f>SUM(U90:$U$117)</f>
        <v>1420586.8943258175</v>
      </c>
      <c r="W90" s="87">
        <f t="shared" si="16"/>
        <v>10.845921546572445</v>
      </c>
      <c r="X90" s="88">
        <v>10.387588213239111</v>
      </c>
    </row>
    <row r="91" spans="3:24" x14ac:dyDescent="0.3">
      <c r="C91" s="82">
        <v>84</v>
      </c>
      <c r="D91" s="83">
        <v>2.5316561709019865E-2</v>
      </c>
      <c r="E91" s="85">
        <f t="shared" si="18"/>
        <v>683343</v>
      </c>
      <c r="F91" s="85">
        <f t="shared" si="17"/>
        <v>17300</v>
      </c>
      <c r="G91">
        <f t="shared" si="10"/>
        <v>0.14327992270990389</v>
      </c>
      <c r="H91" s="86">
        <f t="shared" si="12"/>
        <v>97909.332224353857</v>
      </c>
      <c r="I91" s="19">
        <f>SUM(H91:$H$117)</f>
        <v>1074249.8155695263</v>
      </c>
      <c r="J91" s="87">
        <f t="shared" si="13"/>
        <v>10.971883794569672</v>
      </c>
      <c r="K91" s="88">
        <v>10.513550461236338</v>
      </c>
      <c r="P91" s="82">
        <v>84</v>
      </c>
      <c r="Q91" s="107">
        <v>1.7528519802820306E-2</v>
      </c>
      <c r="R91" s="19">
        <f t="shared" si="19"/>
        <v>880072</v>
      </c>
      <c r="S91" s="19">
        <f t="shared" si="14"/>
        <v>15427</v>
      </c>
      <c r="T91">
        <f t="shared" si="11"/>
        <v>0.14327992270990389</v>
      </c>
      <c r="U91" s="86">
        <f t="shared" si="15"/>
        <v>126096.64813915054</v>
      </c>
      <c r="V91" s="19">
        <f>SUM(U91:$U$117)</f>
        <v>1289607.9924200817</v>
      </c>
      <c r="W91" s="87">
        <f t="shared" si="16"/>
        <v>10.227139352641395</v>
      </c>
      <c r="X91" s="88">
        <v>9.7688060193080606</v>
      </c>
    </row>
    <row r="92" spans="3:24" x14ac:dyDescent="0.3">
      <c r="C92" s="82">
        <v>85</v>
      </c>
      <c r="D92" s="83">
        <v>2.713753701976411E-2</v>
      </c>
      <c r="E92" s="85">
        <f t="shared" si="18"/>
        <v>666043</v>
      </c>
      <c r="F92" s="85">
        <f t="shared" si="17"/>
        <v>18075</v>
      </c>
      <c r="G92">
        <f t="shared" si="10"/>
        <v>0.14000383301729907</v>
      </c>
      <c r="H92" s="86">
        <f t="shared" si="12"/>
        <v>93248.572954340925</v>
      </c>
      <c r="I92" s="19">
        <f>SUM(H92:$H$117)</f>
        <v>976340.4833451726</v>
      </c>
      <c r="J92" s="87">
        <f t="shared" si="13"/>
        <v>10.47029946316966</v>
      </c>
      <c r="K92" s="88">
        <v>10.011966129836326</v>
      </c>
      <c r="P92" s="82">
        <v>85</v>
      </c>
      <c r="Q92" s="107">
        <v>2.0933313084996449E-2</v>
      </c>
      <c r="R92" s="19">
        <f t="shared" si="19"/>
        <v>864645</v>
      </c>
      <c r="S92" s="19">
        <f t="shared" si="14"/>
        <v>18100</v>
      </c>
      <c r="T92">
        <f t="shared" si="11"/>
        <v>0.14000383301729907</v>
      </c>
      <c r="U92" s="86">
        <f t="shared" si="15"/>
        <v>121053.61419924255</v>
      </c>
      <c r="V92" s="19">
        <f>SUM(U92:$U$117)</f>
        <v>1163511.3442809312</v>
      </c>
      <c r="W92" s="87">
        <f t="shared" si="16"/>
        <v>9.6115374330410646</v>
      </c>
      <c r="X92" s="88">
        <v>9.1532040997077306</v>
      </c>
    </row>
    <row r="93" spans="3:24" x14ac:dyDescent="0.3">
      <c r="C93" s="82">
        <v>86</v>
      </c>
      <c r="D93" s="83">
        <v>2.9093775559942206E-2</v>
      </c>
      <c r="E93" s="85">
        <f t="shared" si="18"/>
        <v>647968</v>
      </c>
      <c r="F93" s="85">
        <f t="shared" si="17"/>
        <v>18852</v>
      </c>
      <c r="G93">
        <f t="shared" si="10"/>
        <v>0.13680265098426722</v>
      </c>
      <c r="H93" s="86">
        <f t="shared" si="12"/>
        <v>88643.740152973667</v>
      </c>
      <c r="I93" s="19">
        <f>SUM(H93:$H$117)</f>
        <v>883091.91039083153</v>
      </c>
      <c r="J93" s="87">
        <f t="shared" si="13"/>
        <v>9.9622591382862247</v>
      </c>
      <c r="K93" s="88">
        <v>9.5039258049528907</v>
      </c>
      <c r="P93" s="82">
        <v>86</v>
      </c>
      <c r="Q93" s="107">
        <v>2.5127669761367547E-2</v>
      </c>
      <c r="R93" s="19">
        <f t="shared" si="19"/>
        <v>846545</v>
      </c>
      <c r="S93" s="19">
        <f t="shared" si="14"/>
        <v>21272</v>
      </c>
      <c r="T93">
        <f t="shared" si="11"/>
        <v>0.13680265098426722</v>
      </c>
      <c r="U93" s="86">
        <f t="shared" si="15"/>
        <v>115809.60017747649</v>
      </c>
      <c r="V93" s="19">
        <f>SUM(U93:$U$117)</f>
        <v>1042457.7300816886</v>
      </c>
      <c r="W93" s="87">
        <f t="shared" si="16"/>
        <v>9.0014793979440189</v>
      </c>
      <c r="X93" s="88">
        <v>8.5431460646106849</v>
      </c>
    </row>
    <row r="94" spans="3:24" x14ac:dyDescent="0.3">
      <c r="C94" s="82">
        <v>87</v>
      </c>
      <c r="D94" s="83">
        <v>3.1218470444920141E-2</v>
      </c>
      <c r="E94" s="85">
        <f t="shared" si="18"/>
        <v>629116</v>
      </c>
      <c r="F94" s="85">
        <f t="shared" si="17"/>
        <v>19641</v>
      </c>
      <c r="G94">
        <f t="shared" si="10"/>
        <v>0.13367466385017315</v>
      </c>
      <c r="H94" s="86">
        <f t="shared" si="12"/>
        <v>84096.86982276554</v>
      </c>
      <c r="I94" s="19">
        <f>SUM(H94:$H$117)</f>
        <v>794448.17023785785</v>
      </c>
      <c r="J94" s="87">
        <f t="shared" si="13"/>
        <v>9.4468221220618585</v>
      </c>
      <c r="K94" s="88">
        <v>8.9884887887285245</v>
      </c>
      <c r="P94" s="82">
        <v>87</v>
      </c>
      <c r="Q94" s="107">
        <v>3.0320741228357539E-2</v>
      </c>
      <c r="R94" s="19">
        <f t="shared" si="19"/>
        <v>825273</v>
      </c>
      <c r="S94" s="19">
        <f t="shared" si="14"/>
        <v>25023</v>
      </c>
      <c r="T94">
        <f t="shared" si="11"/>
        <v>0.13367466385017315</v>
      </c>
      <c r="U94" s="86">
        <f t="shared" si="15"/>
        <v>110318.09085962395</v>
      </c>
      <c r="V94" s="19">
        <f>SUM(U94:$U$117)</f>
        <v>926648.12990421208</v>
      </c>
      <c r="W94" s="87">
        <f t="shared" si="16"/>
        <v>8.3997839582207838</v>
      </c>
      <c r="X94" s="88">
        <v>7.9414506248874508</v>
      </c>
    </row>
    <row r="95" spans="3:24" x14ac:dyDescent="0.3">
      <c r="C95" s="82">
        <v>88</v>
      </c>
      <c r="D95" s="83">
        <v>3.3523130056728162E-2</v>
      </c>
      <c r="E95" s="85">
        <f t="shared" si="18"/>
        <v>609475</v>
      </c>
      <c r="F95" s="85">
        <f t="shared" si="17"/>
        <v>20432</v>
      </c>
      <c r="G95">
        <f t="shared" si="10"/>
        <v>0.13061819801658506</v>
      </c>
      <c r="H95" s="86">
        <f t="shared" si="12"/>
        <v>79608.526236158184</v>
      </c>
      <c r="I95" s="19">
        <f>SUM(H95:$H$117)</f>
        <v>710351.30041509238</v>
      </c>
      <c r="J95" s="87">
        <f t="shared" si="13"/>
        <v>8.9230555318640086</v>
      </c>
      <c r="K95" s="88">
        <v>8.4647221985306746</v>
      </c>
      <c r="P95" s="82">
        <v>88</v>
      </c>
      <c r="Q95" s="107">
        <v>3.6755207383947594E-2</v>
      </c>
      <c r="R95" s="19">
        <f t="shared" si="19"/>
        <v>800250</v>
      </c>
      <c r="S95" s="19">
        <f t="shared" si="14"/>
        <v>29414</v>
      </c>
      <c r="T95">
        <f t="shared" si="11"/>
        <v>0.13061819801658506</v>
      </c>
      <c r="U95" s="86">
        <f t="shared" si="15"/>
        <v>104527.21296277219</v>
      </c>
      <c r="V95" s="19">
        <f>SUM(U95:$U$117)</f>
        <v>816330.03904458822</v>
      </c>
      <c r="W95" s="87">
        <f t="shared" si="16"/>
        <v>7.809736966155671</v>
      </c>
      <c r="X95" s="88">
        <v>7.351403632822338</v>
      </c>
    </row>
    <row r="96" spans="3:24" x14ac:dyDescent="0.3">
      <c r="C96" s="82">
        <v>89</v>
      </c>
      <c r="D96" s="83">
        <v>3.6010341612615508E-2</v>
      </c>
      <c r="E96" s="85">
        <f t="shared" si="18"/>
        <v>589043</v>
      </c>
      <c r="F96" s="85">
        <f t="shared" si="17"/>
        <v>21212</v>
      </c>
      <c r="G96">
        <f t="shared" si="10"/>
        <v>0.12763161815183216</v>
      </c>
      <c r="H96" s="86">
        <f t="shared" si="12"/>
        <v>75180.511251009666</v>
      </c>
      <c r="I96" s="19">
        <f>SUM(H96:$H$117)</f>
        <v>630742.77417893417</v>
      </c>
      <c r="J96" s="87">
        <f t="shared" si="13"/>
        <v>8.3897111589602726</v>
      </c>
      <c r="K96" s="88">
        <v>7.9313778256269396</v>
      </c>
      <c r="P96" s="82">
        <v>89</v>
      </c>
      <c r="Q96" s="107">
        <v>4.4751721020113398E-2</v>
      </c>
      <c r="R96" s="19">
        <f t="shared" si="19"/>
        <v>770836</v>
      </c>
      <c r="S96" s="19">
        <f t="shared" si="14"/>
        <v>34497</v>
      </c>
      <c r="T96">
        <f t="shared" si="11"/>
        <v>0.12763161815183216</v>
      </c>
      <c r="U96" s="86">
        <f t="shared" si="15"/>
        <v>98383.046009685699</v>
      </c>
      <c r="V96" s="19">
        <f>SUM(U96:$U$117)</f>
        <v>711802.82608181599</v>
      </c>
      <c r="W96" s="87">
        <f t="shared" si="16"/>
        <v>7.2350151266076859</v>
      </c>
      <c r="X96" s="88">
        <v>6.7766817932743528</v>
      </c>
    </row>
    <row r="97" spans="3:24" x14ac:dyDescent="0.3">
      <c r="C97" s="82">
        <v>90</v>
      </c>
      <c r="D97" s="83">
        <v>4.2294873624420311E-2</v>
      </c>
      <c r="E97" s="85">
        <f t="shared" si="18"/>
        <v>567831</v>
      </c>
      <c r="F97" s="85">
        <f t="shared" si="17"/>
        <v>24017</v>
      </c>
      <c r="G97">
        <f t="shared" si="10"/>
        <v>0.12471332631603688</v>
      </c>
      <c r="H97" s="86">
        <f t="shared" si="12"/>
        <v>70816.092795361532</v>
      </c>
      <c r="I97" s="19">
        <f>SUM(H97:$H$117)</f>
        <v>555562.26292792452</v>
      </c>
      <c r="J97" s="87">
        <f t="shared" si="13"/>
        <v>7.8451414219271065</v>
      </c>
      <c r="K97" s="88">
        <v>7.3868080885937735</v>
      </c>
      <c r="P97" s="82">
        <v>90</v>
      </c>
      <c r="Q97" s="107">
        <v>6.0616036473170452E-2</v>
      </c>
      <c r="R97" s="19">
        <f t="shared" si="19"/>
        <v>736339</v>
      </c>
      <c r="S97" s="19">
        <f t="shared" si="14"/>
        <v>44634</v>
      </c>
      <c r="T97">
        <f t="shared" si="11"/>
        <v>0.12471332631603688</v>
      </c>
      <c r="U97" s="86">
        <f t="shared" si="15"/>
        <v>91831.285986224277</v>
      </c>
      <c r="V97" s="19">
        <f>SUM(U97:$U$117)</f>
        <v>613419.78007213015</v>
      </c>
      <c r="W97" s="87">
        <f t="shared" si="16"/>
        <v>6.6798561458036207</v>
      </c>
      <c r="X97" s="88">
        <v>6.2215228124702877</v>
      </c>
    </row>
    <row r="98" spans="3:24" x14ac:dyDescent="0.3">
      <c r="C98" s="82">
        <v>91</v>
      </c>
      <c r="D98" s="83">
        <v>4.8614223475905036E-2</v>
      </c>
      <c r="E98" s="85">
        <f t="shared" si="18"/>
        <v>543814</v>
      </c>
      <c r="F98" s="85">
        <f t="shared" si="17"/>
        <v>26438</v>
      </c>
      <c r="G98">
        <f t="shared" si="10"/>
        <v>0.1218617611061529</v>
      </c>
      <c r="H98" s="86">
        <f t="shared" si="12"/>
        <v>66270.131754181435</v>
      </c>
      <c r="I98" s="19">
        <f>SUM(H98:$H$117)</f>
        <v>484746.17013256287</v>
      </c>
      <c r="J98" s="87">
        <f t="shared" si="13"/>
        <v>7.3147005642097112</v>
      </c>
      <c r="K98" s="88">
        <v>6.8563672308763781</v>
      </c>
      <c r="P98" s="82">
        <v>91</v>
      </c>
      <c r="Q98" s="107">
        <v>7.6612269879326747E-2</v>
      </c>
      <c r="R98" s="19">
        <f t="shared" si="19"/>
        <v>691705</v>
      </c>
      <c r="S98" s="19">
        <f t="shared" si="14"/>
        <v>52994</v>
      </c>
      <c r="T98">
        <f t="shared" si="11"/>
        <v>0.1218617611061529</v>
      </c>
      <c r="U98" s="86">
        <f t="shared" si="15"/>
        <v>84292.389465931497</v>
      </c>
      <c r="V98" s="19">
        <f>SUM(U98:$U$117)</f>
        <v>521588.49408590596</v>
      </c>
      <c r="W98" s="87">
        <f t="shared" si="16"/>
        <v>6.187848006096881</v>
      </c>
      <c r="X98" s="88">
        <v>5.729514672763548</v>
      </c>
    </row>
    <row r="99" spans="3:24" x14ac:dyDescent="0.3">
      <c r="C99" s="82">
        <v>92</v>
      </c>
      <c r="D99" s="83">
        <v>5.6919201541028634E-2</v>
      </c>
      <c r="E99" s="85">
        <f t="shared" si="18"/>
        <v>517376</v>
      </c>
      <c r="F99" s="85">
        <f t="shared" si="17"/>
        <v>29449</v>
      </c>
      <c r="G99">
        <f t="shared" si="10"/>
        <v>0.11907539682055197</v>
      </c>
      <c r="H99" s="86">
        <f t="shared" si="12"/>
        <v>61606.752505429897</v>
      </c>
      <c r="I99" s="19">
        <f>SUM(H99:$H$117)</f>
        <v>418476.0383783814</v>
      </c>
      <c r="J99" s="87">
        <f t="shared" si="13"/>
        <v>6.7926975755051808</v>
      </c>
      <c r="K99" s="88">
        <v>6.3343642421718478</v>
      </c>
      <c r="P99" s="82">
        <v>92</v>
      </c>
      <c r="Q99" s="107">
        <v>8.775159628946419E-2</v>
      </c>
      <c r="R99" s="19">
        <f t="shared" si="19"/>
        <v>638711</v>
      </c>
      <c r="S99" s="19">
        <f t="shared" si="14"/>
        <v>56048</v>
      </c>
      <c r="T99">
        <f t="shared" si="11"/>
        <v>0.11907539682055197</v>
      </c>
      <c r="U99" s="86">
        <f t="shared" si="15"/>
        <v>76054.765778651577</v>
      </c>
      <c r="V99" s="19">
        <f>SUM(U99:$U$117)</f>
        <v>437296.10461997445</v>
      </c>
      <c r="W99" s="87">
        <f t="shared" si="16"/>
        <v>5.7497528280170265</v>
      </c>
      <c r="X99" s="88">
        <v>5.2914194946836934</v>
      </c>
    </row>
    <row r="100" spans="3:24" x14ac:dyDescent="0.3">
      <c r="C100" s="82">
        <v>93</v>
      </c>
      <c r="D100" s="83">
        <v>6.6720774409826461E-2</v>
      </c>
      <c r="E100" s="85">
        <f t="shared" si="18"/>
        <v>487927</v>
      </c>
      <c r="F100" s="85">
        <f t="shared" si="17"/>
        <v>32555</v>
      </c>
      <c r="G100">
        <f t="shared" si="10"/>
        <v>0.11635274264271249</v>
      </c>
      <c r="H100" s="86">
        <f t="shared" si="12"/>
        <v>56771.644659430778</v>
      </c>
      <c r="I100" s="19">
        <f>SUM(H100:$H$117)</f>
        <v>356869.2858729515</v>
      </c>
      <c r="J100" s="87">
        <f t="shared" si="13"/>
        <v>6.2860480441210749</v>
      </c>
      <c r="K100" s="88">
        <v>5.8277147107877418</v>
      </c>
      <c r="P100" s="82">
        <v>93</v>
      </c>
      <c r="Q100" s="107">
        <v>0.10039195070112772</v>
      </c>
      <c r="R100" s="19">
        <f t="shared" si="19"/>
        <v>582663</v>
      </c>
      <c r="S100" s="19">
        <f t="shared" si="14"/>
        <v>58495</v>
      </c>
      <c r="T100">
        <f t="shared" si="11"/>
        <v>0.11635274264271249</v>
      </c>
      <c r="U100" s="86">
        <f t="shared" si="15"/>
        <v>67794.43808643079</v>
      </c>
      <c r="V100" s="19">
        <f>SUM(U100:$U$117)</f>
        <v>361241.33884132281</v>
      </c>
      <c r="W100" s="87">
        <f t="shared" si="16"/>
        <v>5.3284804629662696</v>
      </c>
      <c r="X100" s="88">
        <v>4.8701471296329366</v>
      </c>
    </row>
    <row r="101" spans="3:24" x14ac:dyDescent="0.3">
      <c r="C101" s="82">
        <v>94</v>
      </c>
      <c r="D101" s="83">
        <v>7.8227806327656482E-2</v>
      </c>
      <c r="E101" s="85">
        <f t="shared" si="18"/>
        <v>455372</v>
      </c>
      <c r="F101" s="85">
        <f t="shared" si="17"/>
        <v>35623</v>
      </c>
      <c r="G101">
        <f t="shared" si="10"/>
        <v>0.11369234184357289</v>
      </c>
      <c r="H101" s="86">
        <f t="shared" si="12"/>
        <v>51772.309089991475</v>
      </c>
      <c r="I101" s="19">
        <f>SUM(H101:$H$117)</f>
        <v>300097.64121352072</v>
      </c>
      <c r="J101" s="87">
        <f t="shared" si="13"/>
        <v>5.7964894069508484</v>
      </c>
      <c r="K101" s="88">
        <v>5.3381560736175153</v>
      </c>
      <c r="P101" s="82">
        <v>94</v>
      </c>
      <c r="Q101" s="107">
        <v>0.11486128329392126</v>
      </c>
      <c r="R101" s="19">
        <f t="shared" si="19"/>
        <v>524168</v>
      </c>
      <c r="S101" s="19">
        <f t="shared" si="14"/>
        <v>60207</v>
      </c>
      <c r="T101">
        <f t="shared" si="11"/>
        <v>0.11369234184357289</v>
      </c>
      <c r="U101" s="86">
        <f t="shared" si="15"/>
        <v>59593.88743946192</v>
      </c>
      <c r="V101" s="19">
        <f>SUM(U101:$U$117)</f>
        <v>293446.90075489209</v>
      </c>
      <c r="W101" s="87">
        <f t="shared" si="16"/>
        <v>4.9241107328832729</v>
      </c>
      <c r="X101" s="88">
        <v>4.4657773995499399</v>
      </c>
    </row>
    <row r="102" spans="3:24" x14ac:dyDescent="0.3">
      <c r="C102" s="82">
        <v>95</v>
      </c>
      <c r="D102" s="83">
        <v>9.1727895026571069E-2</v>
      </c>
      <c r="E102" s="85">
        <f t="shared" si="18"/>
        <v>419749</v>
      </c>
      <c r="F102" s="85">
        <f t="shared" si="17"/>
        <v>38503</v>
      </c>
      <c r="G102">
        <f t="shared" si="10"/>
        <v>0.1110927710021232</v>
      </c>
      <c r="H102" s="86">
        <f t="shared" si="12"/>
        <v>46631.079535370212</v>
      </c>
      <c r="I102" s="19">
        <f>SUM(H102:$H$117)</f>
        <v>248325.33212352937</v>
      </c>
      <c r="J102" s="87">
        <f t="shared" si="13"/>
        <v>5.3253181053887406</v>
      </c>
      <c r="K102" s="88">
        <v>4.8669847720554076</v>
      </c>
      <c r="P102" s="82">
        <v>95</v>
      </c>
      <c r="Q102" s="107">
        <v>0.13143953254055996</v>
      </c>
      <c r="R102" s="19">
        <f t="shared" si="19"/>
        <v>463961</v>
      </c>
      <c r="S102" s="19">
        <f t="shared" si="14"/>
        <v>60983</v>
      </c>
      <c r="T102">
        <f t="shared" si="11"/>
        <v>0.1110927710021232</v>
      </c>
      <c r="U102" s="86">
        <f t="shared" si="15"/>
        <v>51542.713126916082</v>
      </c>
      <c r="V102" s="19">
        <f>SUM(U102:$U$117)</f>
        <v>233853.0133154302</v>
      </c>
      <c r="W102" s="87">
        <f t="shared" si="16"/>
        <v>4.5370722480130752</v>
      </c>
      <c r="X102" s="88">
        <v>4.0787389146797421</v>
      </c>
    </row>
    <row r="103" spans="3:24" x14ac:dyDescent="0.3">
      <c r="C103" s="82">
        <v>96</v>
      </c>
      <c r="D103" s="83">
        <v>0.10756564214072008</v>
      </c>
      <c r="E103" s="85">
        <f t="shared" si="18"/>
        <v>381246</v>
      </c>
      <c r="F103" s="85">
        <f t="shared" si="17"/>
        <v>41009</v>
      </c>
      <c r="G103">
        <f t="shared" si="10"/>
        <v>0.10855263924381786</v>
      </c>
      <c r="H103" s="86">
        <f t="shared" si="12"/>
        <v>41385.259501148583</v>
      </c>
      <c r="I103" s="19">
        <f>SUM(H103:$H$117)</f>
        <v>201694.2525881592</v>
      </c>
      <c r="J103" s="87">
        <f t="shared" si="13"/>
        <v>4.8735770904749671</v>
      </c>
      <c r="K103" s="88">
        <v>4.4152437571416341</v>
      </c>
      <c r="P103" s="82">
        <v>96</v>
      </c>
      <c r="Q103" s="107">
        <v>0.15043373604439481</v>
      </c>
      <c r="R103" s="19">
        <f t="shared" si="19"/>
        <v>402978</v>
      </c>
      <c r="S103" s="19">
        <f t="shared" si="14"/>
        <v>60622</v>
      </c>
      <c r="T103">
        <f t="shared" si="11"/>
        <v>0.10855263924381786</v>
      </c>
      <c r="U103" s="86">
        <f t="shared" si="15"/>
        <v>43744.325457195235</v>
      </c>
      <c r="V103" s="19">
        <f>SUM(U103:$U$117)</f>
        <v>182310.30018851411</v>
      </c>
      <c r="W103" s="87">
        <f t="shared" si="16"/>
        <v>4.1676331337400248</v>
      </c>
      <c r="X103" s="88">
        <v>3.7092998004066913</v>
      </c>
    </row>
    <row r="104" spans="3:24" x14ac:dyDescent="0.3">
      <c r="C104" s="82">
        <v>97</v>
      </c>
      <c r="D104" s="83">
        <v>0.12614663773239093</v>
      </c>
      <c r="E104" s="85">
        <f t="shared" si="18"/>
        <v>340237</v>
      </c>
      <c r="F104" s="85">
        <f t="shared" si="17"/>
        <v>42920</v>
      </c>
      <c r="G104">
        <f t="shared" si="10"/>
        <v>0.10607058749640204</v>
      </c>
      <c r="H104" s="86">
        <f t="shared" si="12"/>
        <v>36089.138478013338</v>
      </c>
      <c r="I104" s="19">
        <f>SUM(H104:$H$117)</f>
        <v>160308.99308701055</v>
      </c>
      <c r="J104" s="87">
        <f t="shared" si="13"/>
        <v>4.4420288166389987</v>
      </c>
      <c r="K104" s="88">
        <v>3.9836954833056653</v>
      </c>
      <c r="P104" s="82">
        <v>97</v>
      </c>
      <c r="Q104" s="107">
        <v>0.17220921446834778</v>
      </c>
      <c r="R104" s="19">
        <f t="shared" si="19"/>
        <v>342356</v>
      </c>
      <c r="S104" s="19">
        <f t="shared" si="14"/>
        <v>58957</v>
      </c>
      <c r="T104">
        <f t="shared" si="11"/>
        <v>0.10607058749640204</v>
      </c>
      <c r="U104" s="86">
        <f t="shared" si="15"/>
        <v>36313.902052918216</v>
      </c>
      <c r="V104" s="19">
        <f>SUM(U104:$U$117)</f>
        <v>138565.97473131889</v>
      </c>
      <c r="W104" s="87">
        <f t="shared" si="16"/>
        <v>3.815783127062315</v>
      </c>
      <c r="X104" s="88">
        <v>3.3574497937289816</v>
      </c>
    </row>
    <row r="105" spans="3:24" x14ac:dyDescent="0.3">
      <c r="C105" s="82">
        <v>98</v>
      </c>
      <c r="D105" s="83">
        <v>0.14793882733098082</v>
      </c>
      <c r="E105" s="85">
        <f t="shared" si="18"/>
        <v>297317</v>
      </c>
      <c r="F105" s="85">
        <f t="shared" si="17"/>
        <v>43985</v>
      </c>
      <c r="G105">
        <f t="shared" si="10"/>
        <v>0.10364528776275359</v>
      </c>
      <c r="H105" s="86">
        <f t="shared" si="12"/>
        <v>30815.506021758607</v>
      </c>
      <c r="I105" s="19">
        <f>SUM(H105:$H$117)</f>
        <v>124219.85460899724</v>
      </c>
      <c r="J105" s="87">
        <f t="shared" si="13"/>
        <v>4.0310827452025775</v>
      </c>
      <c r="K105" s="88">
        <v>3.572749411869244</v>
      </c>
      <c r="P105" s="82">
        <v>98</v>
      </c>
      <c r="Q105" s="107">
        <v>0.19712025059088642</v>
      </c>
      <c r="R105" s="19">
        <f t="shared" si="19"/>
        <v>283399</v>
      </c>
      <c r="S105" s="19">
        <f t="shared" si="14"/>
        <v>55864</v>
      </c>
      <c r="T105">
        <f t="shared" si="11"/>
        <v>0.10364528776275359</v>
      </c>
      <c r="U105" s="86">
        <f t="shared" si="15"/>
        <v>29372.970906676604</v>
      </c>
      <c r="V105" s="19">
        <f>SUM(U105:$U$117)</f>
        <v>102252.07267840065</v>
      </c>
      <c r="W105" s="87">
        <f t="shared" si="16"/>
        <v>3.4811620861667185</v>
      </c>
      <c r="X105" s="88">
        <v>3.022828752833385</v>
      </c>
    </row>
    <row r="106" spans="3:24" x14ac:dyDescent="0.3">
      <c r="C106" s="82">
        <v>99</v>
      </c>
      <c r="D106" s="83">
        <v>0.17352201358211206</v>
      </c>
      <c r="E106" s="85">
        <f t="shared" si="18"/>
        <v>253332</v>
      </c>
      <c r="F106" s="85">
        <f t="shared" si="17"/>
        <v>43959</v>
      </c>
      <c r="G106">
        <f t="shared" si="10"/>
        <v>0.10127544241035134</v>
      </c>
      <c r="H106" s="86">
        <f t="shared" si="12"/>
        <v>25656.310376699126</v>
      </c>
      <c r="I106" s="19">
        <f>SUM(H106:$H$117)</f>
        <v>93404.348587238608</v>
      </c>
      <c r="J106" s="87">
        <f t="shared" si="13"/>
        <v>3.6405994165111033</v>
      </c>
      <c r="K106" s="88">
        <v>3.1822660831777698</v>
      </c>
      <c r="P106" s="82">
        <v>99</v>
      </c>
      <c r="Q106" s="107">
        <v>0.22567230071675592</v>
      </c>
      <c r="R106" s="19">
        <f t="shared" si="19"/>
        <v>227535</v>
      </c>
      <c r="S106" s="19">
        <f t="shared" si="14"/>
        <v>51349</v>
      </c>
      <c r="T106">
        <f t="shared" si="11"/>
        <v>0.10127544241035134</v>
      </c>
      <c r="U106" s="86">
        <f t="shared" si="15"/>
        <v>23043.707788839292</v>
      </c>
      <c r="V106" s="19">
        <f>SUM(U106:$U$117)</f>
        <v>72879.101771724061</v>
      </c>
      <c r="W106" s="87">
        <f t="shared" si="16"/>
        <v>3.1626464994067245</v>
      </c>
      <c r="X106" s="88">
        <v>2.704313166073391</v>
      </c>
    </row>
    <row r="107" spans="3:24" x14ac:dyDescent="0.3">
      <c r="C107" s="82">
        <v>100</v>
      </c>
      <c r="D107" s="83">
        <v>0.21162</v>
      </c>
      <c r="E107" s="85">
        <f t="shared" si="18"/>
        <v>209373</v>
      </c>
      <c r="F107" s="85">
        <f t="shared" si="17"/>
        <v>44308</v>
      </c>
      <c r="G107">
        <f t="shared" si="10"/>
        <v>9.895978347698979E-2</v>
      </c>
      <c r="H107" s="86">
        <f t="shared" si="12"/>
        <v>20719.506745927782</v>
      </c>
      <c r="I107" s="19">
        <f>SUM(H107:$H$117)</f>
        <v>67748.038210539482</v>
      </c>
      <c r="J107" s="87">
        <f t="shared" si="13"/>
        <v>3.2697708030069155</v>
      </c>
      <c r="K107" s="88">
        <v>2.811437469673582</v>
      </c>
      <c r="P107" s="82">
        <v>100</v>
      </c>
      <c r="Q107" s="107">
        <v>0.26813999999999999</v>
      </c>
      <c r="R107" s="19">
        <f t="shared" si="19"/>
        <v>176186</v>
      </c>
      <c r="S107" s="19">
        <f t="shared" si="14"/>
        <v>47243</v>
      </c>
      <c r="T107">
        <f t="shared" si="11"/>
        <v>9.895978347698979E-2</v>
      </c>
      <c r="U107" s="86">
        <f t="shared" si="15"/>
        <v>17435.328411676925</v>
      </c>
      <c r="V107" s="19">
        <f>SUM(U107:$U$117)</f>
        <v>49835.393982884758</v>
      </c>
      <c r="W107" s="87">
        <f t="shared" si="16"/>
        <v>2.8582997008251709</v>
      </c>
      <c r="X107" s="88">
        <v>2.3999663674918374</v>
      </c>
    </row>
    <row r="108" spans="3:24" x14ac:dyDescent="0.3">
      <c r="C108" s="82">
        <v>101</v>
      </c>
      <c r="D108" s="83">
        <v>0.24718000000000001</v>
      </c>
      <c r="E108" s="85">
        <f t="shared" si="18"/>
        <v>165065</v>
      </c>
      <c r="F108" s="85">
        <f t="shared" si="17"/>
        <v>40801</v>
      </c>
      <c r="G108">
        <f t="shared" si="10"/>
        <v>9.6697071992368364E-2</v>
      </c>
      <c r="H108" s="86">
        <f t="shared" si="12"/>
        <v>15961.302188420284</v>
      </c>
      <c r="I108" s="19">
        <f>SUM(H108:$H$117)</f>
        <v>47028.531464611697</v>
      </c>
      <c r="J108" s="87">
        <f t="shared" si="13"/>
        <v>2.9464094413756716</v>
      </c>
      <c r="K108" s="88">
        <v>2.4880761080423381</v>
      </c>
      <c r="P108" s="82">
        <v>101</v>
      </c>
      <c r="Q108" s="107">
        <v>0.30586000000000002</v>
      </c>
      <c r="R108" s="19">
        <f t="shared" si="19"/>
        <v>128943</v>
      </c>
      <c r="S108" s="19">
        <f t="shared" si="14"/>
        <v>39439</v>
      </c>
      <c r="T108">
        <f t="shared" si="11"/>
        <v>9.6697071992368364E-2</v>
      </c>
      <c r="U108" s="86">
        <f t="shared" si="15"/>
        <v>12468.410553911954</v>
      </c>
      <c r="V108" s="19">
        <f>SUM(U108:$U$117)</f>
        <v>32400.06557120783</v>
      </c>
      <c r="W108" s="87">
        <f t="shared" si="16"/>
        <v>2.5985722423169917</v>
      </c>
      <c r="X108" s="88">
        <v>2.1402389089836582</v>
      </c>
    </row>
    <row r="109" spans="3:24" x14ac:dyDescent="0.3">
      <c r="C109" s="82">
        <v>102</v>
      </c>
      <c r="D109" s="83">
        <v>0.28870000000000001</v>
      </c>
      <c r="E109" s="85">
        <f t="shared" si="18"/>
        <v>124264</v>
      </c>
      <c r="F109" s="85">
        <f t="shared" si="17"/>
        <v>35876</v>
      </c>
      <c r="G109">
        <f t="shared" si="10"/>
        <v>9.4486097315192863E-2</v>
      </c>
      <c r="H109" s="86">
        <f t="shared" si="12"/>
        <v>11741.220396775127</v>
      </c>
      <c r="I109" s="19">
        <f>SUM(H109:$H$117)</f>
        <v>31067.229276191418</v>
      </c>
      <c r="J109" s="87">
        <f t="shared" si="13"/>
        <v>2.6459966022547725</v>
      </c>
      <c r="K109" s="88">
        <v>2.187663268921439</v>
      </c>
      <c r="P109" s="82">
        <v>102</v>
      </c>
      <c r="Q109" s="107">
        <v>0.34888999999999998</v>
      </c>
      <c r="R109" s="19">
        <f t="shared" si="19"/>
        <v>89504</v>
      </c>
      <c r="S109" s="19">
        <f t="shared" si="14"/>
        <v>31228</v>
      </c>
      <c r="T109">
        <f t="shared" si="11"/>
        <v>9.4486097315192863E-2</v>
      </c>
      <c r="U109" s="86">
        <f t="shared" si="15"/>
        <v>8456.8836540990214</v>
      </c>
      <c r="V109" s="19">
        <f>SUM(U109:$U$117)</f>
        <v>19931.655017295874</v>
      </c>
      <c r="W109" s="87">
        <f t="shared" si="16"/>
        <v>2.3568557677431299</v>
      </c>
      <c r="X109" s="88">
        <v>1.8985224344097966</v>
      </c>
    </row>
    <row r="110" spans="3:24" x14ac:dyDescent="0.3">
      <c r="C110" s="82">
        <v>103</v>
      </c>
      <c r="D110" s="83">
        <v>0.33721000000000001</v>
      </c>
      <c r="E110" s="85">
        <f t="shared" si="18"/>
        <v>88388</v>
      </c>
      <c r="F110" s="85">
        <f t="shared" si="17"/>
        <v>29806</v>
      </c>
      <c r="G110">
        <f t="shared" si="10"/>
        <v>9.2325676485433689E-2</v>
      </c>
      <c r="H110" s="86">
        <f t="shared" si="12"/>
        <v>8160.4818931945128</v>
      </c>
      <c r="I110" s="19">
        <f>SUM(H110:$H$117)</f>
        <v>19326.008879416291</v>
      </c>
      <c r="J110" s="87">
        <f t="shared" si="13"/>
        <v>2.3682435832047299</v>
      </c>
      <c r="K110" s="88">
        <v>1.9099102498713967</v>
      </c>
      <c r="P110" s="82">
        <v>103</v>
      </c>
      <c r="Q110" s="107">
        <v>0.39798</v>
      </c>
      <c r="R110" s="19">
        <f t="shared" si="19"/>
        <v>58276</v>
      </c>
      <c r="S110" s="19">
        <f t="shared" si="14"/>
        <v>23193</v>
      </c>
      <c r="T110">
        <f t="shared" si="11"/>
        <v>9.2325676485433689E-2</v>
      </c>
      <c r="U110" s="86">
        <f t="shared" si="15"/>
        <v>5380.3711228651337</v>
      </c>
      <c r="V110" s="19">
        <f>SUM(U110:$U$117)</f>
        <v>11474.771363196858</v>
      </c>
      <c r="W110" s="87">
        <f t="shared" si="16"/>
        <v>2.1327100122205622</v>
      </c>
      <c r="X110" s="88">
        <v>1.674376678887229</v>
      </c>
    </row>
    <row r="111" spans="3:24" x14ac:dyDescent="0.3">
      <c r="C111" s="82">
        <v>104</v>
      </c>
      <c r="D111" s="83">
        <v>0.39385999999999999</v>
      </c>
      <c r="E111" s="85">
        <f t="shared" si="18"/>
        <v>58582</v>
      </c>
      <c r="F111" s="85">
        <f t="shared" si="17"/>
        <v>23074</v>
      </c>
      <c r="G111">
        <f t="shared" si="10"/>
        <v>9.0214653591395036E-2</v>
      </c>
      <c r="H111" s="86">
        <f t="shared" si="12"/>
        <v>5284.954836691104</v>
      </c>
      <c r="I111" s="19">
        <f>SUM(H111:$H$117)</f>
        <v>11165.526986221777</v>
      </c>
      <c r="J111" s="87">
        <f t="shared" si="13"/>
        <v>2.1127005492467905</v>
      </c>
      <c r="K111" s="88">
        <v>1.6543672159134573</v>
      </c>
      <c r="P111" s="82">
        <v>104</v>
      </c>
      <c r="Q111" s="107">
        <v>0.45395999999999997</v>
      </c>
      <c r="R111" s="19">
        <f t="shared" si="19"/>
        <v>35083</v>
      </c>
      <c r="S111" s="19">
        <f t="shared" si="14"/>
        <v>15927</v>
      </c>
      <c r="T111">
        <f t="shared" si="11"/>
        <v>9.0214653591395036E-2</v>
      </c>
      <c r="U111" s="86">
        <f t="shared" si="15"/>
        <v>3165.000691946912</v>
      </c>
      <c r="V111" s="19">
        <f>SUM(U111:$U$117)</f>
        <v>6094.4002403317245</v>
      </c>
      <c r="W111" s="87">
        <f t="shared" si="16"/>
        <v>1.9255604764442651</v>
      </c>
      <c r="X111" s="88">
        <v>1.4672271431109318</v>
      </c>
    </row>
    <row r="112" spans="3:24" x14ac:dyDescent="0.3">
      <c r="C112" s="82">
        <v>105</v>
      </c>
      <c r="D112" s="83">
        <v>0.46002999999999999</v>
      </c>
      <c r="E112" s="85">
        <f t="shared" si="18"/>
        <v>35508</v>
      </c>
      <c r="F112" s="85">
        <f t="shared" si="17"/>
        <v>16335</v>
      </c>
      <c r="G112">
        <f t="shared" si="10"/>
        <v>8.8151899151255653E-2</v>
      </c>
      <c r="H112" s="86">
        <f t="shared" si="12"/>
        <v>3130.0976350627857</v>
      </c>
      <c r="I112" s="19">
        <f>SUM(H112:$H$117)</f>
        <v>5880.5721495306734</v>
      </c>
      <c r="J112" s="87">
        <f t="shared" si="13"/>
        <v>1.8787184411302611</v>
      </c>
      <c r="K112" s="88">
        <v>1.4203851077969278</v>
      </c>
      <c r="P112" s="82">
        <v>105</v>
      </c>
      <c r="Q112" s="107">
        <v>0.51781999999999995</v>
      </c>
      <c r="R112" s="19">
        <f t="shared" si="19"/>
        <v>19156</v>
      </c>
      <c r="S112" s="19">
        <f t="shared" si="14"/>
        <v>9920</v>
      </c>
      <c r="T112">
        <f t="shared" si="11"/>
        <v>8.8151899151255653E-2</v>
      </c>
      <c r="U112" s="86">
        <f t="shared" si="15"/>
        <v>1688.6377801414533</v>
      </c>
      <c r="V112" s="19">
        <f>SUM(U112:$U$117)</f>
        <v>2929.3995483848121</v>
      </c>
      <c r="W112" s="87">
        <f t="shared" si="16"/>
        <v>1.7347708210930961</v>
      </c>
      <c r="X112" s="88">
        <v>1.2764374877597628</v>
      </c>
    </row>
    <row r="113" spans="3:24" x14ac:dyDescent="0.3">
      <c r="C113" s="82">
        <v>106</v>
      </c>
      <c r="D113" s="83">
        <v>0.53730999999999995</v>
      </c>
      <c r="E113" s="85">
        <f t="shared" si="18"/>
        <v>19173</v>
      </c>
      <c r="F113" s="85">
        <f t="shared" si="17"/>
        <v>10302</v>
      </c>
      <c r="G113">
        <f t="shared" si="10"/>
        <v>8.6136309508750855E-2</v>
      </c>
      <c r="H113" s="86">
        <f t="shared" si="12"/>
        <v>1651.4914622112801</v>
      </c>
      <c r="I113" s="19">
        <f>SUM(H113:$H$117)</f>
        <v>2750.4745144678882</v>
      </c>
      <c r="J113" s="87">
        <f t="shared" si="13"/>
        <v>1.6654488245341059</v>
      </c>
      <c r="K113" s="88">
        <v>1.2071154912007727</v>
      </c>
      <c r="P113" s="82">
        <v>106</v>
      </c>
      <c r="Q113" s="107">
        <v>0.59067000000000003</v>
      </c>
      <c r="R113" s="19">
        <f t="shared" si="19"/>
        <v>9236</v>
      </c>
      <c r="S113" s="19">
        <f t="shared" si="14"/>
        <v>5456</v>
      </c>
      <c r="T113">
        <f t="shared" si="11"/>
        <v>8.6136309508750855E-2</v>
      </c>
      <c r="U113" s="86">
        <f t="shared" si="15"/>
        <v>795.55495462282295</v>
      </c>
      <c r="V113" s="19">
        <f>SUM(U113:$U$117)</f>
        <v>1240.761768243359</v>
      </c>
      <c r="W113" s="87">
        <f t="shared" si="16"/>
        <v>1.5596179258686298</v>
      </c>
      <c r="X113" s="88">
        <v>1.1012845925352965</v>
      </c>
    </row>
    <row r="114" spans="3:24" x14ac:dyDescent="0.3">
      <c r="C114" s="82">
        <v>107</v>
      </c>
      <c r="D114" s="83">
        <v>0.62758000000000003</v>
      </c>
      <c r="E114" s="85">
        <f t="shared" si="18"/>
        <v>8871</v>
      </c>
      <c r="F114" s="85">
        <f t="shared" si="17"/>
        <v>5568</v>
      </c>
      <c r="G114">
        <f t="shared" si="10"/>
        <v>8.4166806242672337E-2</v>
      </c>
      <c r="H114" s="86">
        <f t="shared" si="12"/>
        <v>746.64373817874628</v>
      </c>
      <c r="I114" s="19">
        <f>SUM(H114:$H$117)</f>
        <v>1098.9830522566078</v>
      </c>
      <c r="J114" s="87">
        <f t="shared" si="13"/>
        <v>1.4718975008580486</v>
      </c>
      <c r="K114" s="88">
        <v>1.0135641675247153</v>
      </c>
      <c r="P114" s="82">
        <v>107</v>
      </c>
      <c r="Q114" s="107">
        <v>0.67376999999999998</v>
      </c>
      <c r="R114" s="19">
        <f t="shared" si="19"/>
        <v>3780</v>
      </c>
      <c r="S114" s="19">
        <f t="shared" si="14"/>
        <v>2547</v>
      </c>
      <c r="T114">
        <f t="shared" si="11"/>
        <v>8.4166806242672337E-2</v>
      </c>
      <c r="U114" s="86">
        <f t="shared" si="15"/>
        <v>318.15052759730145</v>
      </c>
      <c r="V114" s="19">
        <f>SUM(U114:$U$117)</f>
        <v>445.20681362053602</v>
      </c>
      <c r="W114" s="87">
        <f t="shared" si="16"/>
        <v>1.3993590297736545</v>
      </c>
      <c r="X114" s="88">
        <v>0.94102569644032119</v>
      </c>
    </row>
    <row r="115" spans="3:24" x14ac:dyDescent="0.3">
      <c r="C115" s="82">
        <v>108</v>
      </c>
      <c r="D115" s="83">
        <v>0.73302</v>
      </c>
      <c r="E115" s="85">
        <f t="shared" si="18"/>
        <v>3303</v>
      </c>
      <c r="F115" s="85">
        <f t="shared" si="17"/>
        <v>2422</v>
      </c>
      <c r="G115">
        <f t="shared" si="10"/>
        <v>8.2242335589869389E-2</v>
      </c>
      <c r="H115" s="86">
        <f t="shared" si="12"/>
        <v>271.6464344533386</v>
      </c>
      <c r="I115" s="19">
        <f>SUM(H115:$H$117)</f>
        <v>352.33931407786156</v>
      </c>
      <c r="J115" s="87">
        <f t="shared" si="13"/>
        <v>1.2970511274587841</v>
      </c>
      <c r="K115" s="88">
        <v>0.83871779412545089</v>
      </c>
      <c r="P115" s="82">
        <v>108</v>
      </c>
      <c r="Q115" s="107">
        <v>0.76854999999999996</v>
      </c>
      <c r="R115" s="19">
        <f t="shared" si="19"/>
        <v>1233</v>
      </c>
      <c r="S115" s="19">
        <f t="shared" si="14"/>
        <v>948</v>
      </c>
      <c r="T115">
        <f t="shared" si="11"/>
        <v>8.2242335589869389E-2</v>
      </c>
      <c r="U115" s="86">
        <f t="shared" si="15"/>
        <v>101.40479978230896</v>
      </c>
      <c r="V115" s="19">
        <f>SUM(U115:$U$117)</f>
        <v>127.05628602323459</v>
      </c>
      <c r="W115" s="87">
        <f t="shared" si="16"/>
        <v>1.2529612631354041</v>
      </c>
      <c r="X115" s="88">
        <v>0.79462792980207086</v>
      </c>
    </row>
    <row r="116" spans="3:24" x14ac:dyDescent="0.3">
      <c r="C116" s="82">
        <v>109</v>
      </c>
      <c r="D116" s="83">
        <v>0.85616000000000003</v>
      </c>
      <c r="E116" s="85">
        <f t="shared" si="18"/>
        <v>881</v>
      </c>
      <c r="F116" s="85">
        <f t="shared" si="17"/>
        <v>755</v>
      </c>
      <c r="G116">
        <f t="shared" si="10"/>
        <v>8.0361867881443588E-2</v>
      </c>
      <c r="H116" s="86">
        <f t="shared" si="12"/>
        <v>70.798805603551799</v>
      </c>
      <c r="I116" s="19">
        <f>SUM(H116:$H$117)</f>
        <v>80.692879624522959</v>
      </c>
      <c r="J116" s="87">
        <f t="shared" si="13"/>
        <v>1.1397491657751186</v>
      </c>
      <c r="K116" s="88">
        <v>0.68141583244178539</v>
      </c>
      <c r="P116" s="82">
        <v>109</v>
      </c>
      <c r="Q116" s="107">
        <v>0.87666999999999995</v>
      </c>
      <c r="R116" s="19">
        <f t="shared" si="19"/>
        <v>285</v>
      </c>
      <c r="S116" s="19">
        <f t="shared" si="14"/>
        <v>250</v>
      </c>
      <c r="T116">
        <f t="shared" si="11"/>
        <v>8.0361867881443588E-2</v>
      </c>
      <c r="U116" s="86">
        <f t="shared" si="15"/>
        <v>22.903132346211422</v>
      </c>
      <c r="V116" s="19">
        <f>SUM(U116:$U$117)</f>
        <v>25.651486240925635</v>
      </c>
      <c r="W116" s="87">
        <f t="shared" si="16"/>
        <v>1.11999904000768</v>
      </c>
      <c r="X116" s="88">
        <v>0.66166570667434677</v>
      </c>
    </row>
    <row r="117" spans="3:24" ht="15" thickBot="1" x14ac:dyDescent="0.35">
      <c r="C117" s="97">
        <v>110</v>
      </c>
      <c r="D117" s="98">
        <v>1</v>
      </c>
      <c r="E117" s="99">
        <f t="shared" si="18"/>
        <v>126</v>
      </c>
      <c r="F117" s="99">
        <f t="shared" si="17"/>
        <v>127</v>
      </c>
      <c r="G117" s="100">
        <f t="shared" si="10"/>
        <v>7.8524396991834666E-2</v>
      </c>
      <c r="H117" s="101">
        <f t="shared" si="12"/>
        <v>9.8940740209711677</v>
      </c>
      <c r="I117" s="11">
        <f>SUM(H117:$H$117)</f>
        <v>9.8940740209711677</v>
      </c>
      <c r="J117" s="102">
        <f t="shared" si="13"/>
        <v>1</v>
      </c>
      <c r="K117" s="103">
        <v>0.54166666666666674</v>
      </c>
      <c r="P117" s="97">
        <v>110</v>
      </c>
      <c r="Q117" s="108">
        <v>1</v>
      </c>
      <c r="R117" s="11">
        <f t="shared" si="19"/>
        <v>35</v>
      </c>
      <c r="S117" s="11">
        <f t="shared" si="14"/>
        <v>36</v>
      </c>
      <c r="T117" s="100">
        <f t="shared" si="11"/>
        <v>7.8524396991834666E-2</v>
      </c>
      <c r="U117" s="101">
        <f t="shared" si="15"/>
        <v>2.7483538947142132</v>
      </c>
      <c r="V117" s="11">
        <f>SUM(U117:$U$117)</f>
        <v>2.7483538947142132</v>
      </c>
      <c r="W117" s="102">
        <f t="shared" si="16"/>
        <v>1</v>
      </c>
      <c r="X117" s="103">
        <v>0.54166666666666674</v>
      </c>
    </row>
    <row r="122" spans="3:24" x14ac:dyDescent="0.3">
      <c r="D122"/>
      <c r="E122" t="s">
        <v>102</v>
      </c>
      <c r="F122" t="s">
        <v>103</v>
      </c>
      <c r="J122" t="s">
        <v>129</v>
      </c>
    </row>
    <row r="123" spans="3:24" x14ac:dyDescent="0.3">
      <c r="D123">
        <v>2009</v>
      </c>
      <c r="E123" s="34">
        <v>3.5099999999999999E-2</v>
      </c>
      <c r="F123" s="104">
        <v>3.5799999999999998E-2</v>
      </c>
      <c r="J123" s="123"/>
    </row>
    <row r="124" spans="3:24" ht="15.6" x14ac:dyDescent="0.35">
      <c r="D124">
        <v>2010</v>
      </c>
      <c r="E124" s="34">
        <v>2.8299999999999999E-2</v>
      </c>
      <c r="F124" s="104">
        <v>2.8799999999999999E-2</v>
      </c>
      <c r="J124" s="123" t="s">
        <v>130</v>
      </c>
      <c r="K124">
        <f>UDIs!B10143</f>
        <v>7.6468040000000004</v>
      </c>
    </row>
    <row r="125" spans="3:24" ht="15.6" x14ac:dyDescent="0.35">
      <c r="D125">
        <v>2011</v>
      </c>
      <c r="E125" s="34">
        <v>3.4099999999999998E-2</v>
      </c>
      <c r="F125" s="104">
        <v>3.4099999999999998E-2</v>
      </c>
      <c r="J125" s="123" t="s">
        <v>131</v>
      </c>
      <c r="K125">
        <f>UDIs!B9778</f>
        <v>7.1082330000000002</v>
      </c>
    </row>
    <row r="126" spans="3:24" x14ac:dyDescent="0.3">
      <c r="D126">
        <v>2012</v>
      </c>
      <c r="E126" s="34">
        <v>2.4799999999999999E-2</v>
      </c>
      <c r="F126" s="104">
        <v>2.4799999999999999E-2</v>
      </c>
      <c r="J126" s="123"/>
    </row>
    <row r="127" spans="3:24" x14ac:dyDescent="0.3">
      <c r="D127">
        <v>2013</v>
      </c>
      <c r="E127" s="34">
        <v>2.3400000000000001E-2</v>
      </c>
      <c r="F127" s="104">
        <v>2.35E-2</v>
      </c>
      <c r="J127" s="124" t="s">
        <v>132</v>
      </c>
      <c r="K127" s="125">
        <f>K124/K125</f>
        <v>1.0757672124703848</v>
      </c>
    </row>
    <row r="128" spans="3:24" x14ac:dyDescent="0.3">
      <c r="D128">
        <v>2014</v>
      </c>
      <c r="E128" s="34"/>
      <c r="J128" s="124" t="s">
        <v>133</v>
      </c>
      <c r="K128" s="125">
        <f>SQRT(K124/K125)</f>
        <v>1.0371919843839832</v>
      </c>
    </row>
    <row r="129" spans="4:11" x14ac:dyDescent="0.3">
      <c r="D129">
        <v>2015</v>
      </c>
      <c r="E129" s="34"/>
      <c r="J129" s="122"/>
    </row>
    <row r="130" spans="4:11" ht="15.6" x14ac:dyDescent="0.35">
      <c r="D130">
        <v>2016</v>
      </c>
      <c r="E130" s="34"/>
      <c r="J130" s="124" t="s">
        <v>134</v>
      </c>
      <c r="K130" s="125">
        <v>1.1499999999999999</v>
      </c>
    </row>
    <row r="131" spans="4:11" x14ac:dyDescent="0.3">
      <c r="D131">
        <v>2017</v>
      </c>
      <c r="E131" s="34"/>
      <c r="J131" s="122"/>
    </row>
    <row r="132" spans="4:11" x14ac:dyDescent="0.3">
      <c r="D132">
        <v>2018</v>
      </c>
      <c r="E132" s="34"/>
      <c r="J132" s="126" t="s">
        <v>135</v>
      </c>
      <c r="K132" s="127">
        <v>0.02</v>
      </c>
    </row>
    <row r="133" spans="4:11" x14ac:dyDescent="0.3">
      <c r="D133">
        <v>2019</v>
      </c>
      <c r="E133" s="34">
        <v>3.9732727272727267E-2</v>
      </c>
    </row>
    <row r="134" spans="4:11" x14ac:dyDescent="0.3">
      <c r="D134">
        <v>2020</v>
      </c>
      <c r="E134" s="34">
        <v>2.9060784313725489E-2</v>
      </c>
    </row>
    <row r="135" spans="4:11" x14ac:dyDescent="0.3">
      <c r="D135">
        <v>2021</v>
      </c>
      <c r="E135" s="34">
        <v>3.2906122448979586E-2</v>
      </c>
      <c r="J135" t="s">
        <v>136</v>
      </c>
    </row>
    <row r="136" spans="4:11" x14ac:dyDescent="0.3">
      <c r="D136">
        <v>2022</v>
      </c>
      <c r="E136" s="34">
        <v>3.7199999999999997E-2</v>
      </c>
      <c r="J136" t="s">
        <v>137</v>
      </c>
    </row>
    <row r="137" spans="4:11" x14ac:dyDescent="0.3">
      <c r="D137"/>
    </row>
    <row r="138" spans="4:11" x14ac:dyDescent="0.3">
      <c r="D138" t="s">
        <v>138</v>
      </c>
    </row>
    <row r="140" spans="4:11" x14ac:dyDescent="0.3">
      <c r="E140" s="104">
        <f>MIN(E123:E136)</f>
        <v>2.3400000000000001E-2</v>
      </c>
    </row>
    <row r="141" spans="4:11" x14ac:dyDescent="0.3">
      <c r="E141" s="104">
        <f>MAX(E123:E136)</f>
        <v>3.9732727272727267E-2</v>
      </c>
    </row>
    <row r="148" spans="2:60" s="125" customFormat="1" x14ac:dyDescent="0.3">
      <c r="D148" s="128"/>
    </row>
    <row r="149" spans="2:60" ht="15" thickBot="1" x14ac:dyDescent="0.35"/>
    <row r="150" spans="2:60" ht="16.8" x14ac:dyDescent="0.35">
      <c r="B150" s="122" t="s">
        <v>128</v>
      </c>
      <c r="C150" s="77" t="s">
        <v>9</v>
      </c>
      <c r="D150" s="78" t="s">
        <v>93</v>
      </c>
      <c r="E150" s="79" t="s">
        <v>94</v>
      </c>
      <c r="F150" s="79" t="s">
        <v>95</v>
      </c>
      <c r="G150" s="79" t="s">
        <v>96</v>
      </c>
      <c r="H150" s="79" t="s">
        <v>97</v>
      </c>
      <c r="I150" s="79" t="s">
        <v>98</v>
      </c>
      <c r="J150" s="80" t="s">
        <v>99</v>
      </c>
      <c r="K150" s="81" t="s">
        <v>100</v>
      </c>
      <c r="L150" s="13" t="s">
        <v>139</v>
      </c>
      <c r="M150" s="13" t="s">
        <v>140</v>
      </c>
      <c r="N150" s="13" t="s">
        <v>141</v>
      </c>
      <c r="O150" s="13" t="s">
        <v>140</v>
      </c>
      <c r="P150" s="13" t="s">
        <v>142</v>
      </c>
      <c r="Q150" s="13" t="s">
        <v>140</v>
      </c>
      <c r="R150" s="13" t="s">
        <v>143</v>
      </c>
      <c r="S150" s="13" t="s">
        <v>140</v>
      </c>
      <c r="T150" s="13" t="s">
        <v>144</v>
      </c>
      <c r="U150" s="13" t="s">
        <v>140</v>
      </c>
      <c r="V150" s="13" t="s">
        <v>145</v>
      </c>
      <c r="W150" s="13" t="s">
        <v>140</v>
      </c>
      <c r="X150" s="13"/>
      <c r="Y150" s="13" t="s">
        <v>140</v>
      </c>
      <c r="Z150" s="13" t="s">
        <v>140</v>
      </c>
      <c r="AA150" s="13" t="s">
        <v>140</v>
      </c>
      <c r="AB150" s="13" t="s">
        <v>140</v>
      </c>
      <c r="AC150" s="13" t="s">
        <v>140</v>
      </c>
      <c r="AD150" s="13" t="s">
        <v>140</v>
      </c>
      <c r="AF150" s="122" t="s">
        <v>128</v>
      </c>
      <c r="AG150" s="77" t="s">
        <v>9</v>
      </c>
      <c r="AH150" s="78" t="s">
        <v>104</v>
      </c>
      <c r="AI150" s="79" t="s">
        <v>94</v>
      </c>
      <c r="AJ150" s="79" t="s">
        <v>95</v>
      </c>
      <c r="AK150" s="79" t="s">
        <v>96</v>
      </c>
      <c r="AL150" s="79" t="s">
        <v>97</v>
      </c>
      <c r="AM150" s="79" t="s">
        <v>98</v>
      </c>
      <c r="AN150" s="80" t="s">
        <v>99</v>
      </c>
      <c r="AO150" s="81" t="s">
        <v>100</v>
      </c>
      <c r="AP150" s="13" t="s">
        <v>139</v>
      </c>
      <c r="AQ150" s="13" t="s">
        <v>140</v>
      </c>
      <c r="AR150" s="13" t="s">
        <v>141</v>
      </c>
      <c r="AS150" s="13" t="s">
        <v>140</v>
      </c>
      <c r="AT150" s="13" t="s">
        <v>142</v>
      </c>
      <c r="AU150" s="13" t="s">
        <v>140</v>
      </c>
      <c r="AV150" s="13" t="s">
        <v>143</v>
      </c>
      <c r="AW150" s="13" t="s">
        <v>140</v>
      </c>
      <c r="AX150" s="13" t="s">
        <v>144</v>
      </c>
      <c r="AY150" s="13" t="s">
        <v>140</v>
      </c>
      <c r="AZ150" s="13" t="s">
        <v>145</v>
      </c>
      <c r="BA150" s="13" t="s">
        <v>140</v>
      </c>
      <c r="BC150" s="13" t="s">
        <v>140</v>
      </c>
      <c r="BD150" s="13" t="s">
        <v>140</v>
      </c>
      <c r="BE150" s="13" t="s">
        <v>140</v>
      </c>
      <c r="BF150" s="13" t="s">
        <v>140</v>
      </c>
      <c r="BG150" s="13" t="s">
        <v>140</v>
      </c>
      <c r="BH150" s="13" t="s">
        <v>140</v>
      </c>
    </row>
    <row r="151" spans="2:60" x14ac:dyDescent="0.3">
      <c r="C151" s="82">
        <v>0</v>
      </c>
      <c r="D151" s="83">
        <v>4.3730027842887236E-4</v>
      </c>
      <c r="E151" s="84">
        <v>1000000</v>
      </c>
      <c r="F151" s="85">
        <v>438</v>
      </c>
      <c r="G151">
        <v>1</v>
      </c>
      <c r="H151" s="86">
        <v>1000000</v>
      </c>
      <c r="I151" s="19">
        <v>1000009.894074021</v>
      </c>
      <c r="J151" s="87">
        <v>1.000009894074021</v>
      </c>
      <c r="K151" s="88">
        <v>0.54167656074068771</v>
      </c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AG151" s="82">
        <v>0</v>
      </c>
      <c r="AH151" s="105">
        <v>2.4557134125031228E-4</v>
      </c>
      <c r="AI151" s="19">
        <v>1000000</v>
      </c>
      <c r="AJ151" s="84">
        <f>INT(AI151*AH151+1)</f>
        <v>246</v>
      </c>
      <c r="AK151">
        <f t="shared" ref="AK151:AK214" si="20">(1+$G$2)^(-AG151)</f>
        <v>1</v>
      </c>
      <c r="AL151" s="86">
        <f>AK151*AI151</f>
        <v>1000000</v>
      </c>
      <c r="AM151" s="19">
        <f>SUM(U$117:$U149)</f>
        <v>2.7483538947142132</v>
      </c>
      <c r="AN151" s="87">
        <f>AM151/AL151</f>
        <v>2.7483538947142132E-6</v>
      </c>
      <c r="AO151" s="88">
        <v>-0.45833058497943863</v>
      </c>
      <c r="AP151" s="87"/>
      <c r="AQ151" s="87"/>
      <c r="AR151" s="87"/>
      <c r="AS151" s="87"/>
      <c r="AT151" s="87"/>
      <c r="AU151" s="87"/>
    </row>
    <row r="152" spans="2:60" x14ac:dyDescent="0.3">
      <c r="C152" s="82">
        <v>1</v>
      </c>
      <c r="D152" s="83">
        <v>5.6399293994086779E-4</v>
      </c>
      <c r="E152" s="85">
        <v>999562</v>
      </c>
      <c r="F152" s="85">
        <v>564</v>
      </c>
      <c r="G152">
        <v>0.9771350400625366</v>
      </c>
      <c r="H152" s="86">
        <v>976707.05491498916</v>
      </c>
      <c r="I152" s="19">
        <v>1976716.9489890102</v>
      </c>
      <c r="J152" s="87">
        <v>2.0238585756514884</v>
      </c>
      <c r="K152" s="88">
        <v>1.5655252423181552</v>
      </c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AG152" s="82">
        <v>1</v>
      </c>
      <c r="AH152" s="105">
        <v>3.2749866469369956E-4</v>
      </c>
      <c r="AI152" s="19">
        <f>AI151-AJ151</f>
        <v>999754</v>
      </c>
      <c r="AJ152" s="19">
        <f t="shared" ref="AJ152:AJ215" si="21">INT(AI152*AH152+1)</f>
        <v>328</v>
      </c>
      <c r="AK152">
        <f t="shared" si="20"/>
        <v>0.9771350400625366</v>
      </c>
      <c r="AL152" s="86">
        <f t="shared" ref="AL152:AL215" si="22">AK152*AI152</f>
        <v>976894.66484268126</v>
      </c>
      <c r="AM152" s="19">
        <f>SUM(U$117:$U149)</f>
        <v>2.7483538947142132</v>
      </c>
      <c r="AN152" s="87">
        <f t="shared" ref="AN152:AN215" si="23">AM152/AL152</f>
        <v>2.8133574617861251E-6</v>
      </c>
      <c r="AO152" s="88">
        <v>-0.45833051997587154</v>
      </c>
      <c r="AP152" s="87"/>
      <c r="AQ152" s="87"/>
      <c r="AR152" s="87"/>
      <c r="AS152" s="87"/>
      <c r="AT152" s="87"/>
      <c r="AU152" s="87"/>
    </row>
    <row r="153" spans="2:60" x14ac:dyDescent="0.3">
      <c r="C153" s="82">
        <v>2</v>
      </c>
      <c r="D153" s="83">
        <v>5.7638362342900447E-4</v>
      </c>
      <c r="E153" s="85">
        <v>998998</v>
      </c>
      <c r="F153" s="85">
        <v>576</v>
      </c>
      <c r="G153">
        <v>0.95479288651801497</v>
      </c>
      <c r="H153" s="86">
        <v>953836.18404572387</v>
      </c>
      <c r="I153" s="19">
        <v>2930553.1330347341</v>
      </c>
      <c r="J153" s="87">
        <v>3.0723862043110044</v>
      </c>
      <c r="K153" s="88">
        <v>2.6140528709776709</v>
      </c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AG153" s="82">
        <v>2</v>
      </c>
      <c r="AH153" s="105">
        <v>3.0412935698213996E-4</v>
      </c>
      <c r="AI153" s="19">
        <f>AI152-AJ152</f>
        <v>999426</v>
      </c>
      <c r="AJ153" s="19">
        <f t="shared" si="21"/>
        <v>304</v>
      </c>
      <c r="AK153">
        <f t="shared" si="20"/>
        <v>0.95479288651801497</v>
      </c>
      <c r="AL153" s="86">
        <f t="shared" si="22"/>
        <v>954244.83540115366</v>
      </c>
      <c r="AM153" s="19">
        <f>SUM(U$117:$U149)</f>
        <v>2.7483538947142132</v>
      </c>
      <c r="AN153" s="87">
        <f t="shared" si="23"/>
        <v>2.8801349431027692E-6</v>
      </c>
      <c r="AO153" s="88">
        <v>-0.45833045319839022</v>
      </c>
      <c r="AP153" s="87"/>
      <c r="AQ153" s="87"/>
      <c r="AR153" s="87"/>
      <c r="AS153" s="87"/>
      <c r="AT153" s="87"/>
      <c r="AU153" s="87"/>
    </row>
    <row r="154" spans="2:60" x14ac:dyDescent="0.3">
      <c r="C154" s="82">
        <v>3</v>
      </c>
      <c r="D154" s="83">
        <v>5.4978059248187762E-4</v>
      </c>
      <c r="E154" s="85">
        <v>998422</v>
      </c>
      <c r="F154" s="85">
        <v>549</v>
      </c>
      <c r="G154">
        <v>0.93296158541920537</v>
      </c>
      <c r="H154" s="86">
        <v>931489.37203741388</v>
      </c>
      <c r="I154" s="19">
        <v>3862042.5050721481</v>
      </c>
      <c r="J154" s="87">
        <v>4.146094009236883</v>
      </c>
      <c r="K154" s="88">
        <v>3.6877606759035495</v>
      </c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AG154" s="82">
        <v>3</v>
      </c>
      <c r="AH154" s="105">
        <v>2.7920692513595422E-4</v>
      </c>
      <c r="AI154" s="19">
        <f>AI153-AJ153</f>
        <v>999122</v>
      </c>
      <c r="AJ154" s="19">
        <f t="shared" si="21"/>
        <v>279</v>
      </c>
      <c r="AK154">
        <f t="shared" si="20"/>
        <v>0.93296158541920537</v>
      </c>
      <c r="AL154" s="86">
        <f t="shared" si="22"/>
        <v>932142.44514720736</v>
      </c>
      <c r="AM154" s="19">
        <f>SUM(U$117:$U149)</f>
        <v>2.7483538947142132</v>
      </c>
      <c r="AN154" s="87">
        <f t="shared" si="23"/>
        <v>2.9484269373445203E-6</v>
      </c>
      <c r="AO154" s="88">
        <v>-0.45833038490639599</v>
      </c>
      <c r="AP154" s="87"/>
      <c r="AQ154" s="87"/>
      <c r="AR154" s="87"/>
      <c r="AS154" s="87"/>
      <c r="AT154" s="87"/>
      <c r="AU154" s="87"/>
    </row>
    <row r="155" spans="2:60" x14ac:dyDescent="0.3">
      <c r="C155" s="82">
        <v>4</v>
      </c>
      <c r="D155" s="83">
        <v>5.2240469539661819E-4</v>
      </c>
      <c r="E155" s="85">
        <v>997873</v>
      </c>
      <c r="F155" s="85">
        <v>522</v>
      </c>
      <c r="G155">
        <v>0.91162945614540303</v>
      </c>
      <c r="H155" s="86">
        <v>909690.42029218178</v>
      </c>
      <c r="I155" s="19">
        <v>4771732.9253643295</v>
      </c>
      <c r="J155" s="87">
        <v>5.2454470432168625</v>
      </c>
      <c r="K155" s="88">
        <v>4.7871137098835295</v>
      </c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AG155" s="82">
        <v>4</v>
      </c>
      <c r="AH155" s="105">
        <v>2.5656334604412734E-4</v>
      </c>
      <c r="AI155" s="19">
        <f t="shared" ref="AI155:AI218" si="24">AI154-AJ154</f>
        <v>998843</v>
      </c>
      <c r="AJ155" s="19">
        <f t="shared" si="21"/>
        <v>257</v>
      </c>
      <c r="AK155">
        <f t="shared" si="20"/>
        <v>0.91162945614540303</v>
      </c>
      <c r="AL155" s="86">
        <f t="shared" si="22"/>
        <v>910574.70086464274</v>
      </c>
      <c r="AM155" s="19">
        <f>SUM(U$117:$U149)</f>
        <v>2.7483538947142132</v>
      </c>
      <c r="AN155" s="87">
        <f t="shared" si="23"/>
        <v>3.0182629630545349E-6</v>
      </c>
      <c r="AO155" s="88">
        <v>-0.45833031507037025</v>
      </c>
      <c r="AP155" s="87"/>
      <c r="AQ155" s="87"/>
      <c r="AR155" s="87"/>
      <c r="AS155" s="87"/>
      <c r="AT155" s="87"/>
      <c r="AU155" s="87"/>
    </row>
    <row r="156" spans="2:60" x14ac:dyDescent="0.3">
      <c r="C156" s="82">
        <v>5</v>
      </c>
      <c r="D156" s="83">
        <v>4.5633049115354824E-4</v>
      </c>
      <c r="E156" s="85">
        <v>997351</v>
      </c>
      <c r="F156" s="85">
        <v>456</v>
      </c>
      <c r="G156">
        <v>0.89078508515282673</v>
      </c>
      <c r="H156" s="86">
        <v>888425.39546225686</v>
      </c>
      <c r="I156" s="19">
        <v>5660158.3208265863</v>
      </c>
      <c r="J156" s="87">
        <v>6.3710001422027656</v>
      </c>
      <c r="K156" s="88">
        <v>5.9126668088694325</v>
      </c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AG156" s="82">
        <v>5</v>
      </c>
      <c r="AH156" s="105">
        <v>2.4400685814895143E-4</v>
      </c>
      <c r="AI156" s="19">
        <f t="shared" si="24"/>
        <v>998586</v>
      </c>
      <c r="AJ156" s="19">
        <f t="shared" si="21"/>
        <v>244</v>
      </c>
      <c r="AK156">
        <f t="shared" si="20"/>
        <v>0.89078508515282673</v>
      </c>
      <c r="AL156" s="86">
        <f t="shared" si="22"/>
        <v>889525.51504242059</v>
      </c>
      <c r="AM156" s="19">
        <f>SUM(U$117:$U149)</f>
        <v>2.7483538947142132</v>
      </c>
      <c r="AN156" s="87">
        <f t="shared" si="23"/>
        <v>3.0896852852873442E-6</v>
      </c>
      <c r="AO156" s="88">
        <v>-0.45833024364804803</v>
      </c>
      <c r="AP156" s="87"/>
      <c r="AQ156" s="87"/>
      <c r="AR156" s="87"/>
      <c r="AS156" s="87"/>
      <c r="AT156" s="87"/>
      <c r="AU156" s="87"/>
    </row>
    <row r="157" spans="2:60" x14ac:dyDescent="0.3">
      <c r="C157" s="82">
        <v>6</v>
      </c>
      <c r="D157" s="83">
        <v>4.1817116882233047E-4</v>
      </c>
      <c r="E157" s="85">
        <v>996895</v>
      </c>
      <c r="F157" s="85">
        <v>417</v>
      </c>
      <c r="G157">
        <v>0.87041731986791737</v>
      </c>
      <c r="H157" s="86">
        <v>867714.67408972746</v>
      </c>
      <c r="I157" s="19">
        <v>6527872.9949163143</v>
      </c>
      <c r="J157" s="87">
        <v>7.523063963121694</v>
      </c>
      <c r="K157" s="88">
        <v>7.064730629788361</v>
      </c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AG157" s="82">
        <v>6</v>
      </c>
      <c r="AH157" s="105">
        <v>2.2436179543997082E-4</v>
      </c>
      <c r="AI157" s="19">
        <f t="shared" si="24"/>
        <v>998342</v>
      </c>
      <c r="AJ157" s="19">
        <f t="shared" si="21"/>
        <v>224</v>
      </c>
      <c r="AK157">
        <f t="shared" si="20"/>
        <v>0.87041731986791737</v>
      </c>
      <c r="AL157" s="86">
        <f t="shared" si="22"/>
        <v>868974.16795157641</v>
      </c>
      <c r="AM157" s="19">
        <f>SUM(U$117:$U149)</f>
        <v>2.7483538947142132</v>
      </c>
      <c r="AN157" s="87">
        <f t="shared" si="23"/>
        <v>3.1627567263511167E-6</v>
      </c>
      <c r="AO157" s="88">
        <v>-0.45833017057660697</v>
      </c>
      <c r="AP157" s="87"/>
      <c r="AQ157" s="87"/>
      <c r="AR157" s="87"/>
      <c r="AS157" s="87"/>
      <c r="AT157" s="87"/>
      <c r="AU157" s="87"/>
    </row>
    <row r="158" spans="2:60" x14ac:dyDescent="0.3">
      <c r="C158" s="82">
        <v>7</v>
      </c>
      <c r="D158" s="83">
        <v>3.9848861970626131E-4</v>
      </c>
      <c r="E158" s="85">
        <v>996478</v>
      </c>
      <c r="F158" s="85">
        <v>398</v>
      </c>
      <c r="G158">
        <v>0.85051526272026323</v>
      </c>
      <c r="H158" s="86">
        <v>847519.7479649625</v>
      </c>
      <c r="I158" s="19">
        <v>7375392.7428812766</v>
      </c>
      <c r="J158" s="87">
        <v>8.7023255335239504</v>
      </c>
      <c r="K158" s="88">
        <v>8.2439922001906165</v>
      </c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AG158" s="82">
        <v>7</v>
      </c>
      <c r="AH158" s="105">
        <v>2.1072689511119635E-4</v>
      </c>
      <c r="AI158" s="19">
        <f t="shared" si="24"/>
        <v>998118</v>
      </c>
      <c r="AJ158" s="19">
        <f t="shared" si="21"/>
        <v>211</v>
      </c>
      <c r="AK158">
        <f t="shared" si="20"/>
        <v>0.85051526272026323</v>
      </c>
      <c r="AL158" s="86">
        <f t="shared" si="22"/>
        <v>848914.59299582371</v>
      </c>
      <c r="AM158" s="19">
        <f>SUM(U$117:$U149)</f>
        <v>2.7483538947142132</v>
      </c>
      <c r="AN158" s="87">
        <f t="shared" si="23"/>
        <v>3.2374916362496008E-6</v>
      </c>
      <c r="AO158" s="88">
        <v>-0.45833009584169704</v>
      </c>
      <c r="AP158" s="87"/>
      <c r="AQ158" s="87"/>
      <c r="AR158" s="87"/>
      <c r="AS158" s="87"/>
      <c r="AT158" s="87"/>
      <c r="AU158" s="87"/>
    </row>
    <row r="159" spans="2:60" x14ac:dyDescent="0.3">
      <c r="C159" s="82">
        <v>8</v>
      </c>
      <c r="D159" s="83">
        <v>3.938095895164965E-4</v>
      </c>
      <c r="E159" s="85">
        <v>996080</v>
      </c>
      <c r="F159" s="85">
        <v>393</v>
      </c>
      <c r="G159">
        <v>0.83106826531196321</v>
      </c>
      <c r="H159" s="86">
        <v>827810.4777119403</v>
      </c>
      <c r="I159" s="19">
        <v>8203203.2205932168</v>
      </c>
      <c r="J159" s="87">
        <v>9.9095184724730547</v>
      </c>
      <c r="K159" s="88">
        <v>9.4511851391397208</v>
      </c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AG159" s="82">
        <v>8</v>
      </c>
      <c r="AH159" s="105">
        <v>2.0288370139708134E-4</v>
      </c>
      <c r="AI159" s="19">
        <f t="shared" si="24"/>
        <v>997907</v>
      </c>
      <c r="AJ159" s="19">
        <f t="shared" si="21"/>
        <v>203</v>
      </c>
      <c r="AK159">
        <f t="shared" si="20"/>
        <v>0.83106826531196321</v>
      </c>
      <c r="AL159" s="86">
        <f t="shared" si="22"/>
        <v>829328.83943266526</v>
      </c>
      <c r="AM159" s="19">
        <f>SUM(U$117:$U149)</f>
        <v>2.7483538947142132</v>
      </c>
      <c r="AN159" s="87">
        <f t="shared" si="23"/>
        <v>3.3139495023401476E-6</v>
      </c>
      <c r="AO159" s="88">
        <v>-0.458330019383831</v>
      </c>
      <c r="AP159" s="87"/>
      <c r="AQ159" s="87"/>
      <c r="AR159" s="87"/>
      <c r="AS159" s="87"/>
      <c r="AT159" s="87"/>
      <c r="AU159" s="87"/>
    </row>
    <row r="160" spans="2:60" x14ac:dyDescent="0.3">
      <c r="C160" s="82">
        <v>9</v>
      </c>
      <c r="D160" s="83">
        <v>4.0238881392460463E-4</v>
      </c>
      <c r="E160" s="85">
        <v>995687</v>
      </c>
      <c r="F160" s="85">
        <v>401</v>
      </c>
      <c r="G160">
        <v>0.81206592272030798</v>
      </c>
      <c r="H160" s="86">
        <v>808563.48239561531</v>
      </c>
      <c r="I160" s="19">
        <v>9011766.7029888313</v>
      </c>
      <c r="J160" s="87">
        <v>11.145404039629307</v>
      </c>
      <c r="K160" s="88">
        <v>10.687070706295973</v>
      </c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AG160" s="82">
        <v>9</v>
      </c>
      <c r="AH160" s="105">
        <v>2.0062552319739452E-4</v>
      </c>
      <c r="AI160" s="19">
        <f t="shared" si="24"/>
        <v>997704</v>
      </c>
      <c r="AJ160" s="19">
        <f t="shared" si="21"/>
        <v>201</v>
      </c>
      <c r="AK160">
        <f t="shared" si="20"/>
        <v>0.81206592272030798</v>
      </c>
      <c r="AL160" s="86">
        <f t="shared" si="22"/>
        <v>810201.4193617421</v>
      </c>
      <c r="AM160" s="19">
        <f>SUM(U$117:$U149)</f>
        <v>2.7483538947142132</v>
      </c>
      <c r="AN160" s="87">
        <f t="shared" si="23"/>
        <v>3.3921859787400803E-6</v>
      </c>
      <c r="AO160" s="88">
        <v>-0.45832994114735459</v>
      </c>
      <c r="AP160" s="87"/>
      <c r="AQ160" s="87"/>
      <c r="AR160" s="87"/>
      <c r="AS160" s="87"/>
      <c r="AT160" s="87"/>
      <c r="AU160" s="87"/>
    </row>
    <row r="161" spans="3:47" x14ac:dyDescent="0.3">
      <c r="C161" s="82">
        <v>10</v>
      </c>
      <c r="D161" s="83">
        <v>4.3482655277330025E-4</v>
      </c>
      <c r="E161" s="85">
        <v>995286</v>
      </c>
      <c r="F161" s="85">
        <v>433</v>
      </c>
      <c r="G161">
        <v>0.79349806793072875</v>
      </c>
      <c r="H161" s="86">
        <v>789757.51803850324</v>
      </c>
      <c r="I161" s="19">
        <v>9801524.2210273352</v>
      </c>
      <c r="J161" s="87">
        <v>12.410802046394041</v>
      </c>
      <c r="K161" s="88">
        <v>11.952468713060707</v>
      </c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AG161" s="82">
        <v>10</v>
      </c>
      <c r="AH161" s="105">
        <v>2.0372159449015513E-4</v>
      </c>
      <c r="AI161" s="19">
        <f t="shared" si="24"/>
        <v>997503</v>
      </c>
      <c r="AJ161" s="19">
        <f t="shared" si="21"/>
        <v>204</v>
      </c>
      <c r="AK161">
        <f t="shared" si="20"/>
        <v>0.79349806793072875</v>
      </c>
      <c r="AL161" s="86">
        <f t="shared" si="22"/>
        <v>791516.70325510576</v>
      </c>
      <c r="AM161" s="19">
        <f>SUM(U$117:$U149)</f>
        <v>2.7483538947142132</v>
      </c>
      <c r="AN161" s="87">
        <f t="shared" si="23"/>
        <v>3.4722626615605598E-6</v>
      </c>
      <c r="AO161" s="88">
        <v>-0.45832986107067175</v>
      </c>
      <c r="AP161" s="87"/>
      <c r="AQ161" s="87"/>
      <c r="AR161" s="87"/>
      <c r="AS161" s="87"/>
      <c r="AT161" s="87"/>
      <c r="AU161" s="87"/>
    </row>
    <row r="162" spans="3:47" x14ac:dyDescent="0.3">
      <c r="C162" s="82">
        <v>11</v>
      </c>
      <c r="D162" s="83">
        <v>4.6121619987949471E-4</v>
      </c>
      <c r="E162" s="85">
        <v>994853</v>
      </c>
      <c r="F162" s="85">
        <v>459</v>
      </c>
      <c r="G162">
        <v>0.77535476639703804</v>
      </c>
      <c r="H162" s="86">
        <v>771364.01541439246</v>
      </c>
      <c r="I162" s="19">
        <v>10572888.236441728</v>
      </c>
      <c r="J162" s="87">
        <v>13.706742893317051</v>
      </c>
      <c r="K162" s="88">
        <v>13.248409559983717</v>
      </c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AG162" s="82">
        <v>11</v>
      </c>
      <c r="AH162" s="105">
        <v>2.099547561129868E-4</v>
      </c>
      <c r="AI162" s="19">
        <f t="shared" si="24"/>
        <v>997299</v>
      </c>
      <c r="AJ162" s="19">
        <f t="shared" si="21"/>
        <v>210</v>
      </c>
      <c r="AK162">
        <f t="shared" si="20"/>
        <v>0.77535476639703804</v>
      </c>
      <c r="AL162" s="86">
        <f t="shared" si="22"/>
        <v>773260.53317299963</v>
      </c>
      <c r="AM162" s="19">
        <f>SUM(U$117:$U149)</f>
        <v>2.7483538947142132</v>
      </c>
      <c r="AN162" s="87">
        <f t="shared" si="23"/>
        <v>3.5542404879201702E-6</v>
      </c>
      <c r="AO162" s="88">
        <v>-0.45832977909284539</v>
      </c>
      <c r="AP162" s="87"/>
      <c r="AQ162" s="87"/>
      <c r="AR162" s="87"/>
      <c r="AS162" s="87"/>
      <c r="AT162" s="87"/>
      <c r="AU162" s="87"/>
    </row>
    <row r="163" spans="3:47" x14ac:dyDescent="0.3">
      <c r="C163" s="82">
        <v>12</v>
      </c>
      <c r="D163" s="83">
        <v>4.9236781398556717E-4</v>
      </c>
      <c r="E163" s="85">
        <v>994394</v>
      </c>
      <c r="F163" s="85">
        <v>490</v>
      </c>
      <c r="G163">
        <v>0.75762631072604847</v>
      </c>
      <c r="H163" s="86">
        <v>753379.0576281182</v>
      </c>
      <c r="I163" s="19">
        <v>11326267.294069845</v>
      </c>
      <c r="J163" s="87">
        <v>15.033955589008023</v>
      </c>
      <c r="K163" s="88">
        <v>14.575622255674689</v>
      </c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AG163" s="82">
        <v>12</v>
      </c>
      <c r="AH163" s="105">
        <v>2.1920361580139215E-4</v>
      </c>
      <c r="AI163" s="19">
        <f t="shared" si="24"/>
        <v>997089</v>
      </c>
      <c r="AJ163" s="19">
        <f t="shared" si="21"/>
        <v>219</v>
      </c>
      <c r="AK163">
        <f t="shared" si="20"/>
        <v>0.75762631072604847</v>
      </c>
      <c r="AL163" s="86">
        <f t="shared" si="22"/>
        <v>755420.8605355249</v>
      </c>
      <c r="AM163" s="19">
        <f>SUM(U$117:$U149)</f>
        <v>2.7483538947142132</v>
      </c>
      <c r="AN163" s="87">
        <f t="shared" si="23"/>
        <v>3.6381758014544098E-6</v>
      </c>
      <c r="AO163" s="88">
        <v>-0.45832969515753186</v>
      </c>
      <c r="AP163" s="87"/>
      <c r="AQ163" s="87"/>
      <c r="AR163" s="87"/>
      <c r="AS163" s="87"/>
      <c r="AT163" s="87"/>
      <c r="AU163" s="87"/>
    </row>
    <row r="164" spans="3:47" x14ac:dyDescent="0.3">
      <c r="C164" s="82">
        <v>13</v>
      </c>
      <c r="D164" s="83">
        <v>5.235171779774902E-4</v>
      </c>
      <c r="E164" s="85">
        <v>993904</v>
      </c>
      <c r="F164" s="85">
        <v>521</v>
      </c>
      <c r="G164">
        <v>0.74030321548372913</v>
      </c>
      <c r="H164" s="86">
        <v>735790.32708214037</v>
      </c>
      <c r="I164" s="19">
        <v>12062057.621151986</v>
      </c>
      <c r="J164" s="87">
        <v>16.393335407092721</v>
      </c>
      <c r="K164" s="88">
        <v>15.935002073759387</v>
      </c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AG164" s="82">
        <v>13</v>
      </c>
      <c r="AH164" s="105">
        <v>2.2842915918512758E-4</v>
      </c>
      <c r="AI164" s="19">
        <f t="shared" si="24"/>
        <v>996870</v>
      </c>
      <c r="AJ164" s="19">
        <f t="shared" si="21"/>
        <v>228</v>
      </c>
      <c r="AK164">
        <f t="shared" si="20"/>
        <v>0.74030321548372913</v>
      </c>
      <c r="AL164" s="86">
        <f t="shared" si="22"/>
        <v>737986.066419265</v>
      </c>
      <c r="AM164" s="19">
        <f>SUM(U$117:$U149)</f>
        <v>2.7483538947142132</v>
      </c>
      <c r="AN164" s="87">
        <f t="shared" si="23"/>
        <v>3.7241270801348938E-6</v>
      </c>
      <c r="AO164" s="88">
        <v>-0.45832960920625315</v>
      </c>
      <c r="AP164" s="87"/>
      <c r="AQ164" s="87"/>
      <c r="AR164" s="87"/>
      <c r="AS164" s="87"/>
      <c r="AT164" s="87"/>
      <c r="AU164" s="87"/>
    </row>
    <row r="165" spans="3:47" x14ac:dyDescent="0.3">
      <c r="C165" s="82">
        <v>14</v>
      </c>
      <c r="D165" s="83">
        <v>5.5467692782432685E-4</v>
      </c>
      <c r="E165" s="85">
        <v>993383</v>
      </c>
      <c r="F165" s="85">
        <v>552</v>
      </c>
      <c r="G165">
        <v>0.72337621212011827</v>
      </c>
      <c r="H165" s="86">
        <v>718589.63172451942</v>
      </c>
      <c r="I165" s="19">
        <v>12780647.252876505</v>
      </c>
      <c r="J165" s="87">
        <v>17.785738464114289</v>
      </c>
      <c r="K165" s="88">
        <v>17.327405130780956</v>
      </c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AG165" s="82">
        <v>14</v>
      </c>
      <c r="AH165" s="105">
        <v>2.3587534579276009E-4</v>
      </c>
      <c r="AI165" s="19">
        <f t="shared" si="24"/>
        <v>996642</v>
      </c>
      <c r="AJ165" s="19">
        <f t="shared" si="21"/>
        <v>236</v>
      </c>
      <c r="AK165">
        <f t="shared" si="20"/>
        <v>0.72337621212011827</v>
      </c>
      <c r="AL165" s="86">
        <f t="shared" si="22"/>
        <v>720947.11479981896</v>
      </c>
      <c r="AM165" s="19">
        <f>SUM(U$117:$U149)</f>
        <v>2.7483538947142132</v>
      </c>
      <c r="AN165" s="87">
        <f t="shared" si="23"/>
        <v>3.8121435515798301E-6</v>
      </c>
      <c r="AO165" s="88">
        <v>-0.45832952118978171</v>
      </c>
      <c r="AP165" s="87"/>
      <c r="AQ165" s="87"/>
      <c r="AR165" s="87"/>
      <c r="AS165" s="87"/>
      <c r="AT165" s="87"/>
      <c r="AU165" s="87"/>
    </row>
    <row r="166" spans="3:47" x14ac:dyDescent="0.3">
      <c r="C166" s="82">
        <v>15</v>
      </c>
      <c r="D166" s="83">
        <v>5.8564847544639073E-4</v>
      </c>
      <c r="E166" s="85">
        <v>992831</v>
      </c>
      <c r="F166" s="85">
        <v>582</v>
      </c>
      <c r="G166">
        <v>0.70683624401027778</v>
      </c>
      <c r="H166" s="86">
        <v>701768.9349769681</v>
      </c>
      <c r="I166" s="19">
        <v>13482416.187853474</v>
      </c>
      <c r="J166" s="87">
        <v>19.21204475700533</v>
      </c>
      <c r="K166" s="88">
        <v>18.753711423671998</v>
      </c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AG166" s="82">
        <v>15</v>
      </c>
      <c r="AH166" s="105">
        <v>2.4059051867652968E-4</v>
      </c>
      <c r="AI166" s="19">
        <f t="shared" si="24"/>
        <v>996406</v>
      </c>
      <c r="AJ166" s="19">
        <f t="shared" si="21"/>
        <v>240</v>
      </c>
      <c r="AK166">
        <f t="shared" si="20"/>
        <v>0.70683624401027778</v>
      </c>
      <c r="AL166" s="86">
        <f t="shared" si="22"/>
        <v>704295.87454930483</v>
      </c>
      <c r="AM166" s="19">
        <f>SUM(U$117:$U149)</f>
        <v>2.7483538947142132</v>
      </c>
      <c r="AN166" s="87">
        <f t="shared" si="23"/>
        <v>3.9022717497428875E-6</v>
      </c>
      <c r="AO166" s="88">
        <v>-0.45832943106158358</v>
      </c>
      <c r="AP166" s="87"/>
      <c r="AQ166" s="87"/>
      <c r="AR166" s="87"/>
      <c r="AS166" s="87"/>
      <c r="AT166" s="87"/>
      <c r="AU166" s="87"/>
    </row>
    <row r="167" spans="3:47" x14ac:dyDescent="0.3">
      <c r="C167" s="82">
        <v>16</v>
      </c>
      <c r="D167" s="83">
        <v>6.15781917608158E-4</v>
      </c>
      <c r="E167" s="85">
        <v>992249</v>
      </c>
      <c r="F167" s="85">
        <v>612</v>
      </c>
      <c r="G167">
        <v>0.69067446160863555</v>
      </c>
      <c r="H167" s="86">
        <v>685321.04385670705</v>
      </c>
      <c r="I167" s="19">
        <v>14167737.231710181</v>
      </c>
      <c r="J167" s="87">
        <v>20.673139047328739</v>
      </c>
      <c r="K167" s="88">
        <v>20.214805713995407</v>
      </c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AG167" s="82">
        <v>16</v>
      </c>
      <c r="AH167" s="105">
        <v>2.4220506270257154E-4</v>
      </c>
      <c r="AI167" s="19">
        <f t="shared" si="24"/>
        <v>996166</v>
      </c>
      <c r="AJ167" s="19">
        <f t="shared" si="21"/>
        <v>242</v>
      </c>
      <c r="AK167">
        <f t="shared" si="20"/>
        <v>0.69067446160863555</v>
      </c>
      <c r="AL167" s="86">
        <f t="shared" si="22"/>
        <v>688026.41572282801</v>
      </c>
      <c r="AM167" s="19">
        <f>SUM(U$117:$U149)</f>
        <v>2.7483538947142132</v>
      </c>
      <c r="AN167" s="87">
        <f t="shared" si="23"/>
        <v>3.9945470579452138E-6</v>
      </c>
      <c r="AO167" s="88">
        <v>-0.45832933878627535</v>
      </c>
      <c r="AP167" s="87"/>
      <c r="AQ167" s="87"/>
      <c r="AR167" s="87"/>
      <c r="AS167" s="87"/>
      <c r="AT167" s="87"/>
      <c r="AU167" s="87"/>
    </row>
    <row r="168" spans="3:47" x14ac:dyDescent="0.3">
      <c r="C168" s="82">
        <v>17</v>
      </c>
      <c r="D168" s="83">
        <v>6.5102999389440907E-4</v>
      </c>
      <c r="E168" s="85">
        <v>991637</v>
      </c>
      <c r="F168" s="85">
        <v>646</v>
      </c>
      <c r="G168">
        <v>0.67488221771412504</v>
      </c>
      <c r="H168" s="86">
        <v>669238.17772738182</v>
      </c>
      <c r="I168" s="19">
        <v>14836975.409437563</v>
      </c>
      <c r="J168" s="87">
        <v>22.16994771550749</v>
      </c>
      <c r="K168" s="88">
        <v>21.711614382174158</v>
      </c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AG168" s="82">
        <v>17</v>
      </c>
      <c r="AH168" s="105">
        <v>2.4101073780325829E-4</v>
      </c>
      <c r="AI168" s="19">
        <f t="shared" si="24"/>
        <v>995924</v>
      </c>
      <c r="AJ168" s="19">
        <f t="shared" si="21"/>
        <v>241</v>
      </c>
      <c r="AK168">
        <f t="shared" si="20"/>
        <v>0.67488221771412504</v>
      </c>
      <c r="AL168" s="86">
        <f t="shared" si="22"/>
        <v>672131.39779472223</v>
      </c>
      <c r="AM168" s="19">
        <f>SUM(U$117:$U149)</f>
        <v>2.7483538947142132</v>
      </c>
      <c r="AN168" s="87">
        <f t="shared" si="23"/>
        <v>4.0890128087032119E-6</v>
      </c>
      <c r="AO168" s="88">
        <v>-0.45832924432052463</v>
      </c>
      <c r="AP168" s="87"/>
      <c r="AQ168" s="87"/>
      <c r="AR168" s="87"/>
      <c r="AS168" s="87"/>
      <c r="AT168" s="87"/>
      <c r="AU168" s="87"/>
    </row>
    <row r="169" spans="3:47" x14ac:dyDescent="0.3">
      <c r="C169" s="82">
        <v>18</v>
      </c>
      <c r="D169" s="83">
        <v>6.7733227426143724E-4</v>
      </c>
      <c r="E169" s="85">
        <v>990991</v>
      </c>
      <c r="F169" s="85">
        <v>672</v>
      </c>
      <c r="G169">
        <v>0.65945106284358512</v>
      </c>
      <c r="H169" s="86">
        <v>653510.06821842724</v>
      </c>
      <c r="I169" s="19">
        <v>15490485.47765599</v>
      </c>
      <c r="J169" s="87">
        <v>23.703514652628883</v>
      </c>
      <c r="K169" s="88">
        <v>23.245181319295551</v>
      </c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AG169" s="82">
        <v>18</v>
      </c>
      <c r="AH169" s="105">
        <v>2.3756421591434156E-4</v>
      </c>
      <c r="AI169" s="19">
        <f t="shared" si="24"/>
        <v>995683</v>
      </c>
      <c r="AJ169" s="19">
        <f t="shared" si="21"/>
        <v>237</v>
      </c>
      <c r="AK169">
        <f t="shared" si="20"/>
        <v>0.65945106284358512</v>
      </c>
      <c r="AL169" s="86">
        <f t="shared" si="22"/>
        <v>656604.21260528942</v>
      </c>
      <c r="AM169" s="19">
        <f>SUM(U$117:$U149)</f>
        <v>2.7483538947142132</v>
      </c>
      <c r="AN169" s="87">
        <f t="shared" si="23"/>
        <v>4.185708592714066E-6</v>
      </c>
      <c r="AO169" s="88">
        <v>-0.45832914762474058</v>
      </c>
      <c r="AP169" s="87"/>
      <c r="AQ169" s="87"/>
      <c r="AR169" s="87"/>
      <c r="AS169" s="87"/>
      <c r="AT169" s="87"/>
      <c r="AU169" s="87"/>
    </row>
    <row r="170" spans="3:47" x14ac:dyDescent="0.3">
      <c r="C170" s="82">
        <v>19</v>
      </c>
      <c r="D170" s="83">
        <v>7.0776175510679014E-4</v>
      </c>
      <c r="E170" s="85">
        <v>990319</v>
      </c>
      <c r="F170" s="85">
        <v>701</v>
      </c>
      <c r="G170">
        <v>0.64437274071094874</v>
      </c>
      <c r="H170" s="86">
        <v>638134.568208126</v>
      </c>
      <c r="I170" s="19">
        <v>16128620.045864116</v>
      </c>
      <c r="J170" s="87">
        <v>25.274637747886128</v>
      </c>
      <c r="K170" s="88">
        <v>24.816304414552796</v>
      </c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AG170" s="82">
        <v>19</v>
      </c>
      <c r="AH170" s="105">
        <v>2.3266663824013389E-4</v>
      </c>
      <c r="AI170" s="19">
        <f t="shared" si="24"/>
        <v>995446</v>
      </c>
      <c r="AJ170" s="19">
        <f t="shared" si="21"/>
        <v>232</v>
      </c>
      <c r="AK170">
        <f t="shared" si="20"/>
        <v>0.64437274071094874</v>
      </c>
      <c r="AL170" s="86">
        <f t="shared" si="22"/>
        <v>641438.26724975114</v>
      </c>
      <c r="AM170" s="19">
        <f>SUM(U$117:$U149)</f>
        <v>2.7483538947142132</v>
      </c>
      <c r="AN170" s="87">
        <f t="shared" si="23"/>
        <v>4.2846740443131541E-6</v>
      </c>
      <c r="AO170" s="88">
        <v>-0.45832904865928903</v>
      </c>
      <c r="AP170" s="87"/>
      <c r="AQ170" s="87"/>
      <c r="AR170" s="87"/>
      <c r="AS170" s="87"/>
      <c r="AT170" s="87"/>
      <c r="AU170" s="87"/>
    </row>
    <row r="171" spans="3:47" x14ac:dyDescent="0.3">
      <c r="C171" s="82">
        <v>20</v>
      </c>
      <c r="D171" s="83">
        <v>7.3540538369266419E-4</v>
      </c>
      <c r="E171" s="85">
        <v>989618</v>
      </c>
      <c r="F171" s="85">
        <v>728</v>
      </c>
      <c r="G171">
        <v>0.62963918380979944</v>
      </c>
      <c r="H171" s="86">
        <v>623102.26980348607</v>
      </c>
      <c r="I171" s="19">
        <v>16751722.315667603</v>
      </c>
      <c r="J171" s="87">
        <v>26.884386604707377</v>
      </c>
      <c r="K171" s="88">
        <v>26.426053271374045</v>
      </c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AG171" s="82">
        <v>20</v>
      </c>
      <c r="AH171" s="105">
        <v>2.3260401622218551E-4</v>
      </c>
      <c r="AI171" s="19">
        <f t="shared" si="24"/>
        <v>995214</v>
      </c>
      <c r="AJ171" s="19">
        <f t="shared" si="21"/>
        <v>232</v>
      </c>
      <c r="AK171">
        <f t="shared" si="20"/>
        <v>0.62963918380979944</v>
      </c>
      <c r="AL171" s="86">
        <f t="shared" si="22"/>
        <v>626625.73067608569</v>
      </c>
      <c r="AM171" s="19">
        <f>SUM(U$117:$U149)</f>
        <v>2.7483538947142132</v>
      </c>
      <c r="AN171" s="87">
        <f t="shared" si="23"/>
        <v>4.3859576142028676E-6</v>
      </c>
      <c r="AO171" s="88">
        <v>-0.45832894737571911</v>
      </c>
      <c r="AP171" s="87"/>
      <c r="AQ171" s="87"/>
      <c r="AR171" s="87"/>
      <c r="AS171" s="87"/>
      <c r="AT171" s="87"/>
      <c r="AU171" s="87"/>
    </row>
    <row r="172" spans="3:47" x14ac:dyDescent="0.3">
      <c r="C172" s="82">
        <v>21</v>
      </c>
      <c r="D172" s="83">
        <v>7.6010102584562144E-4</v>
      </c>
      <c r="E172" s="85">
        <v>988890</v>
      </c>
      <c r="F172" s="85">
        <v>752</v>
      </c>
      <c r="G172">
        <v>0.61524250909693123</v>
      </c>
      <c r="H172" s="86">
        <v>608407.16482086433</v>
      </c>
      <c r="I172" s="19">
        <v>17360129.480488468</v>
      </c>
      <c r="J172" s="87">
        <v>28.533736096944022</v>
      </c>
      <c r="K172" s="88">
        <v>28.07540276361069</v>
      </c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AG172" s="82">
        <v>21</v>
      </c>
      <c r="AH172" s="105">
        <v>2.267627269236542E-4</v>
      </c>
      <c r="AI172" s="19">
        <f t="shared" si="24"/>
        <v>994982</v>
      </c>
      <c r="AJ172" s="19">
        <f t="shared" si="21"/>
        <v>226</v>
      </c>
      <c r="AK172">
        <f t="shared" si="20"/>
        <v>0.61524250909693123</v>
      </c>
      <c r="AL172" s="86">
        <f t="shared" si="22"/>
        <v>612155.22218628286</v>
      </c>
      <c r="AM172" s="19">
        <f>SUM(U$117:$U149)</f>
        <v>2.7483538947142132</v>
      </c>
      <c r="AN172" s="87">
        <f t="shared" si="23"/>
        <v>4.4896356268898594E-6</v>
      </c>
      <c r="AO172" s="88">
        <v>-0.45832884369770643</v>
      </c>
      <c r="AP172" s="87"/>
      <c r="AQ172" s="87"/>
      <c r="AR172" s="87"/>
      <c r="AS172" s="87"/>
      <c r="AT172" s="87"/>
      <c r="AU172" s="87"/>
    </row>
    <row r="173" spans="3:47" x14ac:dyDescent="0.3">
      <c r="C173" s="82">
        <v>22</v>
      </c>
      <c r="D173" s="83">
        <v>7.8919502002267603E-4</v>
      </c>
      <c r="E173" s="85">
        <v>988138</v>
      </c>
      <c r="F173" s="85">
        <v>780</v>
      </c>
      <c r="G173">
        <v>0.60117501377460547</v>
      </c>
      <c r="H173" s="86">
        <v>594043.87576121115</v>
      </c>
      <c r="I173" s="19">
        <v>17954173.356249679</v>
      </c>
      <c r="J173" s="87">
        <v>30.223648603805739</v>
      </c>
      <c r="K173" s="88">
        <v>29.765315270472406</v>
      </c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AG173" s="82">
        <v>22</v>
      </c>
      <c r="AH173" s="105">
        <v>2.2128480269434188E-4</v>
      </c>
      <c r="AI173" s="19">
        <f t="shared" si="24"/>
        <v>994756</v>
      </c>
      <c r="AJ173" s="19">
        <f t="shared" si="21"/>
        <v>221</v>
      </c>
      <c r="AK173">
        <f t="shared" si="20"/>
        <v>0.60117501377460547</v>
      </c>
      <c r="AL173" s="86">
        <f t="shared" si="22"/>
        <v>598022.45200237143</v>
      </c>
      <c r="AM173" s="19">
        <f>SUM(U$117:$U149)</f>
        <v>2.7483538947142132</v>
      </c>
      <c r="AN173" s="87">
        <f t="shared" si="23"/>
        <v>4.5957369752788389E-6</v>
      </c>
      <c r="AO173" s="88">
        <v>-0.45832873759635806</v>
      </c>
      <c r="AP173" s="87"/>
      <c r="AQ173" s="87"/>
      <c r="AR173" s="87"/>
      <c r="AS173" s="87"/>
      <c r="AT173" s="87"/>
      <c r="AU173" s="87"/>
    </row>
    <row r="174" spans="3:47" x14ac:dyDescent="0.3">
      <c r="C174" s="82">
        <v>23</v>
      </c>
      <c r="D174" s="83">
        <v>8.0901438570477947E-4</v>
      </c>
      <c r="E174" s="85">
        <v>987358</v>
      </c>
      <c r="F174" s="85">
        <v>799</v>
      </c>
      <c r="G174">
        <v>0.58742917116924509</v>
      </c>
      <c r="H174" s="86">
        <v>580002.89158732351</v>
      </c>
      <c r="I174" s="19">
        <v>18534176.247837003</v>
      </c>
      <c r="J174" s="87">
        <v>31.95531697628882</v>
      </c>
      <c r="K174" s="88">
        <v>31.496983642955488</v>
      </c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AG174" s="82">
        <v>23</v>
      </c>
      <c r="AH174" s="105">
        <v>2.1653307820877182E-4</v>
      </c>
      <c r="AI174" s="19">
        <f t="shared" si="24"/>
        <v>994535</v>
      </c>
      <c r="AJ174" s="19">
        <f t="shared" si="21"/>
        <v>216</v>
      </c>
      <c r="AK174">
        <f t="shared" si="20"/>
        <v>0.58742917116924509</v>
      </c>
      <c r="AL174" s="86">
        <f t="shared" si="22"/>
        <v>584218.87074880511</v>
      </c>
      <c r="AM174" s="19">
        <f>SUM(U$117:$U149)</f>
        <v>2.7483538947142132</v>
      </c>
      <c r="AN174" s="87">
        <f t="shared" si="23"/>
        <v>4.7043223564339725E-6</v>
      </c>
      <c r="AO174" s="88">
        <v>-0.45832862901097687</v>
      </c>
      <c r="AP174" s="87"/>
      <c r="AQ174" s="87"/>
      <c r="AR174" s="87"/>
      <c r="AS174" s="87"/>
      <c r="AT174" s="87"/>
      <c r="AU174" s="87"/>
    </row>
    <row r="175" spans="3:47" x14ac:dyDescent="0.3">
      <c r="C175" s="82">
        <v>24</v>
      </c>
      <c r="D175" s="83">
        <v>8.3380374139191134E-4</v>
      </c>
      <c r="E175" s="85">
        <v>986559</v>
      </c>
      <c r="F175" s="85">
        <v>823</v>
      </c>
      <c r="G175">
        <v>0.57399762670436294</v>
      </c>
      <c r="H175" s="86">
        <v>566282.5246038296</v>
      </c>
      <c r="I175" s="19">
        <v>19100458.772440832</v>
      </c>
      <c r="J175" s="87">
        <v>33.729557142529664</v>
      </c>
      <c r="K175" s="88">
        <v>33.271223809196329</v>
      </c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AG175" s="82">
        <v>24</v>
      </c>
      <c r="AH175" s="105">
        <v>2.126875453592821E-4</v>
      </c>
      <c r="AI175" s="19">
        <f t="shared" si="24"/>
        <v>994319</v>
      </c>
      <c r="AJ175" s="19">
        <f t="shared" si="21"/>
        <v>212</v>
      </c>
      <c r="AK175">
        <f t="shared" si="20"/>
        <v>0.57399762670436294</v>
      </c>
      <c r="AL175" s="86">
        <f t="shared" si="22"/>
        <v>570736.74618705548</v>
      </c>
      <c r="AM175" s="19">
        <f>SUM(U$117:$U149)</f>
        <v>2.7483538947142132</v>
      </c>
      <c r="AN175" s="87">
        <f t="shared" si="23"/>
        <v>4.8154493522193104E-6</v>
      </c>
      <c r="AO175" s="88">
        <v>-0.4583285178839811</v>
      </c>
      <c r="AP175" s="87"/>
      <c r="AQ175" s="87"/>
      <c r="AR175" s="87"/>
      <c r="AS175" s="87"/>
      <c r="AT175" s="87"/>
      <c r="AU175" s="87"/>
    </row>
    <row r="176" spans="3:47" x14ac:dyDescent="0.3">
      <c r="C176" s="82">
        <v>25</v>
      </c>
      <c r="D176" s="83">
        <v>8.5713261485907807E-4</v>
      </c>
      <c r="E176" s="85">
        <v>985736</v>
      </c>
      <c r="F176" s="85">
        <v>845</v>
      </c>
      <c r="G176">
        <v>0.56087319396556856</v>
      </c>
      <c r="H176" s="86">
        <v>552872.89872684365</v>
      </c>
      <c r="I176" s="19">
        <v>19653331.671167675</v>
      </c>
      <c r="J176" s="87">
        <v>35.547648865454228</v>
      </c>
      <c r="K176" s="88">
        <v>35.089315532120892</v>
      </c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AG176" s="82">
        <v>25</v>
      </c>
      <c r="AH176" s="105">
        <v>2.0989143052681415E-4</v>
      </c>
      <c r="AI176" s="19">
        <f t="shared" si="24"/>
        <v>994107</v>
      </c>
      <c r="AJ176" s="19">
        <f t="shared" si="21"/>
        <v>209</v>
      </c>
      <c r="AK176">
        <f t="shared" si="20"/>
        <v>0.56087319396556856</v>
      </c>
      <c r="AL176" s="86">
        <f t="shared" si="22"/>
        <v>557567.96823352948</v>
      </c>
      <c r="AM176" s="19">
        <f>SUM(U$117:$U149)</f>
        <v>2.7483538947142132</v>
      </c>
      <c r="AN176" s="87">
        <f t="shared" si="23"/>
        <v>4.9291818240948587E-6</v>
      </c>
      <c r="AO176" s="88">
        <v>-0.45832840415150922</v>
      </c>
      <c r="AP176" s="87"/>
      <c r="AQ176" s="87"/>
      <c r="AR176" s="87"/>
      <c r="AS176" s="87"/>
      <c r="AT176" s="87"/>
      <c r="AU176" s="87"/>
    </row>
    <row r="177" spans="3:47" x14ac:dyDescent="0.3">
      <c r="C177" s="82">
        <v>26</v>
      </c>
      <c r="D177" s="83">
        <v>8.7953305285388766E-4</v>
      </c>
      <c r="E177" s="85">
        <v>984891</v>
      </c>
      <c r="F177" s="85">
        <v>867</v>
      </c>
      <c r="G177">
        <v>0.54804885085554855</v>
      </c>
      <c r="H177" s="86">
        <v>539768.38076797209</v>
      </c>
      <c r="I177" s="19">
        <v>20193100.051935647</v>
      </c>
      <c r="J177" s="87">
        <v>37.410676081480155</v>
      </c>
      <c r="K177" s="88">
        <v>36.952342748146819</v>
      </c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AG177" s="82">
        <v>26</v>
      </c>
      <c r="AH177" s="105">
        <v>2.1315666951896538E-4</v>
      </c>
      <c r="AI177" s="19">
        <f t="shared" si="24"/>
        <v>993898</v>
      </c>
      <c r="AJ177" s="19">
        <f t="shared" si="21"/>
        <v>212</v>
      </c>
      <c r="AK177">
        <f t="shared" si="20"/>
        <v>0.54804885085554855</v>
      </c>
      <c r="AL177" s="86">
        <f t="shared" si="22"/>
        <v>544704.65676762804</v>
      </c>
      <c r="AM177" s="19">
        <f>SUM(U$117:$U149)</f>
        <v>2.7483538947142132</v>
      </c>
      <c r="AN177" s="87">
        <f t="shared" si="23"/>
        <v>5.0455854573071254E-6</v>
      </c>
      <c r="AO177" s="88">
        <v>-0.45832828774787598</v>
      </c>
      <c r="AP177" s="87"/>
      <c r="AQ177" s="87"/>
      <c r="AR177" s="87"/>
      <c r="AS177" s="87"/>
      <c r="AT177" s="87"/>
      <c r="AU177" s="87"/>
    </row>
    <row r="178" spans="3:47" x14ac:dyDescent="0.3">
      <c r="C178" s="82">
        <v>27</v>
      </c>
      <c r="D178" s="83">
        <v>9.0134754761062952E-4</v>
      </c>
      <c r="E178" s="85">
        <v>984024</v>
      </c>
      <c r="F178" s="85">
        <v>887</v>
      </c>
      <c r="G178">
        <v>0.53551773583696372</v>
      </c>
      <c r="H178" s="86">
        <v>526962.30448923237</v>
      </c>
      <c r="I178" s="19">
        <v>20720062.356424879</v>
      </c>
      <c r="J178" s="87">
        <v>39.319818855939175</v>
      </c>
      <c r="K178" s="88">
        <v>38.86148552260584</v>
      </c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AG178" s="82">
        <v>27</v>
      </c>
      <c r="AH178" s="105">
        <v>2.125613008514419E-4</v>
      </c>
      <c r="AI178" s="19">
        <f t="shared" si="24"/>
        <v>993686</v>
      </c>
      <c r="AJ178" s="19">
        <f t="shared" si="21"/>
        <v>212</v>
      </c>
      <c r="AK178">
        <f t="shared" si="20"/>
        <v>0.53551773583696372</v>
      </c>
      <c r="AL178" s="86">
        <f t="shared" si="22"/>
        <v>532136.47685288917</v>
      </c>
      <c r="AM178" s="19">
        <f>SUM(U$117:$U149)</f>
        <v>2.7483538947142132</v>
      </c>
      <c r="AN178" s="87">
        <f t="shared" si="23"/>
        <v>5.1647538070839756E-6</v>
      </c>
      <c r="AO178" s="88">
        <v>-0.45832816857952624</v>
      </c>
      <c r="AP178" s="87"/>
      <c r="AQ178" s="87"/>
      <c r="AR178" s="87"/>
      <c r="AS178" s="87"/>
      <c r="AT178" s="87"/>
      <c r="AU178" s="87"/>
    </row>
    <row r="179" spans="3:47" x14ac:dyDescent="0.3">
      <c r="C179" s="82">
        <v>28</v>
      </c>
      <c r="D179" s="83">
        <v>9.3024717115613293E-4</v>
      </c>
      <c r="E179" s="85">
        <v>983137</v>
      </c>
      <c r="F179" s="85">
        <v>915</v>
      </c>
      <c r="G179">
        <v>0.52327314426125038</v>
      </c>
      <c r="H179" s="86">
        <v>514449.18922957289</v>
      </c>
      <c r="I179" s="19">
        <v>21234511.545654453</v>
      </c>
      <c r="J179" s="87">
        <v>41.27620762208754</v>
      </c>
      <c r="K179" s="88">
        <v>40.817874288754204</v>
      </c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AG179" s="82">
        <v>28</v>
      </c>
      <c r="AH179" s="105">
        <v>2.1299984360656526E-4</v>
      </c>
      <c r="AI179" s="19">
        <f t="shared" si="24"/>
        <v>993474</v>
      </c>
      <c r="AJ179" s="19">
        <f t="shared" si="21"/>
        <v>212</v>
      </c>
      <c r="AK179">
        <f t="shared" si="20"/>
        <v>0.52327314426125038</v>
      </c>
      <c r="AL179" s="86">
        <f t="shared" si="22"/>
        <v>519858.26372180146</v>
      </c>
      <c r="AM179" s="19">
        <f>SUM(U$117:$U149)</f>
        <v>2.7483538947142132</v>
      </c>
      <c r="AN179" s="87">
        <f t="shared" si="23"/>
        <v>5.2867369560272604E-6</v>
      </c>
      <c r="AO179" s="88">
        <v>-0.45832804659637727</v>
      </c>
      <c r="AP179" s="87"/>
      <c r="AQ179" s="87"/>
      <c r="AR179" s="87"/>
      <c r="AS179" s="87"/>
      <c r="AT179" s="87"/>
      <c r="AU179" s="87"/>
    </row>
    <row r="180" spans="3:47" x14ac:dyDescent="0.3">
      <c r="C180" s="82">
        <v>29</v>
      </c>
      <c r="D180" s="83">
        <v>9.5944355816245238E-4</v>
      </c>
      <c r="E180" s="85">
        <v>982222</v>
      </c>
      <c r="F180" s="85">
        <v>943</v>
      </c>
      <c r="G180">
        <v>0.51130852478136635</v>
      </c>
      <c r="H180" s="86">
        <v>502218.48182780319</v>
      </c>
      <c r="I180" s="19">
        <v>21736730.027482256</v>
      </c>
      <c r="J180" s="87">
        <v>43.281421958770487</v>
      </c>
      <c r="K180" s="88">
        <v>42.823088625437151</v>
      </c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AG180" s="82">
        <v>29</v>
      </c>
      <c r="AH180" s="105">
        <v>2.1936926149908117E-4</v>
      </c>
      <c r="AI180" s="19">
        <f t="shared" si="24"/>
        <v>993262</v>
      </c>
      <c r="AJ180" s="19">
        <f t="shared" si="21"/>
        <v>218</v>
      </c>
      <c r="AK180">
        <f t="shared" si="20"/>
        <v>0.51130852478136635</v>
      </c>
      <c r="AL180" s="86">
        <f t="shared" si="22"/>
        <v>507863.32794138952</v>
      </c>
      <c r="AM180" s="19">
        <f>SUM(U$117:$U149)</f>
        <v>2.7483538947142132</v>
      </c>
      <c r="AN180" s="87">
        <f t="shared" si="23"/>
        <v>5.4116013964910449E-6</v>
      </c>
      <c r="AO180" s="88">
        <v>-0.45832792173193682</v>
      </c>
      <c r="AP180" s="87"/>
      <c r="AQ180" s="87"/>
      <c r="AR180" s="87"/>
      <c r="AS180" s="87"/>
      <c r="AT180" s="87"/>
      <c r="AU180" s="87"/>
    </row>
    <row r="181" spans="3:47" x14ac:dyDescent="0.3">
      <c r="C181" s="82">
        <v>30</v>
      </c>
      <c r="D181" s="83">
        <v>9.8957257956235468E-4</v>
      </c>
      <c r="E181" s="85">
        <v>981279</v>
      </c>
      <c r="F181" s="85">
        <v>972</v>
      </c>
      <c r="G181">
        <v>0.49961747584655691</v>
      </c>
      <c r="H181" s="86">
        <v>490264.13708123349</v>
      </c>
      <c r="I181" s="19">
        <v>22226994.164563488</v>
      </c>
      <c r="J181" s="87">
        <v>45.336773554131341</v>
      </c>
      <c r="K181" s="88">
        <v>44.878440220798005</v>
      </c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AG181" s="82">
        <v>30</v>
      </c>
      <c r="AH181" s="105">
        <v>2.2167208670099826E-4</v>
      </c>
      <c r="AI181" s="19">
        <f t="shared" si="24"/>
        <v>993044</v>
      </c>
      <c r="AJ181" s="19">
        <f t="shared" si="21"/>
        <v>221</v>
      </c>
      <c r="AK181">
        <f t="shared" si="20"/>
        <v>0.49961747584655691</v>
      </c>
      <c r="AL181" s="86">
        <f t="shared" si="22"/>
        <v>496142.13668456825</v>
      </c>
      <c r="AM181" s="19">
        <f>SUM(U$117:$U149)</f>
        <v>2.7483538947142132</v>
      </c>
      <c r="AN181" s="87">
        <f t="shared" si="23"/>
        <v>5.5394486609822683E-6</v>
      </c>
      <c r="AO181" s="88">
        <v>-0.45832779388467232</v>
      </c>
      <c r="AP181" s="87"/>
      <c r="AQ181" s="87"/>
      <c r="AR181" s="87"/>
      <c r="AS181" s="87"/>
      <c r="AT181" s="87"/>
      <c r="AU181" s="87"/>
    </row>
    <row r="182" spans="3:47" x14ac:dyDescent="0.3">
      <c r="C182" s="82">
        <v>31</v>
      </c>
      <c r="D182" s="83">
        <v>1.0278548625917427E-3</v>
      </c>
      <c r="E182" s="85">
        <v>980307</v>
      </c>
      <c r="F182" s="85">
        <v>1008</v>
      </c>
      <c r="G182">
        <v>0.48819374227726875</v>
      </c>
      <c r="H182" s="86">
        <v>478579.74291060248</v>
      </c>
      <c r="I182" s="19">
        <v>22705573.907474089</v>
      </c>
      <c r="J182" s="87">
        <v>47.443658541384259</v>
      </c>
      <c r="K182" s="88">
        <v>46.985325208050924</v>
      </c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AG182" s="82">
        <v>31</v>
      </c>
      <c r="AH182" s="105">
        <v>2.2989728059976612E-4</v>
      </c>
      <c r="AI182" s="19">
        <f t="shared" si="24"/>
        <v>992823</v>
      </c>
      <c r="AJ182" s="19">
        <f t="shared" si="21"/>
        <v>229</v>
      </c>
      <c r="AK182">
        <f t="shared" si="20"/>
        <v>0.48819374227726875</v>
      </c>
      <c r="AL182" s="86">
        <f t="shared" si="22"/>
        <v>484689.97578894481</v>
      </c>
      <c r="AM182" s="19">
        <f>SUM(U$117:$U149)</f>
        <v>2.7483538947142132</v>
      </c>
      <c r="AN182" s="87">
        <f t="shared" si="23"/>
        <v>5.670333681319967E-6</v>
      </c>
      <c r="AO182" s="88">
        <v>-0.458327662999652</v>
      </c>
      <c r="AP182" s="87"/>
      <c r="AQ182" s="87"/>
      <c r="AR182" s="87"/>
      <c r="AS182" s="87"/>
      <c r="AT182" s="87"/>
      <c r="AU182" s="87"/>
    </row>
    <row r="183" spans="3:47" x14ac:dyDescent="0.3">
      <c r="C183" s="82">
        <v>32</v>
      </c>
      <c r="D183" s="83">
        <v>1.0609733256349042E-3</v>
      </c>
      <c r="E183" s="85">
        <v>979299</v>
      </c>
      <c r="F183" s="85">
        <v>1040</v>
      </c>
      <c r="G183">
        <v>0.47703121191837866</v>
      </c>
      <c r="H183" s="86">
        <v>467156.18880045629</v>
      </c>
      <c r="I183" s="19">
        <v>23172730.096274547</v>
      </c>
      <c r="J183" s="87">
        <v>49.603816992720347</v>
      </c>
      <c r="K183" s="88">
        <v>49.145483659387011</v>
      </c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AG183" s="82">
        <v>32</v>
      </c>
      <c r="AH183" s="105">
        <v>2.3374252657360343E-4</v>
      </c>
      <c r="AI183" s="19">
        <f t="shared" si="24"/>
        <v>992594</v>
      </c>
      <c r="AJ183" s="19">
        <f t="shared" si="21"/>
        <v>233</v>
      </c>
      <c r="AK183">
        <f t="shared" si="20"/>
        <v>0.47703121191837866</v>
      </c>
      <c r="AL183" s="86">
        <f t="shared" si="22"/>
        <v>473498.31876291113</v>
      </c>
      <c r="AM183" s="19">
        <f>SUM(U$117:$U149)</f>
        <v>2.7483538947142132</v>
      </c>
      <c r="AN183" s="87">
        <f t="shared" si="23"/>
        <v>5.8043582961281046E-6</v>
      </c>
      <c r="AO183" s="88">
        <v>-0.4583275289750372</v>
      </c>
      <c r="AP183" s="87"/>
      <c r="AQ183" s="87"/>
      <c r="AR183" s="87"/>
      <c r="AS183" s="87"/>
      <c r="AT183" s="87"/>
      <c r="AU183" s="87"/>
    </row>
    <row r="184" spans="3:47" x14ac:dyDescent="0.3">
      <c r="C184" s="82">
        <v>33</v>
      </c>
      <c r="D184" s="83">
        <v>1.1096983656633959E-3</v>
      </c>
      <c r="E184" s="85">
        <v>978259</v>
      </c>
      <c r="F184" s="85">
        <v>1086</v>
      </c>
      <c r="G184">
        <v>0.46612391236894535</v>
      </c>
      <c r="H184" s="86">
        <v>455989.91239013209</v>
      </c>
      <c r="I184" s="19">
        <v>23628720.008664679</v>
      </c>
      <c r="J184" s="87">
        <v>51.818514766722764</v>
      </c>
      <c r="K184" s="88">
        <v>51.360181433389428</v>
      </c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AG184" s="82">
        <v>33</v>
      </c>
      <c r="AH184" s="105">
        <v>2.4346297527821787E-4</v>
      </c>
      <c r="AI184" s="19">
        <f t="shared" si="24"/>
        <v>992361</v>
      </c>
      <c r="AJ184" s="19">
        <f t="shared" si="21"/>
        <v>242</v>
      </c>
      <c r="AK184">
        <f t="shared" si="20"/>
        <v>0.46612391236894535</v>
      </c>
      <c r="AL184" s="86">
        <f t="shared" si="22"/>
        <v>462563.19180235895</v>
      </c>
      <c r="AM184" s="19">
        <f>SUM(U$117:$U149)</f>
        <v>2.7483538947142132</v>
      </c>
      <c r="AN184" s="87">
        <f t="shared" si="23"/>
        <v>5.9415749965001801E-6</v>
      </c>
      <c r="AO184" s="88">
        <v>-0.45832739175833681</v>
      </c>
      <c r="AP184" s="87"/>
      <c r="AQ184" s="87"/>
      <c r="AR184" s="87"/>
      <c r="AS184" s="87"/>
      <c r="AT184" s="87"/>
      <c r="AU184" s="87"/>
    </row>
    <row r="185" spans="3:47" x14ac:dyDescent="0.3">
      <c r="C185" s="82">
        <v>34</v>
      </c>
      <c r="D185" s="83">
        <v>1.1538618168396317E-3</v>
      </c>
      <c r="E185" s="85">
        <v>977173</v>
      </c>
      <c r="F185" s="85">
        <v>1128</v>
      </c>
      <c r="G185">
        <v>0.45546600778673563</v>
      </c>
      <c r="H185" s="86">
        <v>445069.08522698784</v>
      </c>
      <c r="I185" s="19">
        <v>24073789.093891665</v>
      </c>
      <c r="J185" s="87">
        <v>54.090005109238021</v>
      </c>
      <c r="K185" s="88">
        <v>53.631671775904685</v>
      </c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AG185" s="82">
        <v>34</v>
      </c>
      <c r="AH185" s="105">
        <v>2.4846820505369782E-4</v>
      </c>
      <c r="AI185" s="19">
        <f t="shared" si="24"/>
        <v>992119</v>
      </c>
      <c r="AJ185" s="19">
        <f t="shared" si="21"/>
        <v>247</v>
      </c>
      <c r="AK185">
        <f t="shared" si="20"/>
        <v>0.45546600778673563</v>
      </c>
      <c r="AL185" s="86">
        <f t="shared" si="22"/>
        <v>451876.48017936834</v>
      </c>
      <c r="AM185" s="19">
        <f>SUM(U$117:$U149)</f>
        <v>2.7483538947142132</v>
      </c>
      <c r="AN185" s="87">
        <f t="shared" si="23"/>
        <v>6.0820910475873377E-6</v>
      </c>
      <c r="AO185" s="88">
        <v>-0.45832725124228574</v>
      </c>
      <c r="AP185" s="87"/>
      <c r="AQ185" s="87"/>
      <c r="AR185" s="87"/>
      <c r="AS185" s="87"/>
      <c r="AT185" s="87"/>
      <c r="AU185" s="87"/>
    </row>
    <row r="186" spans="3:47" x14ac:dyDescent="0.3">
      <c r="C186" s="82">
        <v>35</v>
      </c>
      <c r="D186" s="83">
        <v>1.2071989244658999E-3</v>
      </c>
      <c r="E186" s="85">
        <v>976045</v>
      </c>
      <c r="F186" s="85">
        <v>1179</v>
      </c>
      <c r="G186">
        <v>0.44505179576581549</v>
      </c>
      <c r="H186" s="86">
        <v>434390.5799982454</v>
      </c>
      <c r="I186" s="19">
        <v>24508179.673889909</v>
      </c>
      <c r="J186" s="87">
        <v>56.419684961835273</v>
      </c>
      <c r="K186" s="88">
        <v>55.961351628501937</v>
      </c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AG186" s="82">
        <v>35</v>
      </c>
      <c r="AH186" s="105">
        <v>2.59422048669576E-4</v>
      </c>
      <c r="AI186" s="19">
        <f t="shared" si="24"/>
        <v>991872</v>
      </c>
      <c r="AJ186" s="19">
        <f t="shared" si="21"/>
        <v>258</v>
      </c>
      <c r="AK186">
        <f t="shared" si="20"/>
        <v>0.44505179576581549</v>
      </c>
      <c r="AL186" s="86">
        <f t="shared" si="22"/>
        <v>441434.41476983094</v>
      </c>
      <c r="AM186" s="19">
        <f>SUM(U$117:$U149)</f>
        <v>2.7483538947142132</v>
      </c>
      <c r="AN186" s="87">
        <f t="shared" si="23"/>
        <v>6.225962006490221E-6</v>
      </c>
      <c r="AO186" s="88">
        <v>-0.45832710737132681</v>
      </c>
      <c r="AP186" s="87"/>
      <c r="AQ186" s="87"/>
      <c r="AR186" s="87"/>
      <c r="AS186" s="87"/>
      <c r="AT186" s="87"/>
      <c r="AU186" s="87"/>
    </row>
    <row r="187" spans="3:47" x14ac:dyDescent="0.3">
      <c r="C187" s="82">
        <v>36</v>
      </c>
      <c r="D187" s="83">
        <v>1.2702642689467504E-3</v>
      </c>
      <c r="E187" s="85">
        <v>974866</v>
      </c>
      <c r="F187" s="85">
        <v>1239</v>
      </c>
      <c r="G187">
        <v>0.43487570428553401</v>
      </c>
      <c r="H187" s="86">
        <v>423945.5383340214</v>
      </c>
      <c r="I187" s="19">
        <v>24932125.212223932</v>
      </c>
      <c r="J187" s="87">
        <v>58.809736057607054</v>
      </c>
      <c r="K187" s="88">
        <v>58.351402724273719</v>
      </c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AG187" s="82">
        <v>36</v>
      </c>
      <c r="AH187" s="105">
        <v>2.7088512421691887E-4</v>
      </c>
      <c r="AI187" s="19">
        <f t="shared" si="24"/>
        <v>991614</v>
      </c>
      <c r="AJ187" s="19">
        <f t="shared" si="21"/>
        <v>269</v>
      </c>
      <c r="AK187">
        <f t="shared" si="20"/>
        <v>0.43487570428553401</v>
      </c>
      <c r="AL187" s="86">
        <f t="shared" si="22"/>
        <v>431228.83662939555</v>
      </c>
      <c r="AM187" s="19">
        <f>SUM(U$117:$U149)</f>
        <v>2.7483538947142132</v>
      </c>
      <c r="AN187" s="87">
        <f t="shared" si="23"/>
        <v>6.3733073052259471E-6</v>
      </c>
      <c r="AO187" s="88">
        <v>-0.45832696002602807</v>
      </c>
      <c r="AP187" s="87"/>
      <c r="AQ187" s="87"/>
      <c r="AR187" s="87"/>
      <c r="AS187" s="87"/>
      <c r="AT187" s="87"/>
      <c r="AU187" s="87"/>
    </row>
    <row r="188" spans="3:47" x14ac:dyDescent="0.3">
      <c r="C188" s="82">
        <v>37</v>
      </c>
      <c r="D188" s="83">
        <v>1.3358198070313168E-3</v>
      </c>
      <c r="E188" s="85">
        <v>973627</v>
      </c>
      <c r="F188" s="85">
        <v>1301</v>
      </c>
      <c r="G188">
        <v>0.42493228872926903</v>
      </c>
      <c r="H188" s="86">
        <v>413725.54947861203</v>
      </c>
      <c r="I188" s="19">
        <v>25345850.761702545</v>
      </c>
      <c r="J188" s="87">
        <v>61.262474105464513</v>
      </c>
      <c r="K188" s="88">
        <v>60.804140772131177</v>
      </c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AG188" s="82">
        <v>37</v>
      </c>
      <c r="AH188" s="105">
        <v>2.8284555336037824E-4</v>
      </c>
      <c r="AI188" s="19">
        <f t="shared" si="24"/>
        <v>991345</v>
      </c>
      <c r="AJ188" s="19">
        <f t="shared" si="21"/>
        <v>281</v>
      </c>
      <c r="AK188">
        <f t="shared" si="20"/>
        <v>0.42493228872926903</v>
      </c>
      <c r="AL188" s="86">
        <f t="shared" si="22"/>
        <v>421254.49977031723</v>
      </c>
      <c r="AM188" s="19">
        <f>SUM(U$117:$U149)</f>
        <v>2.7483538947142132</v>
      </c>
      <c r="AN188" s="87">
        <f t="shared" si="23"/>
        <v>6.5242125513501037E-6</v>
      </c>
      <c r="AO188" s="88">
        <v>-0.45832680912078194</v>
      </c>
      <c r="AP188" s="87"/>
      <c r="AQ188" s="87"/>
      <c r="AR188" s="87"/>
      <c r="AS188" s="87"/>
      <c r="AT188" s="87"/>
      <c r="AU188" s="87"/>
    </row>
    <row r="189" spans="3:47" x14ac:dyDescent="0.3">
      <c r="C189" s="82">
        <v>38</v>
      </c>
      <c r="D189" s="83">
        <v>1.4041270586031096E-3</v>
      </c>
      <c r="E189" s="85">
        <v>972326</v>
      </c>
      <c r="F189" s="85">
        <v>1366</v>
      </c>
      <c r="G189">
        <v>0.41521622897133975</v>
      </c>
      <c r="H189" s="86">
        <v>403725.53505078692</v>
      </c>
      <c r="I189" s="19">
        <v>25749576.296753332</v>
      </c>
      <c r="J189" s="87">
        <v>63.779905062269961</v>
      </c>
      <c r="K189" s="88">
        <v>63.321571728936625</v>
      </c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AG189" s="82">
        <v>38</v>
      </c>
      <c r="AH189" s="105">
        <v>2.8929632172351087E-4</v>
      </c>
      <c r="AI189" s="19">
        <f t="shared" si="24"/>
        <v>991064</v>
      </c>
      <c r="AJ189" s="19">
        <f t="shared" si="21"/>
        <v>287</v>
      </c>
      <c r="AK189">
        <f t="shared" si="20"/>
        <v>0.41521622897133975</v>
      </c>
      <c r="AL189" s="86">
        <f t="shared" si="22"/>
        <v>411505.85674925183</v>
      </c>
      <c r="AM189" s="19">
        <f>SUM(U$117:$U149)</f>
        <v>2.7483538947142132</v>
      </c>
      <c r="AN189" s="87">
        <f t="shared" si="23"/>
        <v>6.6787722450057449E-6</v>
      </c>
      <c r="AO189" s="88">
        <v>-0.45832665456108829</v>
      </c>
      <c r="AP189" s="87"/>
      <c r="AQ189" s="87"/>
      <c r="AR189" s="87"/>
      <c r="AS189" s="87"/>
      <c r="AT189" s="87"/>
      <c r="AU189" s="87"/>
    </row>
    <row r="190" spans="3:47" x14ac:dyDescent="0.3">
      <c r="C190" s="82">
        <v>39</v>
      </c>
      <c r="D190" s="83">
        <v>1.4819167703909797E-3</v>
      </c>
      <c r="E190" s="85">
        <v>970960</v>
      </c>
      <c r="F190" s="85">
        <v>1439</v>
      </c>
      <c r="G190">
        <v>0.40572232653052537</v>
      </c>
      <c r="H190" s="86">
        <v>393940.15016807889</v>
      </c>
      <c r="I190" s="19">
        <v>26143516.446921412</v>
      </c>
      <c r="J190" s="87">
        <v>66.364183584148492</v>
      </c>
      <c r="K190" s="88">
        <v>65.905850250815163</v>
      </c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AG190" s="82">
        <v>39</v>
      </c>
      <c r="AH190" s="105">
        <v>3.0187810182794007E-4</v>
      </c>
      <c r="AI190" s="19">
        <f t="shared" si="24"/>
        <v>990777</v>
      </c>
      <c r="AJ190" s="19">
        <f t="shared" si="21"/>
        <v>300</v>
      </c>
      <c r="AK190">
        <f t="shared" si="20"/>
        <v>0.40572232653052537</v>
      </c>
      <c r="AL190" s="86">
        <f t="shared" si="22"/>
        <v>401980.34951293434</v>
      </c>
      <c r="AM190" s="19">
        <f>SUM(U$117:$U149)</f>
        <v>2.7483538947142132</v>
      </c>
      <c r="AN190" s="87">
        <f t="shared" si="23"/>
        <v>6.8370354372901525E-6</v>
      </c>
      <c r="AO190" s="88">
        <v>-0.45832649629789601</v>
      </c>
      <c r="AP190" s="87"/>
      <c r="AQ190" s="87"/>
      <c r="AR190" s="87"/>
      <c r="AS190" s="87"/>
      <c r="AT190" s="87"/>
      <c r="AU190" s="87"/>
    </row>
    <row r="191" spans="3:47" x14ac:dyDescent="0.3">
      <c r="C191" s="82">
        <v>40</v>
      </c>
      <c r="D191" s="83">
        <v>1.5624484429556202E-3</v>
      </c>
      <c r="E191" s="85">
        <v>969521</v>
      </c>
      <c r="F191" s="85">
        <v>1515</v>
      </c>
      <c r="G191">
        <v>0.39644550178867044</v>
      </c>
      <c r="H191" s="86">
        <v>384362.23933965358</v>
      </c>
      <c r="I191" s="19">
        <v>26527878.686261065</v>
      </c>
      <c r="J191" s="87">
        <v>69.017910635125858</v>
      </c>
      <c r="K191" s="88">
        <v>68.55957730179253</v>
      </c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AG191" s="82">
        <v>40</v>
      </c>
      <c r="AH191" s="105">
        <v>3.2090421948510219E-4</v>
      </c>
      <c r="AI191" s="19">
        <f t="shared" si="24"/>
        <v>990477</v>
      </c>
      <c r="AJ191" s="19">
        <f t="shared" si="21"/>
        <v>318</v>
      </c>
      <c r="AK191">
        <f t="shared" si="20"/>
        <v>0.39644550178867044</v>
      </c>
      <c r="AL191" s="86">
        <f t="shared" si="22"/>
        <v>392670.15127513692</v>
      </c>
      <c r="AM191" s="19">
        <f>SUM(U$117:$U149)</f>
        <v>2.7483538947142132</v>
      </c>
      <c r="AN191" s="87">
        <f t="shared" si="23"/>
        <v>6.9991413551280881E-6</v>
      </c>
      <c r="AO191" s="88">
        <v>-0.45832633419197821</v>
      </c>
      <c r="AP191" s="87"/>
      <c r="AQ191" s="87"/>
      <c r="AR191" s="87"/>
      <c r="AS191" s="87"/>
      <c r="AT191" s="87"/>
      <c r="AU191" s="87"/>
    </row>
    <row r="192" spans="3:47" x14ac:dyDescent="0.3">
      <c r="C192" s="82">
        <v>41</v>
      </c>
      <c r="D192" s="83">
        <v>1.6524897962652324E-3</v>
      </c>
      <c r="E192" s="85">
        <v>968006</v>
      </c>
      <c r="F192" s="85">
        <v>1600</v>
      </c>
      <c r="G192">
        <v>0.38738079127288494</v>
      </c>
      <c r="H192" s="86">
        <v>374986.93023690028</v>
      </c>
      <c r="I192" s="19">
        <v>26902865.616497967</v>
      </c>
      <c r="J192" s="87">
        <v>71.743475431268806</v>
      </c>
      <c r="K192" s="88">
        <v>71.285142097935477</v>
      </c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AG192" s="82">
        <v>41</v>
      </c>
      <c r="AH192" s="105">
        <v>3.3411211968727584E-4</v>
      </c>
      <c r="AI192" s="19">
        <f t="shared" si="24"/>
        <v>990159</v>
      </c>
      <c r="AJ192" s="19">
        <f t="shared" si="21"/>
        <v>331</v>
      </c>
      <c r="AK192">
        <f t="shared" si="20"/>
        <v>0.38738079127288494</v>
      </c>
      <c r="AL192" s="86">
        <f t="shared" si="22"/>
        <v>383568.57690596848</v>
      </c>
      <c r="AM192" s="19">
        <f>SUM(U$117:$U149)</f>
        <v>2.7483538947142132</v>
      </c>
      <c r="AN192" s="87">
        <f t="shared" si="23"/>
        <v>7.1652217105051592E-6</v>
      </c>
      <c r="AO192" s="88">
        <v>-0.4583261681116228</v>
      </c>
      <c r="AP192" s="87"/>
      <c r="AQ192" s="87"/>
      <c r="AR192" s="87"/>
      <c r="AS192" s="87"/>
      <c r="AT192" s="87"/>
      <c r="AU192" s="87"/>
    </row>
    <row r="193" spans="3:47" x14ac:dyDescent="0.3">
      <c r="C193" s="82">
        <v>42</v>
      </c>
      <c r="D193" s="83">
        <v>1.7521732065468359E-3</v>
      </c>
      <c r="E193" s="85">
        <v>966406</v>
      </c>
      <c r="F193" s="85">
        <v>1694</v>
      </c>
      <c r="G193">
        <v>0.37852334499988749</v>
      </c>
      <c r="H193" s="86">
        <v>365807.23174796125</v>
      </c>
      <c r="I193" s="19">
        <v>27268672.84824593</v>
      </c>
      <c r="J193" s="87">
        <v>74.543832055878724</v>
      </c>
      <c r="K193" s="88">
        <v>74.085498722545395</v>
      </c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AG193" s="82">
        <v>42</v>
      </c>
      <c r="AH193" s="105">
        <v>3.4747746023883831E-4</v>
      </c>
      <c r="AI193" s="19">
        <f t="shared" si="24"/>
        <v>989828</v>
      </c>
      <c r="AJ193" s="19">
        <f t="shared" si="21"/>
        <v>344</v>
      </c>
      <c r="AK193">
        <f t="shared" si="20"/>
        <v>0.37852334499988749</v>
      </c>
      <c r="AL193" s="86">
        <f t="shared" si="22"/>
        <v>374673.00553454866</v>
      </c>
      <c r="AM193" s="19">
        <f>SUM(U$117:$U149)</f>
        <v>2.7483538947142132</v>
      </c>
      <c r="AN193" s="87">
        <f t="shared" si="23"/>
        <v>7.3353400274810753E-6</v>
      </c>
      <c r="AO193" s="88">
        <v>-0.45832599799330581</v>
      </c>
      <c r="AP193" s="87"/>
      <c r="AQ193" s="87"/>
      <c r="AR193" s="87"/>
      <c r="AS193" s="87"/>
      <c r="AT193" s="87"/>
      <c r="AU193" s="87"/>
    </row>
    <row r="194" spans="3:47" x14ac:dyDescent="0.3">
      <c r="C194" s="82">
        <v>43</v>
      </c>
      <c r="D194" s="83">
        <v>1.8541820948354785E-3</v>
      </c>
      <c r="E194" s="85">
        <v>964712</v>
      </c>
      <c r="F194" s="85">
        <v>1789</v>
      </c>
      <c r="G194">
        <v>0.3698684238810705</v>
      </c>
      <c r="H194" s="86">
        <v>356816.50693915528</v>
      </c>
      <c r="I194" s="19">
        <v>27625489.355185084</v>
      </c>
      <c r="J194" s="87">
        <v>77.422117020768354</v>
      </c>
      <c r="K194" s="88">
        <v>76.963783687435026</v>
      </c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AG194" s="82">
        <v>43</v>
      </c>
      <c r="AH194" s="105">
        <v>3.6749245627053532E-4</v>
      </c>
      <c r="AI194" s="19">
        <f t="shared" si="24"/>
        <v>989484</v>
      </c>
      <c r="AJ194" s="19">
        <f t="shared" si="21"/>
        <v>364</v>
      </c>
      <c r="AK194">
        <f t="shared" si="20"/>
        <v>0.3698684238810705</v>
      </c>
      <c r="AL194" s="86">
        <f t="shared" si="22"/>
        <v>365978.88753553719</v>
      </c>
      <c r="AM194" s="19">
        <f>SUM(U$117:$U149)</f>
        <v>2.7483538947142132</v>
      </c>
      <c r="AN194" s="87">
        <f t="shared" si="23"/>
        <v>7.5095968328155085E-6</v>
      </c>
      <c r="AO194" s="88">
        <v>-0.45832582373650049</v>
      </c>
      <c r="AP194" s="87"/>
      <c r="AQ194" s="87"/>
      <c r="AR194" s="87"/>
      <c r="AS194" s="87"/>
      <c r="AT194" s="87"/>
      <c r="AU194" s="87"/>
    </row>
    <row r="195" spans="3:47" x14ac:dyDescent="0.3">
      <c r="C195" s="82">
        <v>44</v>
      </c>
      <c r="D195" s="83">
        <v>1.9655345427048291E-3</v>
      </c>
      <c r="E195" s="85">
        <v>962923</v>
      </c>
      <c r="F195" s="85">
        <v>1893</v>
      </c>
      <c r="G195">
        <v>0.36141139718689708</v>
      </c>
      <c r="H195" s="86">
        <v>348011.34681339847</v>
      </c>
      <c r="I195" s="19">
        <v>27973500.701998483</v>
      </c>
      <c r="J195" s="87">
        <v>80.381001821178259</v>
      </c>
      <c r="K195" s="88">
        <v>79.92266848784493</v>
      </c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AG195" s="82">
        <v>44</v>
      </c>
      <c r="AH195" s="105">
        <v>3.811319884418132E-4</v>
      </c>
      <c r="AI195" s="19">
        <f t="shared" si="24"/>
        <v>989120</v>
      </c>
      <c r="AJ195" s="19">
        <f t="shared" si="21"/>
        <v>377</v>
      </c>
      <c r="AK195">
        <f t="shared" si="20"/>
        <v>0.36141139718689708</v>
      </c>
      <c r="AL195" s="86">
        <f t="shared" si="22"/>
        <v>357479.24118550366</v>
      </c>
      <c r="AM195" s="19">
        <f>SUM(U$117:$U149)</f>
        <v>2.7483538947142132</v>
      </c>
      <c r="AN195" s="87">
        <f t="shared" si="23"/>
        <v>7.6881496268143666E-6</v>
      </c>
      <c r="AO195" s="88">
        <v>-0.4583256451837065</v>
      </c>
      <c r="AP195" s="87"/>
      <c r="AQ195" s="87"/>
      <c r="AR195" s="87"/>
      <c r="AS195" s="87"/>
      <c r="AT195" s="87"/>
      <c r="AU195" s="87"/>
    </row>
    <row r="196" spans="3:47" x14ac:dyDescent="0.3">
      <c r="C196" s="82">
        <v>45</v>
      </c>
      <c r="D196" s="83">
        <v>2.086474261834015E-3</v>
      </c>
      <c r="E196" s="85">
        <v>961030</v>
      </c>
      <c r="F196" s="85">
        <v>2006</v>
      </c>
      <c r="G196">
        <v>0.35314774006927591</v>
      </c>
      <c r="H196" s="86">
        <v>339385.57263877621</v>
      </c>
      <c r="I196" s="19">
        <v>28312886.27463726</v>
      </c>
      <c r="J196" s="87">
        <v>83.423953630380083</v>
      </c>
      <c r="K196" s="88">
        <v>82.965620297046755</v>
      </c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AG196" s="82">
        <v>45</v>
      </c>
      <c r="AH196" s="105">
        <v>4.0149659657177597E-4</v>
      </c>
      <c r="AI196" s="19">
        <f t="shared" si="24"/>
        <v>988743</v>
      </c>
      <c r="AJ196" s="19">
        <f t="shared" si="21"/>
        <v>397</v>
      </c>
      <c r="AK196">
        <f t="shared" si="20"/>
        <v>0.35314774006927591</v>
      </c>
      <c r="AL196" s="86">
        <f t="shared" si="22"/>
        <v>349172.35595931608</v>
      </c>
      <c r="AM196" s="19">
        <f>SUM(U$117:$U149)</f>
        <v>2.7483538947142132</v>
      </c>
      <c r="AN196" s="87">
        <f t="shared" si="23"/>
        <v>7.8710523551138116E-6</v>
      </c>
      <c r="AO196" s="88">
        <v>-0.4583254622809782</v>
      </c>
      <c r="AP196" s="87"/>
      <c r="AQ196" s="87"/>
      <c r="AR196" s="87"/>
      <c r="AS196" s="87"/>
      <c r="AT196" s="87"/>
      <c r="AU196" s="87"/>
    </row>
    <row r="197" spans="3:47" x14ac:dyDescent="0.3">
      <c r="C197" s="82">
        <v>46</v>
      </c>
      <c r="D197" s="83">
        <v>2.2089400885045934E-3</v>
      </c>
      <c r="E197" s="85">
        <v>959024</v>
      </c>
      <c r="F197" s="85">
        <v>2119</v>
      </c>
      <c r="G197">
        <v>0.34507303114058618</v>
      </c>
      <c r="H197" s="86">
        <v>330933.31861656951</v>
      </c>
      <c r="I197" s="19">
        <v>28643819.593253829</v>
      </c>
      <c r="J197" s="87">
        <v>86.554656125276779</v>
      </c>
      <c r="K197" s="88">
        <v>86.09632279194345</v>
      </c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AG197" s="82">
        <v>46</v>
      </c>
      <c r="AH197" s="105">
        <v>4.220898640166692E-4</v>
      </c>
      <c r="AI197" s="19">
        <f t="shared" si="24"/>
        <v>988346</v>
      </c>
      <c r="AJ197" s="19">
        <f t="shared" si="21"/>
        <v>418</v>
      </c>
      <c r="AK197">
        <f t="shared" si="20"/>
        <v>0.34507303114058618</v>
      </c>
      <c r="AL197" s="86">
        <f t="shared" si="22"/>
        <v>341051.55003567378</v>
      </c>
      <c r="AM197" s="19">
        <f>SUM(U$117:$U149)</f>
        <v>2.7483538947142132</v>
      </c>
      <c r="AN197" s="87">
        <f t="shared" si="23"/>
        <v>8.0584706166171568E-6</v>
      </c>
      <c r="AO197" s="88">
        <v>-0.45832527486271668</v>
      </c>
      <c r="AP197" s="87"/>
      <c r="AQ197" s="87"/>
      <c r="AR197" s="87"/>
      <c r="AS197" s="87"/>
      <c r="AT197" s="87"/>
      <c r="AU197" s="87"/>
    </row>
    <row r="198" spans="3:47" x14ac:dyDescent="0.3">
      <c r="C198" s="82">
        <v>47</v>
      </c>
      <c r="D198" s="83">
        <v>2.3483119581277651E-3</v>
      </c>
      <c r="E198" s="85">
        <v>956905</v>
      </c>
      <c r="F198" s="85">
        <v>2248</v>
      </c>
      <c r="G198">
        <v>0.3371829501080576</v>
      </c>
      <c r="H198" s="86">
        <v>322652.05087315087</v>
      </c>
      <c r="I198" s="19">
        <v>28966471.644126978</v>
      </c>
      <c r="J198" s="87">
        <v>89.776189445375664</v>
      </c>
      <c r="K198" s="88">
        <v>89.317856112042335</v>
      </c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AG198" s="82">
        <v>47</v>
      </c>
      <c r="AH198" s="105">
        <v>4.4274477639496559E-4</v>
      </c>
      <c r="AI198" s="19">
        <f t="shared" si="24"/>
        <v>987928</v>
      </c>
      <c r="AJ198" s="19">
        <f t="shared" si="21"/>
        <v>438</v>
      </c>
      <c r="AK198">
        <f t="shared" si="20"/>
        <v>0.3371829501080576</v>
      </c>
      <c r="AL198" s="86">
        <f t="shared" si="22"/>
        <v>333112.47753435315</v>
      </c>
      <c r="AM198" s="19">
        <f>SUM(U$117:$U149)</f>
        <v>2.7483538947142132</v>
      </c>
      <c r="AN198" s="87">
        <f t="shared" si="23"/>
        <v>8.2505282151455334E-6</v>
      </c>
      <c r="AO198" s="88">
        <v>-0.45832508280511819</v>
      </c>
      <c r="AP198" s="87"/>
      <c r="AQ198" s="87"/>
      <c r="AR198" s="87"/>
      <c r="AS198" s="87"/>
      <c r="AT198" s="87"/>
      <c r="AU198" s="87"/>
    </row>
    <row r="199" spans="3:47" x14ac:dyDescent="0.3">
      <c r="C199" s="82">
        <v>48</v>
      </c>
      <c r="D199" s="83">
        <v>2.4892757782149113E-3</v>
      </c>
      <c r="E199" s="85">
        <v>954657</v>
      </c>
      <c r="F199" s="85">
        <v>2377</v>
      </c>
      <c r="G199">
        <v>0.32947327546224114</v>
      </c>
      <c r="H199" s="86">
        <v>314533.96873295674</v>
      </c>
      <c r="I199" s="19">
        <v>29281005.612859935</v>
      </c>
      <c r="J199" s="87">
        <v>93.093301594143156</v>
      </c>
      <c r="K199" s="88">
        <v>92.634968260809828</v>
      </c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AG199" s="82">
        <v>48</v>
      </c>
      <c r="AH199" s="105">
        <v>4.6353538244760733E-4</v>
      </c>
      <c r="AI199" s="19">
        <f t="shared" si="24"/>
        <v>987490</v>
      </c>
      <c r="AJ199" s="19">
        <f t="shared" si="21"/>
        <v>458</v>
      </c>
      <c r="AK199">
        <f t="shared" si="20"/>
        <v>0.32947327546224114</v>
      </c>
      <c r="AL199" s="86">
        <f t="shared" si="22"/>
        <v>325351.5647862085</v>
      </c>
      <c r="AM199" s="19">
        <f>SUM(U$117:$U149)</f>
        <v>2.7483538947142132</v>
      </c>
      <c r="AN199" s="87">
        <f t="shared" si="23"/>
        <v>8.4473357198087598E-6</v>
      </c>
      <c r="AO199" s="88">
        <v>-0.45832488599761351</v>
      </c>
      <c r="AP199" s="87"/>
      <c r="AQ199" s="87"/>
      <c r="AR199" s="87"/>
      <c r="AS199" s="87"/>
      <c r="AT199" s="87"/>
      <c r="AU199" s="87"/>
    </row>
    <row r="200" spans="3:47" x14ac:dyDescent="0.3">
      <c r="C200" s="82">
        <v>49</v>
      </c>
      <c r="D200" s="83">
        <v>2.6395902396340255E-3</v>
      </c>
      <c r="E200" s="85">
        <v>952280</v>
      </c>
      <c r="F200" s="85">
        <v>2514</v>
      </c>
      <c r="G200">
        <v>0.32193988221833214</v>
      </c>
      <c r="H200" s="86">
        <v>306576.91103887331</v>
      </c>
      <c r="I200" s="19">
        <v>29587582.523898806</v>
      </c>
      <c r="J200" s="87">
        <v>96.509493893841082</v>
      </c>
      <c r="K200" s="88">
        <v>96.051160560507753</v>
      </c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AG200" s="82">
        <v>49</v>
      </c>
      <c r="AH200" s="105">
        <v>4.9150806112232984E-4</v>
      </c>
      <c r="AI200" s="19">
        <f t="shared" si="24"/>
        <v>987032</v>
      </c>
      <c r="AJ200" s="19">
        <f t="shared" si="21"/>
        <v>486</v>
      </c>
      <c r="AK200">
        <f t="shared" si="20"/>
        <v>0.32193988221833214</v>
      </c>
      <c r="AL200" s="86">
        <f t="shared" si="22"/>
        <v>317764.96582572482</v>
      </c>
      <c r="AM200" s="19">
        <f>SUM(U$117:$U149)</f>
        <v>2.7483538947142132</v>
      </c>
      <c r="AN200" s="87">
        <f t="shared" si="23"/>
        <v>8.6490148074458338E-6</v>
      </c>
      <c r="AO200" s="88">
        <v>-0.45832468431852585</v>
      </c>
      <c r="AP200" s="87"/>
      <c r="AQ200" s="87"/>
      <c r="AR200" s="87"/>
      <c r="AS200" s="87"/>
      <c r="AT200" s="87"/>
      <c r="AU200" s="87"/>
    </row>
    <row r="201" spans="3:47" x14ac:dyDescent="0.3">
      <c r="C201" s="82">
        <v>50</v>
      </c>
      <c r="D201" s="83">
        <v>2.8065002441749172E-3</v>
      </c>
      <c r="E201" s="85">
        <v>949766</v>
      </c>
      <c r="F201" s="85">
        <v>2666</v>
      </c>
      <c r="G201">
        <v>0.3145787397091383</v>
      </c>
      <c r="H201" s="86">
        <v>298776.19129858946</v>
      </c>
      <c r="I201" s="19">
        <v>29886358.715197396</v>
      </c>
      <c r="J201" s="87">
        <v>100.02925127768872</v>
      </c>
      <c r="K201" s="88">
        <v>99.570917944355386</v>
      </c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AG201" s="82">
        <v>50</v>
      </c>
      <c r="AH201" s="105">
        <v>5.1238136481790843E-4</v>
      </c>
      <c r="AI201" s="19">
        <f t="shared" si="24"/>
        <v>986546</v>
      </c>
      <c r="AJ201" s="19">
        <f t="shared" si="21"/>
        <v>506</v>
      </c>
      <c r="AK201">
        <f t="shared" si="20"/>
        <v>0.3145787397091383</v>
      </c>
      <c r="AL201" s="86">
        <f t="shared" si="22"/>
        <v>310346.39734509157</v>
      </c>
      <c r="AM201" s="19">
        <f>SUM(U$117:$U149)</f>
        <v>2.7483538947142132</v>
      </c>
      <c r="AN201" s="87">
        <f t="shared" si="23"/>
        <v>8.8557622006424136E-6</v>
      </c>
      <c r="AO201" s="88">
        <v>-0.45832447757113265</v>
      </c>
      <c r="AP201" s="87"/>
      <c r="AQ201" s="87"/>
      <c r="AR201" s="87"/>
      <c r="AS201" s="87"/>
      <c r="AT201" s="87"/>
      <c r="AU201" s="87"/>
    </row>
    <row r="202" spans="3:47" x14ac:dyDescent="0.3">
      <c r="C202" s="82">
        <v>51</v>
      </c>
      <c r="D202" s="83">
        <v>2.9748758056073119E-3</v>
      </c>
      <c r="E202" s="85">
        <v>947100</v>
      </c>
      <c r="F202" s="85">
        <v>2818</v>
      </c>
      <c r="G202">
        <v>0.30738590942851107</v>
      </c>
      <c r="H202" s="86">
        <v>291125.19481974281</v>
      </c>
      <c r="I202" s="19">
        <v>30177483.91001714</v>
      </c>
      <c r="J202" s="87">
        <v>103.65809777715137</v>
      </c>
      <c r="K202" s="88">
        <v>103.19976444381804</v>
      </c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AG202" s="82">
        <v>51</v>
      </c>
      <c r="AH202" s="105">
        <v>5.4057001541469598E-4</v>
      </c>
      <c r="AI202" s="19">
        <f t="shared" si="24"/>
        <v>986040</v>
      </c>
      <c r="AJ202" s="19">
        <f t="shared" si="21"/>
        <v>534</v>
      </c>
      <c r="AK202">
        <f t="shared" si="20"/>
        <v>0.30738590942851107</v>
      </c>
      <c r="AL202" s="86">
        <f t="shared" si="22"/>
        <v>303094.80213288905</v>
      </c>
      <c r="AM202" s="19">
        <f>SUM(U$117:$U149)</f>
        <v>2.7483538947142132</v>
      </c>
      <c r="AN202" s="87">
        <f t="shared" si="23"/>
        <v>9.0676378326977165E-6</v>
      </c>
      <c r="AO202" s="88">
        <v>-0.45832426569550061</v>
      </c>
      <c r="AP202" s="87"/>
      <c r="AQ202" s="87"/>
      <c r="AR202" s="87"/>
      <c r="AS202" s="87"/>
      <c r="AT202" s="87"/>
      <c r="AU202" s="87"/>
    </row>
    <row r="203" spans="3:47" x14ac:dyDescent="0.3">
      <c r="C203" s="82">
        <v>52</v>
      </c>
      <c r="D203" s="83">
        <v>3.1602930264082261E-3</v>
      </c>
      <c r="E203" s="85">
        <v>944282</v>
      </c>
      <c r="F203" s="85">
        <v>2985</v>
      </c>
      <c r="G203">
        <v>0.30035754292408745</v>
      </c>
      <c r="H203" s="86">
        <v>283622.22134744312</v>
      </c>
      <c r="I203" s="19">
        <v>30461106.131364584</v>
      </c>
      <c r="J203" s="87">
        <v>107.4002805092239</v>
      </c>
      <c r="K203" s="88">
        <v>106.94194717589058</v>
      </c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AG203" s="82">
        <v>52</v>
      </c>
      <c r="AH203" s="105">
        <v>5.7642008903683445E-4</v>
      </c>
      <c r="AI203" s="19">
        <f t="shared" si="24"/>
        <v>985506</v>
      </c>
      <c r="AJ203" s="19">
        <f t="shared" si="21"/>
        <v>569</v>
      </c>
      <c r="AK203">
        <f t="shared" si="20"/>
        <v>0.30035754292408745</v>
      </c>
      <c r="AL203" s="86">
        <f t="shared" si="22"/>
        <v>296004.16069694574</v>
      </c>
      <c r="AM203" s="19">
        <f>SUM(U$117:$U149)</f>
        <v>2.7483538947142132</v>
      </c>
      <c r="AN203" s="87">
        <f t="shared" si="23"/>
        <v>9.2848488624051003E-6</v>
      </c>
      <c r="AO203" s="88">
        <v>-0.45832404848447089</v>
      </c>
      <c r="AP203" s="87"/>
      <c r="AQ203" s="87"/>
      <c r="AR203" s="87"/>
      <c r="AS203" s="87"/>
      <c r="AT203" s="87"/>
      <c r="AU203" s="87"/>
    </row>
    <row r="204" spans="3:47" x14ac:dyDescent="0.3">
      <c r="C204" s="82">
        <v>53</v>
      </c>
      <c r="D204" s="83">
        <v>3.3551600238227431E-3</v>
      </c>
      <c r="E204" s="85">
        <v>941297</v>
      </c>
      <c r="F204" s="85">
        <v>3159</v>
      </c>
      <c r="G204">
        <v>0.29348987973821322</v>
      </c>
      <c r="H204" s="86">
        <v>276261.1433279409</v>
      </c>
      <c r="I204" s="19">
        <v>30737367.274692524</v>
      </c>
      <c r="J204" s="87">
        <v>111.26199980358861</v>
      </c>
      <c r="K204" s="88">
        <v>110.80366647025528</v>
      </c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AG204" s="82">
        <v>53</v>
      </c>
      <c r="AH204" s="105">
        <v>6.0489757973177232E-4</v>
      </c>
      <c r="AI204" s="19">
        <f t="shared" si="24"/>
        <v>984937</v>
      </c>
      <c r="AJ204" s="19">
        <f t="shared" si="21"/>
        <v>596</v>
      </c>
      <c r="AK204">
        <f t="shared" si="20"/>
        <v>0.29348987973821322</v>
      </c>
      <c r="AL204" s="86">
        <f t="shared" si="22"/>
        <v>289069.04167971649</v>
      </c>
      <c r="AM204" s="19">
        <f>SUM(U$117:$U149)</f>
        <v>2.7483538947142132</v>
      </c>
      <c r="AN204" s="87">
        <f t="shared" si="23"/>
        <v>9.5076037155142399E-6</v>
      </c>
      <c r="AO204" s="88">
        <v>-0.45832382572961777</v>
      </c>
      <c r="AP204" s="87"/>
      <c r="AQ204" s="87"/>
      <c r="AR204" s="87"/>
      <c r="AS204" s="87"/>
      <c r="AT204" s="87"/>
      <c r="AU204" s="87"/>
    </row>
    <row r="205" spans="3:47" x14ac:dyDescent="0.3">
      <c r="C205" s="82">
        <v>54</v>
      </c>
      <c r="D205" s="83">
        <v>3.5589317615335758E-3</v>
      </c>
      <c r="E205" s="85">
        <v>938138</v>
      </c>
      <c r="F205" s="85">
        <v>3339</v>
      </c>
      <c r="G205">
        <v>0.28677924539594801</v>
      </c>
      <c r="H205" s="86">
        <v>269038.50771726388</v>
      </c>
      <c r="I205" s="19">
        <v>31006405.782409787</v>
      </c>
      <c r="J205" s="87">
        <v>115.24895096056223</v>
      </c>
      <c r="K205" s="88">
        <v>114.7906176272289</v>
      </c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AG205" s="82">
        <v>54</v>
      </c>
      <c r="AH205" s="105">
        <v>6.4860344478435722E-4</v>
      </c>
      <c r="AI205" s="19">
        <f t="shared" si="24"/>
        <v>984341</v>
      </c>
      <c r="AJ205" s="19">
        <f t="shared" si="21"/>
        <v>639</v>
      </c>
      <c r="AK205">
        <f t="shared" si="20"/>
        <v>0.28677924539594801</v>
      </c>
      <c r="AL205" s="86">
        <f t="shared" si="22"/>
        <v>282288.56919229287</v>
      </c>
      <c r="AM205" s="19">
        <f>SUM(U$117:$U149)</f>
        <v>2.7483538947142132</v>
      </c>
      <c r="AN205" s="87">
        <f t="shared" si="23"/>
        <v>9.7359730242638881E-6</v>
      </c>
      <c r="AO205" s="88">
        <v>-0.45832359736030903</v>
      </c>
      <c r="AP205" s="87"/>
      <c r="AQ205" s="87"/>
      <c r="AR205" s="87"/>
      <c r="AS205" s="87"/>
      <c r="AT205" s="87"/>
      <c r="AU205" s="87"/>
    </row>
    <row r="206" spans="3:47" x14ac:dyDescent="0.3">
      <c r="C206" s="82">
        <v>55</v>
      </c>
      <c r="D206" s="83">
        <v>3.7802627113814277E-3</v>
      </c>
      <c r="E206" s="85">
        <v>934799</v>
      </c>
      <c r="F206" s="85">
        <v>3534</v>
      </c>
      <c r="G206">
        <v>0.28022204943907369</v>
      </c>
      <c r="H206" s="86">
        <v>261951.29159359666</v>
      </c>
      <c r="I206" s="19">
        <v>31268357.074003384</v>
      </c>
      <c r="J206" s="87">
        <v>119.36706585327534</v>
      </c>
      <c r="K206" s="88">
        <v>118.90873251994201</v>
      </c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AG206" s="82">
        <v>55</v>
      </c>
      <c r="AH206" s="105">
        <v>6.849650575006833E-4</v>
      </c>
      <c r="AI206" s="19">
        <f t="shared" si="24"/>
        <v>983702</v>
      </c>
      <c r="AJ206" s="19">
        <f t="shared" si="21"/>
        <v>674</v>
      </c>
      <c r="AK206">
        <f t="shared" si="20"/>
        <v>0.28022204943907369</v>
      </c>
      <c r="AL206" s="86">
        <f t="shared" si="22"/>
        <v>275654.99047731567</v>
      </c>
      <c r="AM206" s="19">
        <f>SUM(U$117:$U149)</f>
        <v>2.7483538947142132</v>
      </c>
      <c r="AN206" s="87">
        <f t="shared" si="23"/>
        <v>9.9702671442851387E-6</v>
      </c>
      <c r="AO206" s="88">
        <v>-0.45832336306618904</v>
      </c>
      <c r="AP206" s="87"/>
      <c r="AQ206" s="87"/>
      <c r="AR206" s="87"/>
      <c r="AS206" s="87"/>
      <c r="AT206" s="87"/>
      <c r="AU206" s="87"/>
    </row>
    <row r="207" spans="3:47" x14ac:dyDescent="0.3">
      <c r="C207" s="82">
        <v>56</v>
      </c>
      <c r="D207" s="83">
        <v>4.0140833737750993E-3</v>
      </c>
      <c r="E207" s="85">
        <v>931265</v>
      </c>
      <c r="F207" s="85">
        <v>3739</v>
      </c>
      <c r="G207">
        <v>0.27381478350505534</v>
      </c>
      <c r="H207" s="86">
        <v>254994.12436083535</v>
      </c>
      <c r="I207" s="19">
        <v>31523351.198364221</v>
      </c>
      <c r="J207" s="87">
        <v>123.62383359765722</v>
      </c>
      <c r="K207" s="88">
        <v>123.1655002643239</v>
      </c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AG207" s="82">
        <v>56</v>
      </c>
      <c r="AH207" s="105">
        <v>7.2831151594934058E-4</v>
      </c>
      <c r="AI207" s="19">
        <f t="shared" si="24"/>
        <v>983028</v>
      </c>
      <c r="AJ207" s="19">
        <f t="shared" si="21"/>
        <v>716</v>
      </c>
      <c r="AK207">
        <f t="shared" si="20"/>
        <v>0.27381478350505534</v>
      </c>
      <c r="AL207" s="86">
        <f t="shared" si="22"/>
        <v>269167.59899940755</v>
      </c>
      <c r="AM207" s="19">
        <f>SUM(U$117:$U149)</f>
        <v>2.7483538947142132</v>
      </c>
      <c r="AN207" s="87">
        <f t="shared" si="23"/>
        <v>1.0210567337713862E-5</v>
      </c>
      <c r="AO207" s="88">
        <v>-0.45832312276599563</v>
      </c>
      <c r="AP207" s="87"/>
      <c r="AQ207" s="87"/>
      <c r="AR207" s="87"/>
      <c r="AS207" s="87"/>
      <c r="AT207" s="87"/>
      <c r="AU207" s="87"/>
    </row>
    <row r="208" spans="3:47" x14ac:dyDescent="0.3">
      <c r="C208" s="82">
        <v>57</v>
      </c>
      <c r="D208" s="83">
        <v>4.2589625280848508E-3</v>
      </c>
      <c r="E208" s="85">
        <v>927526</v>
      </c>
      <c r="F208" s="85">
        <v>3951</v>
      </c>
      <c r="G208">
        <v>0.26755401944992702</v>
      </c>
      <c r="H208" s="86">
        <v>248163.309444313</v>
      </c>
      <c r="I208" s="19">
        <v>31771514.507808533</v>
      </c>
      <c r="J208" s="87">
        <v>128.02663930841055</v>
      </c>
      <c r="K208" s="88">
        <v>127.56830597507722</v>
      </c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AG208" s="82">
        <v>57</v>
      </c>
      <c r="AH208" s="105">
        <v>7.8000761632136242E-4</v>
      </c>
      <c r="AI208" s="19">
        <f t="shared" si="24"/>
        <v>982312</v>
      </c>
      <c r="AJ208" s="19">
        <f t="shared" si="21"/>
        <v>767</v>
      </c>
      <c r="AK208">
        <f t="shared" si="20"/>
        <v>0.26755401944992702</v>
      </c>
      <c r="AL208" s="86">
        <f t="shared" si="22"/>
        <v>262821.52395389671</v>
      </c>
      <c r="AM208" s="19">
        <f>SUM(U$117:$U149)</f>
        <v>2.7483538947142132</v>
      </c>
      <c r="AN208" s="87">
        <f t="shared" si="23"/>
        <v>1.045711117327027E-5</v>
      </c>
      <c r="AO208" s="88">
        <v>-0.45832287622216006</v>
      </c>
      <c r="AP208" s="87"/>
      <c r="AQ208" s="87"/>
      <c r="AR208" s="87"/>
      <c r="AS208" s="87"/>
      <c r="AT208" s="87"/>
      <c r="AU208" s="87"/>
    </row>
    <row r="209" spans="3:60" x14ac:dyDescent="0.3">
      <c r="C209" s="82">
        <v>58</v>
      </c>
      <c r="D209" s="83">
        <v>4.5228904829571802E-3</v>
      </c>
      <c r="E209" s="85">
        <v>923575</v>
      </c>
      <c r="F209" s="85">
        <v>4178</v>
      </c>
      <c r="G209">
        <v>0.26143640751409714</v>
      </c>
      <c r="H209" s="86">
        <v>241456.13006983226</v>
      </c>
      <c r="I209" s="19">
        <v>32012970.637878366</v>
      </c>
      <c r="J209" s="87">
        <v>132.58296912412121</v>
      </c>
      <c r="K209" s="88">
        <v>132.12463579078786</v>
      </c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AG209" s="82">
        <v>58</v>
      </c>
      <c r="AH209" s="105">
        <v>8.3224458161003628E-4</v>
      </c>
      <c r="AI209" s="19">
        <f t="shared" si="24"/>
        <v>981545</v>
      </c>
      <c r="AJ209" s="19">
        <f t="shared" si="21"/>
        <v>817</v>
      </c>
      <c r="AK209">
        <f t="shared" si="20"/>
        <v>0.26143640751409714</v>
      </c>
      <c r="AL209" s="86">
        <f t="shared" si="22"/>
        <v>256611.59861342446</v>
      </c>
      <c r="AM209" s="19">
        <f>SUM(U$117:$U149)</f>
        <v>2.7483538947142132</v>
      </c>
      <c r="AN209" s="87">
        <f t="shared" si="23"/>
        <v>1.071017019325967E-5</v>
      </c>
      <c r="AO209" s="88">
        <v>-0.45832262316314004</v>
      </c>
      <c r="AP209" s="87"/>
      <c r="AQ209" s="87"/>
      <c r="AR209" s="87"/>
      <c r="AS209" s="87"/>
      <c r="AT209" s="87"/>
      <c r="AU209" s="87"/>
    </row>
    <row r="210" spans="3:60" x14ac:dyDescent="0.3">
      <c r="C210" s="82">
        <v>59</v>
      </c>
      <c r="D210" s="83">
        <v>4.8061254815718307E-3</v>
      </c>
      <c r="E210" s="85">
        <v>919397</v>
      </c>
      <c r="F210" s="85">
        <v>4419</v>
      </c>
      <c r="G210">
        <v>0.25545867453009297</v>
      </c>
      <c r="H210" s="86">
        <v>234867.93898694389</v>
      </c>
      <c r="I210" s="19">
        <v>32247838.576865308</v>
      </c>
      <c r="J210" s="87">
        <v>137.30200348314861</v>
      </c>
      <c r="K210" s="88">
        <v>136.84367014981527</v>
      </c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AG210" s="82">
        <v>59</v>
      </c>
      <c r="AH210" s="105">
        <v>8.9316217399849473E-4</v>
      </c>
      <c r="AI210" s="19">
        <f t="shared" si="24"/>
        <v>980728</v>
      </c>
      <c r="AJ210" s="19">
        <f t="shared" si="21"/>
        <v>876</v>
      </c>
      <c r="AK210">
        <f t="shared" si="20"/>
        <v>0.25545867453009297</v>
      </c>
      <c r="AL210" s="86">
        <f t="shared" si="22"/>
        <v>250535.47495454902</v>
      </c>
      <c r="AM210" s="19">
        <f>SUM(U$117:$U149)</f>
        <v>2.7483538947142132</v>
      </c>
      <c r="AN210" s="87">
        <f t="shared" si="23"/>
        <v>1.0969919111107146E-5</v>
      </c>
      <c r="AO210" s="88">
        <v>-0.45832236341422222</v>
      </c>
      <c r="AP210" s="87"/>
      <c r="AQ210" s="87"/>
      <c r="AR210" s="87"/>
      <c r="AS210" s="87"/>
      <c r="AT210" s="87"/>
      <c r="AU210" s="87"/>
    </row>
    <row r="211" spans="3:60" x14ac:dyDescent="0.3">
      <c r="C211" s="89">
        <v>60</v>
      </c>
      <c r="D211" s="90">
        <v>5.11740054815959E-3</v>
      </c>
      <c r="E211" s="91">
        <v>914978</v>
      </c>
      <c r="F211" s="91">
        <v>4683</v>
      </c>
      <c r="G211" s="92">
        <v>0.24961762217128486</v>
      </c>
      <c r="H211" s="93">
        <v>228394.63269903787</v>
      </c>
      <c r="I211" s="94">
        <v>32476233.209564347</v>
      </c>
      <c r="J211" s="95">
        <v>142.19350439972555</v>
      </c>
      <c r="K211" s="96">
        <v>141.73517106639221</v>
      </c>
      <c r="L211" s="87">
        <f>E211/E$211</f>
        <v>1</v>
      </c>
      <c r="M211" s="129">
        <f t="shared" ref="M211:M261" si="25">L211*(AP211*E$274+(1-AP211)*E$275)*G151</f>
        <v>1.3499999999999999</v>
      </c>
      <c r="N211" s="129"/>
      <c r="O211" s="129"/>
      <c r="P211" s="129"/>
      <c r="Y211" s="130">
        <f t="shared" ref="Y211:Y261" si="26">(1-L211)*AP211*G151</f>
        <v>0</v>
      </c>
      <c r="AF211" s="92">
        <v>1</v>
      </c>
      <c r="AG211" s="89">
        <v>60</v>
      </c>
      <c r="AH211" s="106">
        <v>9.6281451202085474E-4</v>
      </c>
      <c r="AI211" s="94">
        <f t="shared" si="24"/>
        <v>979852</v>
      </c>
      <c r="AJ211" s="94">
        <f t="shared" si="21"/>
        <v>944</v>
      </c>
      <c r="AK211" s="92">
        <f t="shared" si="20"/>
        <v>0.24961762217128486</v>
      </c>
      <c r="AL211" s="93">
        <f t="shared" si="22"/>
        <v>244588.32631977781</v>
      </c>
      <c r="AM211" s="94">
        <f>SUM(U$117:$U149)</f>
        <v>2.7483538947142132</v>
      </c>
      <c r="AN211" s="95">
        <f t="shared" si="23"/>
        <v>1.1236651953376471E-5</v>
      </c>
      <c r="AO211" s="96">
        <v>-0.45832209668137996</v>
      </c>
      <c r="AP211" s="129">
        <f>AI211/AI$211</f>
        <v>1</v>
      </c>
      <c r="AQ211" s="129">
        <f t="shared" ref="AQ211:AQ261" si="27">AP211*(L211*E$274+(1-L211)*E$275)*G151</f>
        <v>1.3499999999999999</v>
      </c>
      <c r="AR211" s="129"/>
      <c r="AS211" s="129"/>
      <c r="AT211" s="129"/>
      <c r="AU211" s="129"/>
      <c r="AV211" s="129"/>
      <c r="AW211" s="129"/>
      <c r="AX211" s="129"/>
      <c r="AZ211" s="129"/>
      <c r="BC211" s="130">
        <f>(1-AP211)*L211*G151</f>
        <v>0</v>
      </c>
    </row>
    <row r="212" spans="3:60" x14ac:dyDescent="0.3">
      <c r="C212" s="89">
        <v>61</v>
      </c>
      <c r="D212" s="90">
        <v>5.4400743344783465E-3</v>
      </c>
      <c r="E212" s="91">
        <v>910295</v>
      </c>
      <c r="F212" s="91">
        <v>4953</v>
      </c>
      <c r="G212" s="92">
        <v>0.2439101252406535</v>
      </c>
      <c r="H212" s="93">
        <v>222030.16745594068</v>
      </c>
      <c r="I212" s="94">
        <v>32698263.377020288</v>
      </c>
      <c r="J212" s="95">
        <v>147.26946230632771</v>
      </c>
      <c r="K212" s="96">
        <v>146.81112897299437</v>
      </c>
      <c r="L212" s="87">
        <f t="shared" ref="L212:L261" si="28">E212/E$211</f>
        <v>0.9948818441536299</v>
      </c>
      <c r="M212" s="129">
        <f t="shared" si="25"/>
        <v>1.3121934665082682</v>
      </c>
      <c r="N212">
        <f>E212/E$212</f>
        <v>1</v>
      </c>
      <c r="O212" s="131">
        <f t="shared" ref="O212:O261" si="29">N212*(AR212*E$274+(1-AR212)*E$275)*G151</f>
        <v>1.3499999999999999</v>
      </c>
      <c r="Y212" s="130">
        <f t="shared" si="26"/>
        <v>4.996311275891588E-3</v>
      </c>
      <c r="Z212" s="130">
        <f t="shared" ref="Z212:Z261" si="30">(1-N212)*AR212*G151</f>
        <v>0</v>
      </c>
      <c r="AF212" s="92">
        <v>1</v>
      </c>
      <c r="AG212" s="89">
        <v>61</v>
      </c>
      <c r="AH212" s="106">
        <v>1.0333583627108183E-3</v>
      </c>
      <c r="AI212" s="94">
        <f t="shared" si="24"/>
        <v>978908</v>
      </c>
      <c r="AJ212" s="94">
        <f t="shared" si="21"/>
        <v>1012</v>
      </c>
      <c r="AK212" s="92">
        <f t="shared" si="20"/>
        <v>0.2439101252406535</v>
      </c>
      <c r="AL212" s="93">
        <f t="shared" si="22"/>
        <v>238765.57287907763</v>
      </c>
      <c r="AM212" s="94">
        <f>SUM(U$117:$U149)</f>
        <v>2.7483538947142132</v>
      </c>
      <c r="AN212" s="95">
        <f t="shared" si="23"/>
        <v>1.1510679121676021E-5</v>
      </c>
      <c r="AO212" s="96">
        <v>-0.45832182265421162</v>
      </c>
      <c r="AP212" s="129">
        <f t="shared" ref="AP212:AP261" si="31">AI212/AI$211</f>
        <v>0.99903658919918514</v>
      </c>
      <c r="AQ212" s="129">
        <f t="shared" si="27"/>
        <v>1.3168621755197873</v>
      </c>
      <c r="AR212" s="129">
        <f>AI212/AI$212</f>
        <v>1</v>
      </c>
      <c r="AS212" s="129">
        <f t="shared" ref="AS212:AS261" si="32">AR212*(N212*E$274+(1-N212)*E$275)*G151</f>
        <v>1.3499999999999999</v>
      </c>
      <c r="AT212" s="129"/>
      <c r="AU212" s="129"/>
      <c r="AV212" s="129"/>
      <c r="AW212" s="129"/>
      <c r="AX212" s="129"/>
      <c r="AZ212" s="129"/>
      <c r="BC212" s="130">
        <f t="shared" ref="BC212:BC261" si="33">(1-AP212)*L212*G152</f>
        <v>9.3656430935334185E-4</v>
      </c>
      <c r="BD212" s="132">
        <f>(1-AR212)*N212*G151</f>
        <v>0</v>
      </c>
    </row>
    <row r="213" spans="3:60" x14ac:dyDescent="0.3">
      <c r="C213" s="89">
        <v>62</v>
      </c>
      <c r="D213" s="90">
        <v>5.7913982232419359E-3</v>
      </c>
      <c r="E213" s="91">
        <v>905342</v>
      </c>
      <c r="F213" s="91">
        <v>5244</v>
      </c>
      <c r="G213" s="92">
        <v>0.23833312999868433</v>
      </c>
      <c r="H213" s="93">
        <v>215772.99257926887</v>
      </c>
      <c r="I213" s="94">
        <v>32914036.369599558</v>
      </c>
      <c r="J213" s="95">
        <v>152.54011160598736</v>
      </c>
      <c r="K213" s="96">
        <v>152.08177827265402</v>
      </c>
      <c r="L213" s="87">
        <f t="shared" si="28"/>
        <v>0.98946859924500918</v>
      </c>
      <c r="M213" s="129">
        <f t="shared" si="25"/>
        <v>1.2750185522096658</v>
      </c>
      <c r="N213">
        <f t="shared" ref="N213:N261" si="34">E213/E$212</f>
        <v>0.99455890672803871</v>
      </c>
      <c r="O213" s="131">
        <f t="shared" si="29"/>
        <v>1.3117538480415067</v>
      </c>
      <c r="P213">
        <f>E213/E$213</f>
        <v>1</v>
      </c>
      <c r="Q213" s="131">
        <f t="shared" ref="Q213:Q261" si="35">P213*(AT213*E$274+(1-AT213)*E$275)*G151</f>
        <v>1.3499999999999999</v>
      </c>
      <c r="Y213" s="130">
        <f t="shared" si="26"/>
        <v>1.0035233923578664E-2</v>
      </c>
      <c r="Z213" s="130">
        <f t="shared" si="30"/>
        <v>5.3111864788426477E-3</v>
      </c>
      <c r="AA213" s="132">
        <f t="shared" ref="AA213:AA261" si="36">(1-P213)*AT213*G151</f>
        <v>0</v>
      </c>
      <c r="AF213" s="92">
        <v>1</v>
      </c>
      <c r="AG213" s="89">
        <v>62</v>
      </c>
      <c r="AH213" s="106">
        <v>1.1209304140859717E-3</v>
      </c>
      <c r="AI213" s="94">
        <f t="shared" si="24"/>
        <v>977896</v>
      </c>
      <c r="AJ213" s="94">
        <f t="shared" si="21"/>
        <v>1097</v>
      </c>
      <c r="AK213" s="92">
        <f t="shared" si="20"/>
        <v>0.23833312999868433</v>
      </c>
      <c r="AL213" s="93">
        <f t="shared" si="22"/>
        <v>233065.01449319342</v>
      </c>
      <c r="AM213" s="94">
        <f>SUM(U$117:$U149)</f>
        <v>2.7483538947142132</v>
      </c>
      <c r="AN213" s="95">
        <f t="shared" si="23"/>
        <v>1.1792219869166498E-5</v>
      </c>
      <c r="AO213" s="96">
        <v>-0.45832154111346413</v>
      </c>
      <c r="AP213" s="129">
        <f t="shared" si="31"/>
        <v>0.9980037801627184</v>
      </c>
      <c r="AQ213" s="129">
        <f t="shared" si="27"/>
        <v>1.2843902817388448</v>
      </c>
      <c r="AR213" s="129">
        <f t="shared" ref="AR213:AR261" si="37">AI213/AI$212</f>
        <v>0.99896619498461547</v>
      </c>
      <c r="AS213" s="129">
        <f t="shared" si="32"/>
        <v>1.3167063411967375</v>
      </c>
      <c r="AT213" s="129">
        <f>AI213/AI$213</f>
        <v>1</v>
      </c>
      <c r="AU213" s="129">
        <f t="shared" ref="AU213:AU261" si="38">AT213*(P213*E$274+(1-P213)*E$275)*G151</f>
        <v>1.3499999999999999</v>
      </c>
      <c r="AV213" s="129"/>
      <c r="AW213" s="129"/>
      <c r="AX213" s="129"/>
      <c r="AZ213" s="129"/>
      <c r="BC213" s="130">
        <f t="shared" si="33"/>
        <v>1.8859038982055999E-3</v>
      </c>
      <c r="BD213" s="132">
        <f t="shared" ref="BD213:BD261" si="39">(1-AR213)*N213*G152</f>
        <v>1.0046706916853596E-3</v>
      </c>
      <c r="BE213" s="130">
        <f>(1-AT213)*P213*G151</f>
        <v>0</v>
      </c>
    </row>
    <row r="214" spans="3:60" x14ac:dyDescent="0.3">
      <c r="C214" s="89">
        <v>63</v>
      </c>
      <c r="D214" s="90">
        <v>6.1717634103379089E-3</v>
      </c>
      <c r="E214" s="91">
        <v>900098</v>
      </c>
      <c r="F214" s="91">
        <v>5556</v>
      </c>
      <c r="G214" s="92">
        <v>0.23288365252949414</v>
      </c>
      <c r="H214" s="93">
        <v>209618.10987449263</v>
      </c>
      <c r="I214" s="94">
        <v>33123654.479474053</v>
      </c>
      <c r="J214" s="95">
        <v>158.01904949580268</v>
      </c>
      <c r="K214" s="96">
        <v>157.56071616246933</v>
      </c>
      <c r="L214" s="87">
        <f t="shared" si="28"/>
        <v>0.98373731390262931</v>
      </c>
      <c r="M214" s="129">
        <f t="shared" si="25"/>
        <v>1.2384433922319398</v>
      </c>
      <c r="N214">
        <f t="shared" si="34"/>
        <v>0.98879813686771867</v>
      </c>
      <c r="O214" s="131">
        <f t="shared" si="29"/>
        <v>1.2741247263011704</v>
      </c>
      <c r="P214">
        <f t="shared" ref="P214:P261" si="40">E214/E$213</f>
        <v>0.99420771377004491</v>
      </c>
      <c r="Q214" s="131">
        <f t="shared" si="35"/>
        <v>1.3112735527710688</v>
      </c>
      <c r="R214" s="87">
        <f>E214/E$214</f>
        <v>1</v>
      </c>
      <c r="S214" s="131">
        <f t="shared" ref="S214:S261" si="41">R214*(AV214*E$274+(1-AV214)*E$275)*G151</f>
        <v>1.3499999999999999</v>
      </c>
      <c r="Y214" s="130">
        <f t="shared" si="26"/>
        <v>1.5125187403332565E-2</v>
      </c>
      <c r="Z214" s="130">
        <f t="shared" si="30"/>
        <v>1.0672416493431596E-2</v>
      </c>
      <c r="AA214" s="132">
        <f t="shared" si="36"/>
        <v>5.6534966439051159E-3</v>
      </c>
      <c r="AB214" s="130">
        <f t="shared" ref="AB214:AB261" si="42">(1-R214)*AV214*G151</f>
        <v>0</v>
      </c>
      <c r="AF214" s="92">
        <v>1</v>
      </c>
      <c r="AG214" s="89">
        <v>63</v>
      </c>
      <c r="AH214" s="106">
        <v>1.21774493352624E-3</v>
      </c>
      <c r="AI214" s="94">
        <f t="shared" si="24"/>
        <v>976799</v>
      </c>
      <c r="AJ214" s="94">
        <f t="shared" si="21"/>
        <v>1190</v>
      </c>
      <c r="AK214" s="92">
        <f t="shared" si="20"/>
        <v>0.23288365252949414</v>
      </c>
      <c r="AL214" s="93">
        <f t="shared" si="22"/>
        <v>227480.51890715735</v>
      </c>
      <c r="AM214" s="94">
        <f>SUM(U$117:$U149)</f>
        <v>2.7483538947142132</v>
      </c>
      <c r="AN214" s="95">
        <f t="shared" si="23"/>
        <v>1.2081711031422041E-5</v>
      </c>
      <c r="AO214" s="96">
        <v>-0.45832125162230192</v>
      </c>
      <c r="AP214" s="129">
        <f t="shared" si="31"/>
        <v>0.9968842233316868</v>
      </c>
      <c r="AQ214" s="129">
        <f t="shared" si="27"/>
        <v>1.2525487879158803</v>
      </c>
      <c r="AR214" s="129">
        <f t="shared" si="37"/>
        <v>0.99784555852031043</v>
      </c>
      <c r="AS214" s="129">
        <f t="shared" si="32"/>
        <v>1.2840589022116773</v>
      </c>
      <c r="AT214" s="129">
        <f t="shared" ref="AT214:AT261" si="43">AI214/AI$213</f>
        <v>0.99887820381717485</v>
      </c>
      <c r="AU214" s="129">
        <f t="shared" si="38"/>
        <v>1.31652180717228</v>
      </c>
      <c r="AV214" s="129">
        <f>AI214/AI$214</f>
        <v>1</v>
      </c>
      <c r="AW214" s="129">
        <f t="shared" ref="AW214:AW261" si="44">AV214*(R214*E$274+(1-R214)*E$275)*G151</f>
        <v>1.3499999999999999</v>
      </c>
      <c r="AX214" s="129"/>
      <c r="AZ214" s="129"/>
      <c r="BC214" s="130">
        <f t="shared" si="33"/>
        <v>2.859625939036384E-3</v>
      </c>
      <c r="BD214" s="132">
        <f t="shared" si="39"/>
        <v>2.0340026582079214E-3</v>
      </c>
      <c r="BE214" s="130">
        <f t="shared" ref="BE214:BE261" si="45">(1-AT214)*P214*G152</f>
        <v>1.0897971645911254E-3</v>
      </c>
      <c r="BF214" s="130">
        <f>(1-AV214)*R214*G151</f>
        <v>0</v>
      </c>
    </row>
    <row r="215" spans="3:60" x14ac:dyDescent="0.3">
      <c r="C215" s="89">
        <v>64</v>
      </c>
      <c r="D215" s="90">
        <v>6.5729273025080083E-3</v>
      </c>
      <c r="E215" s="91">
        <v>894542</v>
      </c>
      <c r="F215" s="91">
        <v>5880</v>
      </c>
      <c r="G215" s="92">
        <v>0.22755877714431713</v>
      </c>
      <c r="H215" s="93">
        <v>203560.88362423173</v>
      </c>
      <c r="I215" s="94">
        <v>33327215.363098286</v>
      </c>
      <c r="J215" s="95">
        <v>163.72111758278416</v>
      </c>
      <c r="K215" s="96">
        <v>163.26278424945082</v>
      </c>
      <c r="L215" s="87">
        <f t="shared" si="28"/>
        <v>0.97766503675498206</v>
      </c>
      <c r="M215" s="129">
        <f t="shared" si="25"/>
        <v>1.2024402496474023</v>
      </c>
      <c r="N215">
        <f t="shared" si="34"/>
        <v>0.98269462097451921</v>
      </c>
      <c r="O215" s="131">
        <f t="shared" si="29"/>
        <v>1.2370840984157754</v>
      </c>
      <c r="P215">
        <f t="shared" si="40"/>
        <v>0.98807080639139688</v>
      </c>
      <c r="Q215" s="131">
        <f t="shared" si="35"/>
        <v>1.2731527531086524</v>
      </c>
      <c r="R215" s="87">
        <f t="shared" ref="R215:R261" si="46">E215/E$214</f>
        <v>0.99382733880088614</v>
      </c>
      <c r="S215" s="131">
        <f t="shared" si="41"/>
        <v>1.310753135016103</v>
      </c>
      <c r="T215" s="87">
        <f>E215/E$215</f>
        <v>1</v>
      </c>
      <c r="U215" s="131">
        <f t="shared" ref="U215:U261" si="47">T215*(AX215*E$274+(1-AX215)*E$275)*G151</f>
        <v>1.3499999999999999</v>
      </c>
      <c r="Y215" s="130">
        <f t="shared" si="26"/>
        <v>2.0273041350441088E-2</v>
      </c>
      <c r="Z215" s="130">
        <f t="shared" si="30"/>
        <v>1.6090843026302069E-2</v>
      </c>
      <c r="AA215" s="132">
        <f t="shared" si="36"/>
        <v>1.1363271681352713E-2</v>
      </c>
      <c r="AB215" s="130">
        <f t="shared" si="42"/>
        <v>6.0241755542615816E-3</v>
      </c>
      <c r="AC215" s="133">
        <f t="shared" ref="AC215:AC261" si="48">(1-T215)*AX215*G151</f>
        <v>0</v>
      </c>
      <c r="AF215" s="92">
        <v>1</v>
      </c>
      <c r="AG215" s="89">
        <v>64</v>
      </c>
      <c r="AH215" s="106">
        <v>1.332148108765813E-3</v>
      </c>
      <c r="AI215" s="94">
        <f t="shared" si="24"/>
        <v>975609</v>
      </c>
      <c r="AJ215" s="94">
        <f t="shared" si="21"/>
        <v>1300</v>
      </c>
      <c r="AK215" s="92">
        <f t="shared" ref="AK215:AK261" si="49">(1+$G$2)^(-AG215)</f>
        <v>0.22755877714431713</v>
      </c>
      <c r="AL215" s="93">
        <f t="shared" si="22"/>
        <v>222008.3910109901</v>
      </c>
      <c r="AM215" s="94">
        <f>SUM(U$117:$U149)</f>
        <v>2.7483538947142132</v>
      </c>
      <c r="AN215" s="95">
        <f t="shared" si="23"/>
        <v>1.2379504586284585E-5</v>
      </c>
      <c r="AO215" s="96">
        <v>-0.45832095382874705</v>
      </c>
      <c r="AP215" s="129">
        <f t="shared" si="31"/>
        <v>0.99566975420777837</v>
      </c>
      <c r="AQ215" s="129">
        <f t="shared" si="27"/>
        <v>1.2213159250438783</v>
      </c>
      <c r="AR215" s="129">
        <f t="shared" si="37"/>
        <v>0.99662991823542146</v>
      </c>
      <c r="AS215" s="129">
        <f t="shared" si="32"/>
        <v>1.2520353599954674</v>
      </c>
      <c r="AT215" s="129">
        <f t="shared" si="43"/>
        <v>0.99766130549669907</v>
      </c>
      <c r="AU215" s="129">
        <f t="shared" si="38"/>
        <v>1.2836832344811373</v>
      </c>
      <c r="AV215" s="129">
        <f t="shared" ref="AV215:AV261" si="50">AI215/AI$214</f>
        <v>0.99878173503453627</v>
      </c>
      <c r="AW215" s="129">
        <f t="shared" si="44"/>
        <v>1.3163204163026947</v>
      </c>
      <c r="AX215" s="129">
        <f>AI215/AI$215</f>
        <v>1</v>
      </c>
      <c r="AY215" s="131">
        <f t="shared" ref="AY215:AY261" si="51">AX215*(T215*E$274+(1-T215)*E$275)*G151</f>
        <v>1.3499999999999999</v>
      </c>
      <c r="AZ215" s="129"/>
      <c r="BC215" s="130">
        <f t="shared" si="33"/>
        <v>3.8594105708967472E-3</v>
      </c>
      <c r="BD215" s="132">
        <f t="shared" si="39"/>
        <v>3.0897460004827891E-3</v>
      </c>
      <c r="BE215" s="130">
        <f t="shared" si="45"/>
        <v>2.2063313574528002E-3</v>
      </c>
      <c r="BF215" s="130">
        <f t="shared" ref="BF215:BF261" si="52">(1-AV215)*R215*G152</f>
        <v>1.1830613920081842E-3</v>
      </c>
      <c r="BG215" s="130">
        <f>(1-AX215)*T215*G151</f>
        <v>0</v>
      </c>
    </row>
    <row r="216" spans="3:60" x14ac:dyDescent="0.3">
      <c r="C216" s="89">
        <v>65</v>
      </c>
      <c r="D216" s="90">
        <v>7.012520797333016E-3</v>
      </c>
      <c r="E216" s="91">
        <v>888662</v>
      </c>
      <c r="F216" s="91">
        <v>6232</v>
      </c>
      <c r="G216" s="92">
        <v>0.22235565482149414</v>
      </c>
      <c r="H216" s="93">
        <v>197599.02092497863</v>
      </c>
      <c r="I216" s="94">
        <v>33524814.384023264</v>
      </c>
      <c r="J216" s="95">
        <v>169.66083246308924</v>
      </c>
      <c r="K216" s="96">
        <v>169.20249912975589</v>
      </c>
      <c r="L216" s="87">
        <f t="shared" si="28"/>
        <v>0.97123865273263399</v>
      </c>
      <c r="M216" s="129">
        <f t="shared" si="25"/>
        <v>1.166993779515803</v>
      </c>
      <c r="N216">
        <f t="shared" si="34"/>
        <v>0.97623517650871416</v>
      </c>
      <c r="O216" s="131">
        <f t="shared" si="29"/>
        <v>1.2006161758150258</v>
      </c>
      <c r="P216">
        <f t="shared" si="40"/>
        <v>0.98157602320449067</v>
      </c>
      <c r="Q216" s="131">
        <f t="shared" si="35"/>
        <v>1.23562135042522</v>
      </c>
      <c r="R216" s="87">
        <f t="shared" si="46"/>
        <v>0.98729471679750425</v>
      </c>
      <c r="S216" s="131">
        <f t="shared" si="41"/>
        <v>1.2721130668989631</v>
      </c>
      <c r="T216" s="87">
        <f t="shared" ref="T216:T261" si="53">E216/E$215</f>
        <v>0.99342680388399873</v>
      </c>
      <c r="U216" s="131">
        <f t="shared" si="47"/>
        <v>1.3102026937609763</v>
      </c>
      <c r="V216" s="87">
        <f t="shared" ref="V216:V261" si="54">E216/E$216</f>
        <v>1</v>
      </c>
      <c r="W216" s="131">
        <f t="shared" ref="W216:W261" si="55">V216*(AZ216*E$274+(1-AZ216)*E$275)*G151</f>
        <v>1.3499999999999999</v>
      </c>
      <c r="X216" s="131"/>
      <c r="Y216" s="130">
        <f t="shared" si="26"/>
        <v>2.547524641628959E-2</v>
      </c>
      <c r="Z216" s="130">
        <f t="shared" si="30"/>
        <v>2.1562930295922905E-2</v>
      </c>
      <c r="AA216" s="132">
        <f t="shared" si="36"/>
        <v>1.712581249108925E-2</v>
      </c>
      <c r="AB216" s="130">
        <f t="shared" si="42"/>
        <v>1.2099990592513326E-2</v>
      </c>
      <c r="AC216" s="133">
        <f t="shared" si="48"/>
        <v>6.4143417289316326E-3</v>
      </c>
      <c r="AD216" s="130">
        <f t="shared" ref="AD216:AD261" si="56">(1-V216)*AZ216*G151</f>
        <v>0</v>
      </c>
      <c r="AF216" s="92">
        <v>1</v>
      </c>
      <c r="AG216" s="89">
        <v>65</v>
      </c>
      <c r="AH216" s="106">
        <v>1.4562523123952521E-3</v>
      </c>
      <c r="AI216" s="94">
        <f t="shared" si="24"/>
        <v>974309</v>
      </c>
      <c r="AJ216" s="94">
        <f t="shared" ref="AJ216:AJ261" si="57">INT(AI216*AH216+1)</f>
        <v>1419</v>
      </c>
      <c r="AK216" s="92">
        <f t="shared" si="49"/>
        <v>0.22235565482149414</v>
      </c>
      <c r="AL216" s="93">
        <f t="shared" ref="AL216:AL261" si="58">AK216*AI216</f>
        <v>216643.11569347512</v>
      </c>
      <c r="AM216" s="94">
        <f>SUM(U$117:$U149)</f>
        <v>2.7483538947142132</v>
      </c>
      <c r="AN216" s="95">
        <f t="shared" ref="AN216:AN261" si="59">AM216/AL216</f>
        <v>1.268608922059086E-5</v>
      </c>
      <c r="AO216" s="96">
        <v>-0.4583206472441127</v>
      </c>
      <c r="AP216" s="129">
        <f t="shared" si="31"/>
        <v>0.9943430232320799</v>
      </c>
      <c r="AQ216" s="129">
        <f t="shared" si="27"/>
        <v>1.190661962454967</v>
      </c>
      <c r="AR216" s="129">
        <f t="shared" si="37"/>
        <v>0.9953019078401647</v>
      </c>
      <c r="AS216" s="129">
        <f t="shared" si="32"/>
        <v>1.2206052388163109</v>
      </c>
      <c r="AT216" s="129">
        <f t="shared" si="43"/>
        <v>0.99633192077685151</v>
      </c>
      <c r="AU216" s="129">
        <f t="shared" si="38"/>
        <v>1.2514530388576222</v>
      </c>
      <c r="AV216" s="129">
        <f t="shared" si="50"/>
        <v>0.99745085734117256</v>
      </c>
      <c r="AW216" s="129">
        <f t="shared" si="44"/>
        <v>1.2832646292563705</v>
      </c>
      <c r="AX216" s="129">
        <f t="shared" ref="AX216:AX261" si="60">AI216/AI$215</f>
        <v>0.99866749896731166</v>
      </c>
      <c r="AY216" s="131">
        <f t="shared" si="51"/>
        <v>1.316091690581193</v>
      </c>
      <c r="AZ216" s="129">
        <f t="shared" ref="AZ216:AZ261" si="61">AI216/AI$216</f>
        <v>1</v>
      </c>
      <c r="BA216" s="131">
        <f t="shared" ref="BA216:BA261" si="62">AZ216*(V216*E$274+(1-V216)*E$275)*G151</f>
        <v>1.3499999999999999</v>
      </c>
      <c r="BC216" s="130">
        <f t="shared" si="33"/>
        <v>4.8942177735382042E-3</v>
      </c>
      <c r="BD216" s="132">
        <f t="shared" si="39"/>
        <v>4.181136381762136E-3</v>
      </c>
      <c r="BE216" s="130">
        <f t="shared" si="45"/>
        <v>3.3591268976960755E-3</v>
      </c>
      <c r="BF216" s="130">
        <f t="shared" si="52"/>
        <v>2.4029798469416162E-3</v>
      </c>
      <c r="BG216" s="130">
        <f t="shared" ref="BG216:BG261" si="63">(1-AX216)*T216*G152</f>
        <v>1.2934749287431145E-3</v>
      </c>
      <c r="BH216" s="130">
        <f>(1-AZ216)*V216*G151</f>
        <v>0</v>
      </c>
    </row>
    <row r="217" spans="3:60" x14ac:dyDescent="0.3">
      <c r="C217" s="82">
        <v>66</v>
      </c>
      <c r="D217" s="83">
        <v>7.4823496934822041E-3</v>
      </c>
      <c r="E217" s="85">
        <v>882430</v>
      </c>
      <c r="F217" s="85">
        <v>6603</v>
      </c>
      <c r="G217">
        <v>0.21727150168213225</v>
      </c>
      <c r="H217" s="86">
        <v>191726.89122936394</v>
      </c>
      <c r="I217" s="19">
        <v>33716541.275252625</v>
      </c>
      <c r="J217" s="87">
        <v>175.85713229406792</v>
      </c>
      <c r="K217" s="88">
        <v>175.39879896073458</v>
      </c>
      <c r="L217" s="87">
        <f t="shared" si="28"/>
        <v>0.96442756000690733</v>
      </c>
      <c r="M217" s="129">
        <f t="shared" si="25"/>
        <v>1.1320706194421457</v>
      </c>
      <c r="N217">
        <f t="shared" si="34"/>
        <v>0.96938904421094263</v>
      </c>
      <c r="O217" s="131">
        <f t="shared" si="29"/>
        <v>1.1646866348037124</v>
      </c>
      <c r="P217">
        <f t="shared" si="40"/>
        <v>0.97469243667034111</v>
      </c>
      <c r="Q217" s="131">
        <f t="shared" si="35"/>
        <v>1.198644020181642</v>
      </c>
      <c r="R217" s="87">
        <f t="shared" si="46"/>
        <v>0.98037102626602879</v>
      </c>
      <c r="S217" s="131">
        <f t="shared" si="41"/>
        <v>1.2340434277526209</v>
      </c>
      <c r="T217" s="87">
        <f t="shared" si="53"/>
        <v>0.98646011031343417</v>
      </c>
      <c r="U217" s="131">
        <f t="shared" si="47"/>
        <v>1.2709928885152655</v>
      </c>
      <c r="V217" s="87">
        <f t="shared" si="54"/>
        <v>0.99298720998534873</v>
      </c>
      <c r="W217" s="131">
        <f t="shared" si="55"/>
        <v>1.3095988790584736</v>
      </c>
      <c r="X217" s="131"/>
      <c r="Y217" s="130">
        <f t="shared" si="26"/>
        <v>3.0742871915069418E-2</v>
      </c>
      <c r="Z217" s="130">
        <f t="shared" si="30"/>
        <v>2.7100149621673255E-2</v>
      </c>
      <c r="AA217" s="132">
        <f t="shared" si="36"/>
        <v>2.2953015582543698E-2</v>
      </c>
      <c r="AB217" s="130">
        <f t="shared" si="42"/>
        <v>1.8239792319691903E-2</v>
      </c>
      <c r="AC217" s="133">
        <f t="shared" si="48"/>
        <v>1.2891760900518742E-2</v>
      </c>
      <c r="AD217" s="130">
        <f t="shared" si="56"/>
        <v>6.8424628389976618E-3</v>
      </c>
      <c r="AG217" s="82">
        <v>66</v>
      </c>
      <c r="AH217" s="105">
        <v>1.5985187805853025E-3</v>
      </c>
      <c r="AI217" s="19">
        <f t="shared" si="24"/>
        <v>972890</v>
      </c>
      <c r="AJ217" s="19">
        <f t="shared" si="57"/>
        <v>1556</v>
      </c>
      <c r="AK217">
        <f t="shared" si="49"/>
        <v>0.21727150168213225</v>
      </c>
      <c r="AL217" s="86">
        <f t="shared" si="58"/>
        <v>211381.27127152964</v>
      </c>
      <c r="AM217" s="19">
        <f>SUM(U$117:$U149)</f>
        <v>2.7483538947142132</v>
      </c>
      <c r="AN217" s="87">
        <f t="shared" si="59"/>
        <v>1.3001879864672672E-5</v>
      </c>
      <c r="AO217" s="88">
        <v>-0.45832033145346862</v>
      </c>
      <c r="AP217" s="129">
        <f t="shared" si="31"/>
        <v>0.99289484534399075</v>
      </c>
      <c r="AQ217" s="129">
        <f t="shared" si="27"/>
        <v>1.1605658003802179</v>
      </c>
      <c r="AR217" s="129">
        <f t="shared" si="37"/>
        <v>0.9938523334164191</v>
      </c>
      <c r="AS217" s="129">
        <f t="shared" si="32"/>
        <v>1.1897468979354338</v>
      </c>
      <c r="AT217" s="129">
        <f t="shared" si="43"/>
        <v>0.99488084622495643</v>
      </c>
      <c r="AU217" s="129">
        <f t="shared" si="38"/>
        <v>1.2198090213277641</v>
      </c>
      <c r="AV217" s="129">
        <f t="shared" si="50"/>
        <v>0.99599815315126239</v>
      </c>
      <c r="AW217" s="129">
        <f t="shared" si="44"/>
        <v>1.2508098631881748</v>
      </c>
      <c r="AX217" s="129">
        <f t="shared" si="60"/>
        <v>0.99721302284009272</v>
      </c>
      <c r="AY217" s="131">
        <f t="shared" si="51"/>
        <v>1.2827997135635401</v>
      </c>
      <c r="AZ217" s="129">
        <f t="shared" si="61"/>
        <v>0.99854358319588554</v>
      </c>
      <c r="BA217" s="131">
        <f t="shared" si="62"/>
        <v>1.3158426050621059</v>
      </c>
      <c r="BC217" s="130">
        <f t="shared" si="33"/>
        <v>5.9644537080499995E-3</v>
      </c>
      <c r="BD217" s="132">
        <f t="shared" si="39"/>
        <v>5.3086164636546732E-3</v>
      </c>
      <c r="BE217" s="130">
        <f t="shared" si="45"/>
        <v>4.5486667598290788E-3</v>
      </c>
      <c r="BF217" s="130">
        <f t="shared" si="52"/>
        <v>3.6602832452972754E-3</v>
      </c>
      <c r="BG217" s="130">
        <f t="shared" si="63"/>
        <v>2.6249565107146996E-3</v>
      </c>
      <c r="BH217" s="130">
        <f t="shared" ref="BH217:BH261" si="64">(1-AZ217)*V217*G152</f>
        <v>1.4131358793173668E-3</v>
      </c>
    </row>
    <row r="218" spans="3:60" x14ac:dyDescent="0.3">
      <c r="C218" s="82">
        <v>67</v>
      </c>
      <c r="D218" s="83">
        <v>7.9915817649879456E-3</v>
      </c>
      <c r="E218" s="85">
        <v>875827</v>
      </c>
      <c r="F218" s="85">
        <v>7000</v>
      </c>
      <c r="G218">
        <v>0.21230359750061775</v>
      </c>
      <c r="H218" s="86">
        <v>185941.22288817354</v>
      </c>
      <c r="I218" s="19">
        <v>33902482.498140797</v>
      </c>
      <c r="J218" s="87">
        <v>182.3290283431663</v>
      </c>
      <c r="K218" s="88">
        <v>181.87069500983296</v>
      </c>
      <c r="L218" s="87">
        <f t="shared" si="28"/>
        <v>0.95721099305119905</v>
      </c>
      <c r="M218" s="129">
        <f t="shared" si="25"/>
        <v>1.097649997129049</v>
      </c>
      <c r="N218">
        <f t="shared" si="34"/>
        <v>0.96213535172663811</v>
      </c>
      <c r="O218" s="131">
        <f t="shared" si="29"/>
        <v>1.1292741033847069</v>
      </c>
      <c r="P218">
        <f t="shared" si="40"/>
        <v>0.96739906024463684</v>
      </c>
      <c r="Q218" s="131">
        <f t="shared" si="35"/>
        <v>1.1621987659030475</v>
      </c>
      <c r="R218" s="87">
        <f t="shared" si="46"/>
        <v>0.97303515839386379</v>
      </c>
      <c r="S218" s="131">
        <f t="shared" si="41"/>
        <v>1.1965215699626655</v>
      </c>
      <c r="T218" s="87">
        <f t="shared" si="53"/>
        <v>0.97907867936888371</v>
      </c>
      <c r="U218" s="131">
        <f t="shared" si="47"/>
        <v>1.2323472568364999</v>
      </c>
      <c r="V218" s="87">
        <f t="shared" si="54"/>
        <v>0.98555693840852876</v>
      </c>
      <c r="W218" s="131">
        <f t="shared" si="55"/>
        <v>1.2697790577340131</v>
      </c>
      <c r="X218" s="131"/>
      <c r="Y218" s="130">
        <f t="shared" si="26"/>
        <v>3.6076336271653034E-2</v>
      </c>
      <c r="Z218" s="130">
        <f t="shared" si="30"/>
        <v>3.2703042911822855E-2</v>
      </c>
      <c r="AA218" s="132">
        <f t="shared" si="36"/>
        <v>2.8845560165884063E-2</v>
      </c>
      <c r="AB218" s="130">
        <f t="shared" si="42"/>
        <v>2.4444412704090215E-2</v>
      </c>
      <c r="AC218" s="133">
        <f t="shared" si="48"/>
        <v>1.9433259507579469E-2</v>
      </c>
      <c r="AD218" s="130">
        <f t="shared" si="56"/>
        <v>1.3748025041108143E-2</v>
      </c>
      <c r="AG218" s="82">
        <v>67</v>
      </c>
      <c r="AH218" s="105">
        <v>1.7676325393290993E-3</v>
      </c>
      <c r="AI218" s="19">
        <f t="shared" si="24"/>
        <v>971334</v>
      </c>
      <c r="AJ218" s="19">
        <f t="shared" si="57"/>
        <v>1717</v>
      </c>
      <c r="AK218">
        <f t="shared" si="49"/>
        <v>0.21230359750061775</v>
      </c>
      <c r="AL218" s="86">
        <f t="shared" si="58"/>
        <v>206217.70257466505</v>
      </c>
      <c r="AM218" s="19">
        <f>SUM(U$117:$U149)</f>
        <v>2.7483538947142132</v>
      </c>
      <c r="AN218" s="87">
        <f t="shared" si="59"/>
        <v>1.332743920817913E-5</v>
      </c>
      <c r="AO218" s="88">
        <v>-0.45832000589412514</v>
      </c>
      <c r="AP218" s="129">
        <f t="shared" si="31"/>
        <v>0.99130685042230871</v>
      </c>
      <c r="AQ218" s="129">
        <f t="shared" si="27"/>
        <v>1.1309989012821602</v>
      </c>
      <c r="AR218" s="129">
        <f t="shared" si="37"/>
        <v>0.99226280712794257</v>
      </c>
      <c r="AS218" s="129">
        <f t="shared" si="32"/>
        <v>1.1594310812172774</v>
      </c>
      <c r="AT218" s="129">
        <f t="shared" si="43"/>
        <v>0.99328967497566201</v>
      </c>
      <c r="AU218" s="129">
        <f t="shared" si="38"/>
        <v>1.1887211853680584</v>
      </c>
      <c r="AV218" s="129">
        <f t="shared" si="50"/>
        <v>0.99440519492751323</v>
      </c>
      <c r="AW218" s="129">
        <f t="shared" si="44"/>
        <v>1.2189253579630905</v>
      </c>
      <c r="AX218" s="129">
        <f t="shared" si="60"/>
        <v>0.99561812160404428</v>
      </c>
      <c r="AY218" s="131">
        <f t="shared" si="51"/>
        <v>1.2500925207236144</v>
      </c>
      <c r="AZ218" s="129">
        <f t="shared" si="61"/>
        <v>0.99694655391667331</v>
      </c>
      <c r="BA218" s="131">
        <f t="shared" si="62"/>
        <v>1.2822849901814675</v>
      </c>
      <c r="BC218" s="130">
        <f t="shared" si="33"/>
        <v>7.0772891819910876E-3</v>
      </c>
      <c r="BD218" s="132">
        <f t="shared" si="39"/>
        <v>6.4795839269792196E-3</v>
      </c>
      <c r="BE218" s="130">
        <f t="shared" si="45"/>
        <v>5.7825867180487855E-3</v>
      </c>
      <c r="BF218" s="130">
        <f t="shared" si="52"/>
        <v>4.9628579211119812E-3</v>
      </c>
      <c r="BG218" s="130">
        <f t="shared" si="63"/>
        <v>4.0025952579146925E-3</v>
      </c>
      <c r="BH218" s="130">
        <f t="shared" si="64"/>
        <v>2.8733011737564649E-3</v>
      </c>
    </row>
    <row r="219" spans="3:60" x14ac:dyDescent="0.3">
      <c r="C219" s="82">
        <v>68</v>
      </c>
      <c r="D219" s="83">
        <v>8.5331527765540333E-3</v>
      </c>
      <c r="E219" s="85">
        <v>868827</v>
      </c>
      <c r="F219" s="85">
        <v>7414</v>
      </c>
      <c r="G219">
        <v>0.20744928424918679</v>
      </c>
      <c r="H219" s="86">
        <v>180237.53928636821</v>
      </c>
      <c r="I219" s="19">
        <v>34082720.037427165</v>
      </c>
      <c r="J219" s="87">
        <v>189.09889788983</v>
      </c>
      <c r="K219" s="88">
        <v>188.64056455649666</v>
      </c>
      <c r="L219" s="87">
        <f t="shared" si="28"/>
        <v>0.94956053588173706</v>
      </c>
      <c r="M219" s="129">
        <f t="shared" si="25"/>
        <v>1.063703391552727</v>
      </c>
      <c r="N219">
        <f t="shared" si="34"/>
        <v>0.954445536886394</v>
      </c>
      <c r="O219" s="131">
        <f t="shared" si="29"/>
        <v>1.0943492370501975</v>
      </c>
      <c r="P219">
        <f t="shared" si="40"/>
        <v>0.95966717549831992</v>
      </c>
      <c r="Q219" s="131">
        <f t="shared" si="35"/>
        <v>1.1262553855662496</v>
      </c>
      <c r="R219" s="87">
        <f t="shared" si="46"/>
        <v>0.96525822743745682</v>
      </c>
      <c r="S219" s="131">
        <f t="shared" si="41"/>
        <v>1.1595163973703431</v>
      </c>
      <c r="T219" s="87">
        <f t="shared" si="53"/>
        <v>0.97125344589745366</v>
      </c>
      <c r="U219" s="131">
        <f t="shared" si="47"/>
        <v>1.1942337690477502</v>
      </c>
      <c r="V219" s="87">
        <f t="shared" si="54"/>
        <v>0.97767992780157131</v>
      </c>
      <c r="W219" s="131">
        <f t="shared" si="55"/>
        <v>1.2305075307020932</v>
      </c>
      <c r="X219" s="131"/>
      <c r="Y219" s="130">
        <f t="shared" si="26"/>
        <v>4.1480778700512741E-2</v>
      </c>
      <c r="Z219" s="130">
        <f t="shared" si="30"/>
        <v>3.8377032298044539E-2</v>
      </c>
      <c r="AA219" s="132">
        <f t="shared" si="36"/>
        <v>3.4809173560688141E-2</v>
      </c>
      <c r="AB219" s="130">
        <f t="shared" si="42"/>
        <v>3.0719908979366828E-2</v>
      </c>
      <c r="AC219" s="133">
        <f t="shared" si="48"/>
        <v>2.6045252084987064E-2</v>
      </c>
      <c r="AD219" s="130">
        <f t="shared" si="56"/>
        <v>2.0723488485358071E-2</v>
      </c>
      <c r="AG219" s="82">
        <v>68</v>
      </c>
      <c r="AH219" s="105">
        <v>1.9557185811083159E-3</v>
      </c>
      <c r="AI219" s="19">
        <f t="shared" ref="AI219:AI261" si="65">AI218-AJ218</f>
        <v>969617</v>
      </c>
      <c r="AJ219" s="19">
        <f t="shared" si="57"/>
        <v>1897</v>
      </c>
      <c r="AK219">
        <f t="shared" si="49"/>
        <v>0.20744928424918679</v>
      </c>
      <c r="AL219" s="86">
        <f t="shared" si="58"/>
        <v>201146.35264584376</v>
      </c>
      <c r="AM219" s="19">
        <f>SUM(U$117:$U149)</f>
        <v>2.7483538947142132</v>
      </c>
      <c r="AN219" s="87">
        <f t="shared" si="59"/>
        <v>1.3663453791544561E-5</v>
      </c>
      <c r="AO219" s="88">
        <v>-0.45831966987954176</v>
      </c>
      <c r="AP219" s="129">
        <f t="shared" si="31"/>
        <v>0.98955454497209783</v>
      </c>
      <c r="AQ219" s="129">
        <f t="shared" si="27"/>
        <v>1.1019268060739635</v>
      </c>
      <c r="AR219" s="129">
        <f t="shared" si="37"/>
        <v>0.99050881185974571</v>
      </c>
      <c r="AS219" s="129">
        <f t="shared" si="32"/>
        <v>1.129622457706988</v>
      </c>
      <c r="AT219" s="129">
        <f t="shared" si="43"/>
        <v>0.99153386454183268</v>
      </c>
      <c r="AU219" s="129">
        <f t="shared" si="38"/>
        <v>1.1581533013471161</v>
      </c>
      <c r="AV219" s="129">
        <f t="shared" si="50"/>
        <v>0.99264741262020129</v>
      </c>
      <c r="AW219" s="129">
        <f t="shared" si="44"/>
        <v>1.1875739566739123</v>
      </c>
      <c r="AX219" s="129">
        <f t="shared" si="60"/>
        <v>0.99385819524010133</v>
      </c>
      <c r="AY219" s="131">
        <f t="shared" si="51"/>
        <v>1.2179319976997227</v>
      </c>
      <c r="AZ219" s="129">
        <f t="shared" si="61"/>
        <v>0.99518427932001041</v>
      </c>
      <c r="BA219" s="131">
        <f t="shared" si="62"/>
        <v>1.2492880513781277</v>
      </c>
      <c r="BC219" s="130">
        <f t="shared" si="33"/>
        <v>8.2430269429157252E-3</v>
      </c>
      <c r="BD219" s="132">
        <f t="shared" si="39"/>
        <v>7.7046665095312191E-3</v>
      </c>
      <c r="BE219" s="130">
        <f t="shared" si="45"/>
        <v>7.0718554903694423E-3</v>
      </c>
      <c r="BF219" s="130">
        <f t="shared" si="52"/>
        <v>6.3220313240892551E-3</v>
      </c>
      <c r="BG219" s="130">
        <f t="shared" si="63"/>
        <v>5.4380967354460122E-3</v>
      </c>
      <c r="BH219" s="130">
        <f t="shared" si="64"/>
        <v>4.3926009409800569E-3</v>
      </c>
    </row>
    <row r="220" spans="3:60" x14ac:dyDescent="0.3">
      <c r="C220" s="82">
        <v>69</v>
      </c>
      <c r="D220" s="83">
        <v>9.1139934305209322E-3</v>
      </c>
      <c r="E220" s="85">
        <v>861413</v>
      </c>
      <c r="F220" s="85">
        <v>7851</v>
      </c>
      <c r="G220">
        <v>0.20270596467577365</v>
      </c>
      <c r="H220" s="86">
        <v>174613.5531492522</v>
      </c>
      <c r="I220" s="19">
        <v>34257333.590576418</v>
      </c>
      <c r="J220" s="87">
        <v>196.18943073276054</v>
      </c>
      <c r="K220" s="88">
        <v>195.7310973994272</v>
      </c>
      <c r="L220" s="87">
        <f t="shared" si="28"/>
        <v>0.94145760881682405</v>
      </c>
      <c r="M220" s="129">
        <f t="shared" si="25"/>
        <v>1.0302164274489214</v>
      </c>
      <c r="N220">
        <f t="shared" si="34"/>
        <v>0.94630092442559832</v>
      </c>
      <c r="O220" s="131">
        <f t="shared" si="29"/>
        <v>1.0598972456352982</v>
      </c>
      <c r="P220">
        <f t="shared" si="40"/>
        <v>0.95147800499700663</v>
      </c>
      <c r="Q220" s="131">
        <f t="shared" si="35"/>
        <v>1.0907986569739079</v>
      </c>
      <c r="R220" s="87">
        <f t="shared" si="46"/>
        <v>0.95702134656448523</v>
      </c>
      <c r="S220" s="131">
        <f t="shared" si="41"/>
        <v>1.1230122373138365</v>
      </c>
      <c r="T220" s="87">
        <f t="shared" si="53"/>
        <v>0.96296540576071332</v>
      </c>
      <c r="U220" s="131">
        <f t="shared" si="47"/>
        <v>1.1566362822019391</v>
      </c>
      <c r="V220" s="87">
        <f t="shared" si="54"/>
        <v>0.96933704828157385</v>
      </c>
      <c r="W220" s="131">
        <f t="shared" si="55"/>
        <v>1.1917676635307641</v>
      </c>
      <c r="X220" s="131"/>
      <c r="Y220" s="130">
        <f t="shared" si="26"/>
        <v>4.6951662747538966E-2</v>
      </c>
      <c r="Z220" s="130">
        <f t="shared" si="30"/>
        <v>4.4117546016972618E-2</v>
      </c>
      <c r="AA220" s="132">
        <f t="shared" si="36"/>
        <v>4.0839254663015925E-2</v>
      </c>
      <c r="AB220" s="130">
        <f t="shared" si="42"/>
        <v>3.7061657571458538E-2</v>
      </c>
      <c r="AC220" s="133">
        <f t="shared" si="48"/>
        <v>3.2723100511797998E-2</v>
      </c>
      <c r="AD220" s="130">
        <f t="shared" si="56"/>
        <v>2.7764209392418301E-2</v>
      </c>
      <c r="AG220" s="82">
        <v>69</v>
      </c>
      <c r="AH220" s="105">
        <v>2.1718910631460227E-3</v>
      </c>
      <c r="AI220" s="19">
        <f t="shared" si="65"/>
        <v>967720</v>
      </c>
      <c r="AJ220" s="19">
        <f t="shared" si="57"/>
        <v>2102</v>
      </c>
      <c r="AK220">
        <f t="shared" si="49"/>
        <v>0.20270596467577365</v>
      </c>
      <c r="AL220" s="86">
        <f t="shared" si="58"/>
        <v>196162.61613603967</v>
      </c>
      <c r="AM220" s="19">
        <f>SUM(U$117:$U149)</f>
        <v>2.7483538947142132</v>
      </c>
      <c r="AN220" s="87">
        <f t="shared" si="59"/>
        <v>1.4010589524398559E-5</v>
      </c>
      <c r="AO220" s="88">
        <v>-0.45831932274380893</v>
      </c>
      <c r="AP220" s="129">
        <f t="shared" si="31"/>
        <v>0.98761853830986723</v>
      </c>
      <c r="AQ220" s="129">
        <f t="shared" si="27"/>
        <v>1.0733250029216757</v>
      </c>
      <c r="AR220" s="129">
        <f t="shared" si="37"/>
        <v>0.98857093822912878</v>
      </c>
      <c r="AS220" s="129">
        <f t="shared" si="32"/>
        <v>1.1002959027386732</v>
      </c>
      <c r="AT220" s="129">
        <f t="shared" si="43"/>
        <v>0.98959398545448596</v>
      </c>
      <c r="AU220" s="129">
        <f t="shared" si="38"/>
        <v>1.1280796135764364</v>
      </c>
      <c r="AV220" s="129">
        <f t="shared" si="50"/>
        <v>0.99070535493996204</v>
      </c>
      <c r="AW220" s="129">
        <f t="shared" si="44"/>
        <v>1.1567292532503162</v>
      </c>
      <c r="AX220" s="129">
        <f t="shared" si="60"/>
        <v>0.99191376873317072</v>
      </c>
      <c r="AY220" s="131">
        <f t="shared" si="51"/>
        <v>1.1862910676737126</v>
      </c>
      <c r="AZ220" s="129">
        <f t="shared" si="61"/>
        <v>0.99323725840570087</v>
      </c>
      <c r="BA220" s="131">
        <f t="shared" si="62"/>
        <v>1.2168240194215654</v>
      </c>
      <c r="BC220" s="130">
        <f t="shared" si="33"/>
        <v>9.4659449451437814E-3</v>
      </c>
      <c r="BD220" s="132">
        <f t="shared" si="39"/>
        <v>8.9882789705598223E-3</v>
      </c>
      <c r="BE220" s="130">
        <f t="shared" si="45"/>
        <v>8.4210315303824782E-3</v>
      </c>
      <c r="BF220" s="130">
        <f t="shared" si="52"/>
        <v>7.7425132788675379E-3</v>
      </c>
      <c r="BG220" s="130">
        <f t="shared" si="63"/>
        <v>6.9363305363425937E-3</v>
      </c>
      <c r="BH220" s="130">
        <f t="shared" si="64"/>
        <v>5.9760738351995295E-3</v>
      </c>
    </row>
    <row r="221" spans="3:60" x14ac:dyDescent="0.3">
      <c r="C221" s="82">
        <v>70</v>
      </c>
      <c r="D221" s="83">
        <v>9.7446684566015983E-3</v>
      </c>
      <c r="E221" s="85">
        <v>853562</v>
      </c>
      <c r="F221" s="85">
        <v>8318</v>
      </c>
      <c r="G221">
        <v>0.19807110091437721</v>
      </c>
      <c r="H221" s="86">
        <v>169065.96503867765</v>
      </c>
      <c r="I221" s="19">
        <v>34426399.555615097</v>
      </c>
      <c r="J221" s="87">
        <v>203.62702539058813</v>
      </c>
      <c r="K221" s="88">
        <v>203.16869205725479</v>
      </c>
      <c r="L221" s="87">
        <f t="shared" si="28"/>
        <v>0.93287707464004599</v>
      </c>
      <c r="M221" s="129">
        <f t="shared" si="25"/>
        <v>0.99716817577436168</v>
      </c>
      <c r="N221">
        <f t="shared" si="34"/>
        <v>0.93767624780977599</v>
      </c>
      <c r="O221" s="131">
        <f t="shared" si="29"/>
        <v>1.0258965958872028</v>
      </c>
      <c r="P221">
        <f t="shared" si="40"/>
        <v>0.9428061439765304</v>
      </c>
      <c r="Q221" s="131">
        <f t="shared" si="35"/>
        <v>1.0558064177007922</v>
      </c>
      <c r="R221" s="87">
        <f t="shared" si="46"/>
        <v>0.94829896300180649</v>
      </c>
      <c r="S221" s="131">
        <f t="shared" si="41"/>
        <v>1.086986271335052</v>
      </c>
      <c r="T221" s="87">
        <f t="shared" si="53"/>
        <v>0.95418884747725652</v>
      </c>
      <c r="U221" s="131">
        <f t="shared" si="47"/>
        <v>1.1195312929222361</v>
      </c>
      <c r="V221" s="87">
        <f t="shared" si="54"/>
        <v>0.96050241824225635</v>
      </c>
      <c r="W221" s="131">
        <f t="shared" si="55"/>
        <v>1.153535237025576</v>
      </c>
      <c r="X221" s="131"/>
      <c r="Y221" s="130">
        <f t="shared" si="26"/>
        <v>5.2488192648275867E-2</v>
      </c>
      <c r="Z221" s="130">
        <f t="shared" si="30"/>
        <v>4.9923882620551419E-2</v>
      </c>
      <c r="AA221" s="132">
        <f t="shared" si="36"/>
        <v>4.6935209400809072E-2</v>
      </c>
      <c r="AB221" s="130">
        <f t="shared" si="42"/>
        <v>4.3469186440769324E-2</v>
      </c>
      <c r="AC221" s="133">
        <f t="shared" si="48"/>
        <v>3.9466471216517224E-2</v>
      </c>
      <c r="AD221" s="130">
        <f t="shared" si="56"/>
        <v>3.4870010815185024E-2</v>
      </c>
      <c r="AG221" s="82">
        <v>70</v>
      </c>
      <c r="AH221" s="105">
        <v>2.424606733960053E-3</v>
      </c>
      <c r="AI221" s="19">
        <f t="shared" si="65"/>
        <v>965618</v>
      </c>
      <c r="AJ221" s="19">
        <f t="shared" si="57"/>
        <v>2342</v>
      </c>
      <c r="AK221">
        <f t="shared" si="49"/>
        <v>0.19807110091437721</v>
      </c>
      <c r="AL221" s="86">
        <f t="shared" si="58"/>
        <v>191261.02032273909</v>
      </c>
      <c r="AM221" s="19">
        <f>SUM(U$117:$U149)</f>
        <v>2.7483538947142132</v>
      </c>
      <c r="AN221" s="87">
        <f t="shared" si="59"/>
        <v>1.4369649864235617E-5</v>
      </c>
      <c r="AO221" s="88">
        <v>-0.45831896368346908</v>
      </c>
      <c r="AP221" s="129">
        <f t="shared" si="31"/>
        <v>0.98547331637839186</v>
      </c>
      <c r="AQ221" s="129">
        <f t="shared" si="27"/>
        <v>1.045163444404126</v>
      </c>
      <c r="AR221" s="129">
        <f t="shared" si="37"/>
        <v>0.9864236475746444</v>
      </c>
      <c r="AS221" s="129">
        <f t="shared" si="32"/>
        <v>1.0714206133830178</v>
      </c>
      <c r="AT221" s="129">
        <f t="shared" si="43"/>
        <v>0.98744447262285562</v>
      </c>
      <c r="AU221" s="129">
        <f t="shared" si="38"/>
        <v>1.098468540808498</v>
      </c>
      <c r="AV221" s="129">
        <f t="shared" si="50"/>
        <v>0.98855342808500013</v>
      </c>
      <c r="AW221" s="129">
        <f t="shared" si="44"/>
        <v>1.1263588638228323</v>
      </c>
      <c r="AX221" s="129">
        <f t="shared" si="60"/>
        <v>0.9897592170633932</v>
      </c>
      <c r="AY221" s="131">
        <f t="shared" si="51"/>
        <v>1.1551365185483939</v>
      </c>
      <c r="AZ221" s="129">
        <f t="shared" si="61"/>
        <v>0.99107983196296046</v>
      </c>
      <c r="BA221" s="131">
        <f t="shared" si="62"/>
        <v>1.1848588267232689</v>
      </c>
      <c r="BC221" s="130">
        <f t="shared" si="33"/>
        <v>1.0753176448480867E-2</v>
      </c>
      <c r="BD221" s="132">
        <f t="shared" si="39"/>
        <v>1.0337780450277825E-2</v>
      </c>
      <c r="BE221" s="130">
        <f t="shared" si="45"/>
        <v>9.8377110462822531E-3</v>
      </c>
      <c r="BF221" s="130">
        <f t="shared" si="52"/>
        <v>9.232149494873226E-3</v>
      </c>
      <c r="BG221" s="130">
        <f t="shared" si="63"/>
        <v>8.5054054546408464E-3</v>
      </c>
      <c r="BH221" s="130">
        <f t="shared" si="64"/>
        <v>7.6321067302343995E-3</v>
      </c>
    </row>
    <row r="222" spans="3:60" x14ac:dyDescent="0.3">
      <c r="C222" s="82">
        <v>71</v>
      </c>
      <c r="D222" s="83">
        <v>1.0425855030407096E-2</v>
      </c>
      <c r="E222" s="85">
        <v>845244</v>
      </c>
      <c r="F222" s="85">
        <v>8813</v>
      </c>
      <c r="G222">
        <v>0.19354221312720071</v>
      </c>
      <c r="H222" s="86">
        <v>163590.39439248765</v>
      </c>
      <c r="I222" s="19">
        <v>34589989.950007588</v>
      </c>
      <c r="J222" s="87">
        <v>211.44267105939576</v>
      </c>
      <c r="K222" s="88">
        <v>210.98433772606242</v>
      </c>
      <c r="L222" s="87">
        <f t="shared" si="28"/>
        <v>0.92378614567781958</v>
      </c>
      <c r="M222" s="129">
        <f t="shared" si="25"/>
        <v>0.96453031012428148</v>
      </c>
      <c r="N222">
        <f t="shared" si="34"/>
        <v>0.92853855068961166</v>
      </c>
      <c r="O222" s="131">
        <f t="shared" si="29"/>
        <v>0.99231814320914113</v>
      </c>
      <c r="P222">
        <f t="shared" si="40"/>
        <v>0.93361845578797842</v>
      </c>
      <c r="Q222" s="131">
        <f t="shared" si="35"/>
        <v>1.0212486711150521</v>
      </c>
      <c r="R222" s="87">
        <f t="shared" si="46"/>
        <v>0.93905774704532174</v>
      </c>
      <c r="S222" s="131">
        <f t="shared" si="41"/>
        <v>1.0514076143429776</v>
      </c>
      <c r="T222" s="87">
        <f t="shared" si="53"/>
        <v>0.94489023433220576</v>
      </c>
      <c r="U222" s="131">
        <f t="shared" si="47"/>
        <v>1.0828869884832786</v>
      </c>
      <c r="V222" s="87">
        <f t="shared" si="54"/>
        <v>0.95114227906673177</v>
      </c>
      <c r="W222" s="131">
        <f t="shared" si="55"/>
        <v>1.1157774689116546</v>
      </c>
      <c r="X222" s="131"/>
      <c r="Y222" s="130">
        <f t="shared" si="26"/>
        <v>5.8093112161046866E-2</v>
      </c>
      <c r="Z222" s="130">
        <f t="shared" si="30"/>
        <v>5.5799017982168575E-2</v>
      </c>
      <c r="AA222" s="132">
        <f t="shared" si="36"/>
        <v>5.3100267341651922E-2</v>
      </c>
      <c r="AB222" s="130">
        <f t="shared" si="42"/>
        <v>4.9946002899567472E-2</v>
      </c>
      <c r="AC222" s="133">
        <f t="shared" si="48"/>
        <v>4.6279176013321231E-2</v>
      </c>
      <c r="AD222" s="130">
        <f t="shared" si="56"/>
        <v>4.2045038496136028E-2</v>
      </c>
      <c r="AG222" s="82">
        <v>71</v>
      </c>
      <c r="AH222" s="107">
        <v>2.7148501731322689E-3</v>
      </c>
      <c r="AI222" s="19">
        <f t="shared" si="65"/>
        <v>963276</v>
      </c>
      <c r="AJ222" s="19">
        <f t="shared" si="57"/>
        <v>2616</v>
      </c>
      <c r="AK222">
        <f t="shared" si="49"/>
        <v>0.19354221312720071</v>
      </c>
      <c r="AL222" s="86">
        <f t="shared" si="58"/>
        <v>186434.56889231739</v>
      </c>
      <c r="AM222" s="19">
        <f>SUM(U$117:$U149)</f>
        <v>2.7483538947142132</v>
      </c>
      <c r="AN222" s="87">
        <f t="shared" si="59"/>
        <v>1.4741653927398159E-5</v>
      </c>
      <c r="AO222" s="88">
        <v>-0.45831859167940592</v>
      </c>
      <c r="AP222" s="129">
        <f t="shared" si="31"/>
        <v>0.98308315949755676</v>
      </c>
      <c r="AQ222" s="129">
        <f t="shared" si="27"/>
        <v>1.0174029657672623</v>
      </c>
      <c r="AR222" s="129">
        <f t="shared" si="37"/>
        <v>0.98403118577026649</v>
      </c>
      <c r="AS222" s="129">
        <f t="shared" si="32"/>
        <v>1.0429564367381583</v>
      </c>
      <c r="AT222" s="129">
        <f t="shared" si="43"/>
        <v>0.9850495349198688</v>
      </c>
      <c r="AU222" s="129">
        <f t="shared" si="38"/>
        <v>1.0692789118565527</v>
      </c>
      <c r="AV222" s="129">
        <f t="shared" si="50"/>
        <v>0.98615580073280174</v>
      </c>
      <c r="AW222" s="129">
        <f t="shared" si="44"/>
        <v>1.0964205667872449</v>
      </c>
      <c r="AX222" s="129">
        <f t="shared" si="60"/>
        <v>0.98735866520296556</v>
      </c>
      <c r="AY222" s="131">
        <f t="shared" si="51"/>
        <v>1.1244250444185442</v>
      </c>
      <c r="AZ222" s="129">
        <f t="shared" si="61"/>
        <v>0.98867607709669114</v>
      </c>
      <c r="BA222" s="131">
        <f t="shared" si="62"/>
        <v>1.1533480469802109</v>
      </c>
      <c r="BC222" s="130">
        <f t="shared" si="33"/>
        <v>1.2116889862802613E-2</v>
      </c>
      <c r="BD222" s="132">
        <f t="shared" si="39"/>
        <v>1.1765719261283995E-2</v>
      </c>
      <c r="BE222" s="130">
        <f t="shared" si="45"/>
        <v>1.1334840609912187E-2</v>
      </c>
      <c r="BF222" s="130">
        <f t="shared" si="52"/>
        <v>1.0804305121943768E-2</v>
      </c>
      <c r="BG222" s="130">
        <f t="shared" si="63"/>
        <v>1.0159127373959624E-2</v>
      </c>
      <c r="BH222" s="130">
        <f t="shared" si="64"/>
        <v>9.3749706104350738E-3</v>
      </c>
    </row>
    <row r="223" spans="3:60" x14ac:dyDescent="0.3">
      <c r="C223" s="82">
        <v>72</v>
      </c>
      <c r="D223" s="83">
        <v>1.1158236252157781E-2</v>
      </c>
      <c r="E223" s="85">
        <v>836431</v>
      </c>
      <c r="F223" s="85">
        <v>9334</v>
      </c>
      <c r="G223">
        <v>0.18911687817783926</v>
      </c>
      <c r="H223" s="86">
        <v>158183.21953116826</v>
      </c>
      <c r="I223" s="19">
        <v>34748173.169538759</v>
      </c>
      <c r="J223" s="87">
        <v>219.67041303450026</v>
      </c>
      <c r="K223" s="88">
        <v>219.21207970116691</v>
      </c>
      <c r="L223" s="87">
        <f t="shared" si="28"/>
        <v>0.91415422010146696</v>
      </c>
      <c r="M223" s="129">
        <f t="shared" si="25"/>
        <v>0.93227975003745833</v>
      </c>
      <c r="N223">
        <f t="shared" si="34"/>
        <v>0.91885707380574433</v>
      </c>
      <c r="O223" s="131">
        <f t="shared" si="29"/>
        <v>0.95913814073559978</v>
      </c>
      <c r="P223">
        <f t="shared" si="40"/>
        <v>0.92388401289236555</v>
      </c>
      <c r="Q223" s="131">
        <f t="shared" si="35"/>
        <v>0.98710097640655803</v>
      </c>
      <c r="R223" s="87">
        <f t="shared" si="46"/>
        <v>0.92926659097120534</v>
      </c>
      <c r="S223" s="131">
        <f t="shared" si="41"/>
        <v>1.0162511019473917</v>
      </c>
      <c r="T223" s="87">
        <f t="shared" si="53"/>
        <v>0.93503826539167534</v>
      </c>
      <c r="U223" s="131">
        <f t="shared" si="47"/>
        <v>1.0466774490436885</v>
      </c>
      <c r="V223" s="87">
        <f t="shared" si="54"/>
        <v>0.94122512271257242</v>
      </c>
      <c r="W223" s="131">
        <f t="shared" si="55"/>
        <v>1.0784676498023882</v>
      </c>
      <c r="X223" s="131"/>
      <c r="Y223" s="130">
        <f t="shared" si="26"/>
        <v>6.376512617159473E-2</v>
      </c>
      <c r="Z223" s="130">
        <f t="shared" si="30"/>
        <v>6.1741753062371493E-2</v>
      </c>
      <c r="AA223" s="132">
        <f t="shared" si="36"/>
        <v>5.9333339912172565E-2</v>
      </c>
      <c r="AB223" s="130">
        <f t="shared" si="42"/>
        <v>5.6491145008771025E-2</v>
      </c>
      <c r="AC223" s="133">
        <f t="shared" si="48"/>
        <v>5.3160397750239854E-2</v>
      </c>
      <c r="AD223" s="130">
        <f t="shared" si="56"/>
        <v>4.9288640137265818E-2</v>
      </c>
      <c r="AG223" s="82">
        <v>72</v>
      </c>
      <c r="AH223" s="107">
        <v>3.0523905446812527E-3</v>
      </c>
      <c r="AI223" s="19">
        <f t="shared" si="65"/>
        <v>960660</v>
      </c>
      <c r="AJ223" s="19">
        <f t="shared" si="57"/>
        <v>2933</v>
      </c>
      <c r="AK223">
        <f t="shared" si="49"/>
        <v>0.18911687817783926</v>
      </c>
      <c r="AL223" s="86">
        <f t="shared" si="58"/>
        <v>181677.02019032306</v>
      </c>
      <c r="AM223" s="19">
        <f>SUM(U$117:$U149)</f>
        <v>2.7483538947142132</v>
      </c>
      <c r="AN223" s="87">
        <f t="shared" si="59"/>
        <v>1.5127691393413788E-5</v>
      </c>
      <c r="AO223" s="88">
        <v>-0.45831820564193992</v>
      </c>
      <c r="AP223" s="129">
        <f t="shared" si="31"/>
        <v>0.98041336854953609</v>
      </c>
      <c r="AQ223" s="129">
        <f t="shared" si="27"/>
        <v>0.99000937535660249</v>
      </c>
      <c r="AR223" s="129">
        <f t="shared" si="37"/>
        <v>0.98135882023642673</v>
      </c>
      <c r="AS223" s="129">
        <f t="shared" si="32"/>
        <v>1.0148683217892438</v>
      </c>
      <c r="AT223" s="129">
        <f t="shared" si="43"/>
        <v>0.9823744038220833</v>
      </c>
      <c r="AU223" s="129">
        <f t="shared" si="38"/>
        <v>1.0404747904310887</v>
      </c>
      <c r="AV223" s="129">
        <f t="shared" si="50"/>
        <v>0.98347766531292513</v>
      </c>
      <c r="AW223" s="129">
        <f t="shared" si="44"/>
        <v>1.0668775129704045</v>
      </c>
      <c r="AX223" s="129">
        <f t="shared" si="60"/>
        <v>0.98467726312487891</v>
      </c>
      <c r="AY223" s="131">
        <f t="shared" si="51"/>
        <v>1.0941188541423403</v>
      </c>
      <c r="AZ223" s="129">
        <f t="shared" si="61"/>
        <v>0.98599109728022627</v>
      </c>
      <c r="BA223" s="131">
        <f t="shared" si="62"/>
        <v>1.1222529161157753</v>
      </c>
      <c r="BC223" s="130">
        <f t="shared" si="33"/>
        <v>1.3565451981034529E-2</v>
      </c>
      <c r="BD223" s="132">
        <f t="shared" si="39"/>
        <v>1.3280726059202835E-2</v>
      </c>
      <c r="BE223" s="130">
        <f t="shared" si="45"/>
        <v>1.2921327716928516E-2</v>
      </c>
      <c r="BF223" s="130">
        <f t="shared" si="52"/>
        <v>1.2468178901803134E-2</v>
      </c>
      <c r="BG223" s="130">
        <f t="shared" si="63"/>
        <v>1.1907002012281889E-2</v>
      </c>
      <c r="BH223" s="130">
        <f t="shared" si="64"/>
        <v>1.1214495516929079E-2</v>
      </c>
    </row>
    <row r="224" spans="3:60" x14ac:dyDescent="0.3">
      <c r="C224" s="82">
        <v>73</v>
      </c>
      <c r="D224" s="83">
        <v>1.1953206898495911E-2</v>
      </c>
      <c r="E224" s="85">
        <v>827097</v>
      </c>
      <c r="F224" s="85">
        <v>9887</v>
      </c>
      <c r="G224">
        <v>0.18479272833480481</v>
      </c>
      <c r="H224" s="86">
        <v>152841.51122753206</v>
      </c>
      <c r="I224" s="19">
        <v>34901014.680766292</v>
      </c>
      <c r="J224" s="87">
        <v>228.34774663284938</v>
      </c>
      <c r="K224" s="88">
        <v>227.88941329951604</v>
      </c>
      <c r="L224" s="87">
        <f t="shared" si="28"/>
        <v>0.90395288192721579</v>
      </c>
      <c r="M224" s="129">
        <f t="shared" si="25"/>
        <v>0.90039685817774551</v>
      </c>
      <c r="N224">
        <f t="shared" si="34"/>
        <v>0.90860325498876737</v>
      </c>
      <c r="O224" s="131">
        <f t="shared" si="29"/>
        <v>0.92633638337973845</v>
      </c>
      <c r="P224">
        <f t="shared" si="40"/>
        <v>0.91357409686063384</v>
      </c>
      <c r="Q224" s="131">
        <f t="shared" si="35"/>
        <v>0.9533425372037988</v>
      </c>
      <c r="R224" s="87">
        <f t="shared" si="46"/>
        <v>0.91889660903590498</v>
      </c>
      <c r="S224" s="131">
        <f t="shared" si="41"/>
        <v>0.98149532115271165</v>
      </c>
      <c r="T224" s="87">
        <f t="shared" si="53"/>
        <v>0.92460387550277123</v>
      </c>
      <c r="U224" s="131">
        <f t="shared" si="47"/>
        <v>1.0108806177248111</v>
      </c>
      <c r="V224" s="87">
        <f t="shared" si="54"/>
        <v>0.93072169171180941</v>
      </c>
      <c r="W224" s="131">
        <f t="shared" si="55"/>
        <v>1.0415830497580028</v>
      </c>
      <c r="X224" s="131"/>
      <c r="Y224" s="130">
        <f t="shared" si="26"/>
        <v>6.9498466465628669E-2</v>
      </c>
      <c r="Z224" s="130">
        <f t="shared" si="30"/>
        <v>6.7746307782095144E-2</v>
      </c>
      <c r="AA224" s="132">
        <f t="shared" si="36"/>
        <v>6.5628646705697999E-2</v>
      </c>
      <c r="AB224" s="130">
        <f t="shared" si="42"/>
        <v>6.30988451906975E-2</v>
      </c>
      <c r="AC224" s="133">
        <f t="shared" si="48"/>
        <v>6.0104396697849942E-2</v>
      </c>
      <c r="AD224" s="130">
        <f t="shared" si="56"/>
        <v>5.6595120613852724E-2</v>
      </c>
      <c r="AG224" s="82">
        <v>73</v>
      </c>
      <c r="AH224" s="107">
        <v>3.445995672113272E-3</v>
      </c>
      <c r="AI224" s="19">
        <f t="shared" si="65"/>
        <v>957727</v>
      </c>
      <c r="AJ224" s="19">
        <f t="shared" si="57"/>
        <v>3301</v>
      </c>
      <c r="AK224">
        <f t="shared" si="49"/>
        <v>0.18479272833480481</v>
      </c>
      <c r="AL224" s="86">
        <f t="shared" si="58"/>
        <v>176980.98532990762</v>
      </c>
      <c r="AM224" s="19">
        <f>SUM(U$117:$U149)</f>
        <v>2.7483538947142132</v>
      </c>
      <c r="AN224" s="87">
        <f t="shared" si="59"/>
        <v>1.5529091385670881E-5</v>
      </c>
      <c r="AO224" s="88">
        <v>-0.45831780424194762</v>
      </c>
      <c r="AP224" s="129">
        <f t="shared" si="31"/>
        <v>0.9774200593559027</v>
      </c>
      <c r="AQ224" s="129">
        <f t="shared" si="27"/>
        <v>0.96294304401316166</v>
      </c>
      <c r="AR224" s="129">
        <f t="shared" si="37"/>
        <v>0.97836262447543587</v>
      </c>
      <c r="AS224" s="129">
        <f t="shared" si="32"/>
        <v>0.9871156471839122</v>
      </c>
      <c r="AT224" s="129">
        <f t="shared" si="43"/>
        <v>0.97937510737338118</v>
      </c>
      <c r="AU224" s="129">
        <f t="shared" si="38"/>
        <v>1.0120145334088189</v>
      </c>
      <c r="AV224" s="129">
        <f t="shared" si="50"/>
        <v>0.98047500048628222</v>
      </c>
      <c r="AW224" s="129">
        <f t="shared" si="44"/>
        <v>1.0376870059911916</v>
      </c>
      <c r="AX224" s="129">
        <f t="shared" si="60"/>
        <v>0.98167093579497522</v>
      </c>
      <c r="AY224" s="131">
        <f t="shared" si="51"/>
        <v>1.0641741649439038</v>
      </c>
      <c r="AZ224" s="129">
        <f t="shared" si="61"/>
        <v>0.98298075867101709</v>
      </c>
      <c r="BA224" s="131">
        <f t="shared" si="62"/>
        <v>1.0915285297013049</v>
      </c>
      <c r="BC224" s="130">
        <f t="shared" si="33"/>
        <v>1.5110478782658109E-2</v>
      </c>
      <c r="BD224" s="132">
        <f t="shared" si="39"/>
        <v>1.489477403933521E-2</v>
      </c>
      <c r="BE224" s="130">
        <f t="shared" si="45"/>
        <v>1.4609519570897747E-2</v>
      </c>
      <c r="BF224" s="130">
        <f t="shared" si="52"/>
        <v>1.4236510548541061E-2</v>
      </c>
      <c r="BG224" s="130">
        <f t="shared" si="63"/>
        <v>1.3762181724725868E-2</v>
      </c>
      <c r="BH224" s="130">
        <f t="shared" si="64"/>
        <v>1.3164268489242266E-2</v>
      </c>
    </row>
    <row r="225" spans="3:60" x14ac:dyDescent="0.3">
      <c r="C225" s="82">
        <v>74</v>
      </c>
      <c r="D225" s="83">
        <v>1.2808340672777396E-2</v>
      </c>
      <c r="E225" s="85">
        <v>817210</v>
      </c>
      <c r="F225" s="85">
        <v>10468</v>
      </c>
      <c r="G225">
        <v>0.18056745000469493</v>
      </c>
      <c r="H225" s="86">
        <v>147561.52581833676</v>
      </c>
      <c r="I225" s="19">
        <v>35048576.206584632</v>
      </c>
      <c r="J225" s="87">
        <v>237.51839114033692</v>
      </c>
      <c r="K225" s="88">
        <v>237.06005780700357</v>
      </c>
      <c r="L225" s="87">
        <f t="shared" si="28"/>
        <v>0.89314715763657704</v>
      </c>
      <c r="M225" s="129">
        <f t="shared" si="25"/>
        <v>0.86885689085954987</v>
      </c>
      <c r="N225">
        <f t="shared" si="34"/>
        <v>0.89774194079941116</v>
      </c>
      <c r="O225" s="131">
        <f t="shared" si="29"/>
        <v>0.89388741233495861</v>
      </c>
      <c r="P225">
        <f t="shared" si="40"/>
        <v>0.90265336193394319</v>
      </c>
      <c r="Q225" s="131">
        <f t="shared" si="35"/>
        <v>0.91994714996097471</v>
      </c>
      <c r="R225" s="87">
        <f t="shared" si="46"/>
        <v>0.90791224955504846</v>
      </c>
      <c r="S225" s="131">
        <f t="shared" si="41"/>
        <v>0.94711329178876047</v>
      </c>
      <c r="T225" s="87">
        <f t="shared" si="53"/>
        <v>0.91355129216962427</v>
      </c>
      <c r="U225" s="131">
        <f t="shared" si="47"/>
        <v>0.97546870343422432</v>
      </c>
      <c r="V225" s="87">
        <f t="shared" si="54"/>
        <v>0.91959597687309691</v>
      </c>
      <c r="W225" s="131">
        <f t="shared" si="55"/>
        <v>1.0050950300574963</v>
      </c>
      <c r="X225" s="131"/>
      <c r="Y225" s="130">
        <f t="shared" si="26"/>
        <v>7.5289095648195997E-2</v>
      </c>
      <c r="Z225" s="130">
        <f t="shared" si="30"/>
        <v>7.3808701586800501E-2</v>
      </c>
      <c r="AA225" s="132">
        <f t="shared" si="36"/>
        <v>7.1982279869295784E-2</v>
      </c>
      <c r="AB225" s="130">
        <f t="shared" si="42"/>
        <v>6.97652862211912E-2</v>
      </c>
      <c r="AC225" s="133">
        <f t="shared" si="48"/>
        <v>6.7107466525158838E-2</v>
      </c>
      <c r="AD225" s="130">
        <f t="shared" si="56"/>
        <v>6.3960906973854453E-2</v>
      </c>
      <c r="AG225" s="82">
        <v>74</v>
      </c>
      <c r="AH225" s="107">
        <v>3.9146077154069096E-3</v>
      </c>
      <c r="AI225" s="19">
        <f t="shared" si="65"/>
        <v>954426</v>
      </c>
      <c r="AJ225" s="19">
        <f t="shared" si="57"/>
        <v>3737</v>
      </c>
      <c r="AK225">
        <f t="shared" si="49"/>
        <v>0.18056745000469493</v>
      </c>
      <c r="AL225" s="86">
        <f t="shared" si="58"/>
        <v>172338.26903818097</v>
      </c>
      <c r="AM225" s="19">
        <f>SUM(U$117:$U149)</f>
        <v>2.7483538947142132</v>
      </c>
      <c r="AN225" s="87">
        <f t="shared" si="59"/>
        <v>1.5947438198449845E-5</v>
      </c>
      <c r="AO225" s="88">
        <v>-0.45831738589513488</v>
      </c>
      <c r="AP225" s="129">
        <f t="shared" si="31"/>
        <v>0.97405118323991791</v>
      </c>
      <c r="AQ225" s="129">
        <f t="shared" si="27"/>
        <v>0.93615954558369552</v>
      </c>
      <c r="AR225" s="129">
        <f t="shared" si="37"/>
        <v>0.9749904996179416</v>
      </c>
      <c r="AS225" s="129">
        <f t="shared" si="32"/>
        <v>0.95965287229252683</v>
      </c>
      <c r="AT225" s="129">
        <f t="shared" si="43"/>
        <v>0.97599949278859921</v>
      </c>
      <c r="AU225" s="129">
        <f t="shared" si="38"/>
        <v>0.98385145226523418</v>
      </c>
      <c r="AV225" s="129">
        <f t="shared" si="50"/>
        <v>0.97709559489721021</v>
      </c>
      <c r="AW225" s="129">
        <f t="shared" si="44"/>
        <v>1.0088011738400484</v>
      </c>
      <c r="AX225" s="129">
        <f t="shared" si="60"/>
        <v>0.97828740817274129</v>
      </c>
      <c r="AY225" s="131">
        <f t="shared" si="51"/>
        <v>1.0345418838541092</v>
      </c>
      <c r="AZ225" s="129">
        <f t="shared" si="61"/>
        <v>0.97959271647906365</v>
      </c>
      <c r="BA225" s="131">
        <f t="shared" si="62"/>
        <v>1.0611245339220752</v>
      </c>
      <c r="BC225" s="130">
        <f t="shared" si="33"/>
        <v>1.6765048061982205E-2</v>
      </c>
      <c r="BD225" s="132">
        <f t="shared" si="39"/>
        <v>1.6621345101958441E-2</v>
      </c>
      <c r="BE225" s="130">
        <f t="shared" si="45"/>
        <v>1.641332134385275E-2</v>
      </c>
      <c r="BF225" s="130">
        <f t="shared" si="52"/>
        <v>1.6123649654853755E-2</v>
      </c>
      <c r="BG225" s="130">
        <f t="shared" si="63"/>
        <v>1.5739483551345954E-2</v>
      </c>
      <c r="BH225" s="130">
        <f t="shared" si="64"/>
        <v>1.523959926552502E-2</v>
      </c>
    </row>
    <row r="226" spans="3:60" x14ac:dyDescent="0.3">
      <c r="C226" s="82">
        <v>75</v>
      </c>
      <c r="D226" s="83">
        <v>1.3726044354255123E-2</v>
      </c>
      <c r="E226" s="85">
        <v>806742</v>
      </c>
      <c r="F226" s="85">
        <v>11074</v>
      </c>
      <c r="G226">
        <v>0.17643878249432765</v>
      </c>
      <c r="H226" s="86">
        <v>142340.57626703888</v>
      </c>
      <c r="I226" s="19">
        <v>35190916.782851674</v>
      </c>
      <c r="J226" s="87">
        <v>247.23039421191851</v>
      </c>
      <c r="K226" s="88">
        <v>246.77206087858517</v>
      </c>
      <c r="L226" s="87">
        <f t="shared" si="28"/>
        <v>0.88170644540087306</v>
      </c>
      <c r="M226" s="129">
        <f t="shared" si="25"/>
        <v>0.83764004836943207</v>
      </c>
      <c r="N226">
        <f t="shared" si="34"/>
        <v>0.88624237197831468</v>
      </c>
      <c r="O226" s="131">
        <f t="shared" si="29"/>
        <v>0.86177085411184062</v>
      </c>
      <c r="P226">
        <f t="shared" si="40"/>
        <v>0.89109088057330821</v>
      </c>
      <c r="Q226" s="131">
        <f t="shared" si="35"/>
        <v>0.88689384350536538</v>
      </c>
      <c r="R226" s="87">
        <f t="shared" si="46"/>
        <v>0.89628240480481014</v>
      </c>
      <c r="S226" s="131">
        <f t="shared" si="41"/>
        <v>0.91308341923189229</v>
      </c>
      <c r="T226" s="87">
        <f t="shared" si="53"/>
        <v>0.90184921445834854</v>
      </c>
      <c r="U226" s="131">
        <f t="shared" si="47"/>
        <v>0.94041946036358448</v>
      </c>
      <c r="V226" s="87">
        <f t="shared" si="54"/>
        <v>0.90781647015400679</v>
      </c>
      <c r="W226" s="131">
        <f t="shared" si="55"/>
        <v>0.96898066399073102</v>
      </c>
      <c r="X226" s="131"/>
      <c r="Y226" s="130">
        <f t="shared" si="26"/>
        <v>8.1125591820687612E-2</v>
      </c>
      <c r="Z226" s="130">
        <f t="shared" si="30"/>
        <v>7.9917399248396553E-2</v>
      </c>
      <c r="AA226" s="132">
        <f t="shared" si="36"/>
        <v>7.8382602953849814E-2</v>
      </c>
      <c r="AB226" s="130">
        <f t="shared" si="42"/>
        <v>7.6478744459390791E-2</v>
      </c>
      <c r="AC226" s="133">
        <f t="shared" si="48"/>
        <v>7.4157812692041261E-2</v>
      </c>
      <c r="AD226" s="130">
        <f t="shared" si="56"/>
        <v>7.1374152123645715E-2</v>
      </c>
      <c r="AG226" s="82">
        <v>75</v>
      </c>
      <c r="AH226" s="107">
        <v>4.4603013024280009E-3</v>
      </c>
      <c r="AI226" s="19">
        <f t="shared" si="65"/>
        <v>950689</v>
      </c>
      <c r="AJ226" s="19">
        <f t="shared" si="57"/>
        <v>4241</v>
      </c>
      <c r="AK226">
        <f t="shared" si="49"/>
        <v>0.17643878249432765</v>
      </c>
      <c r="AL226" s="86">
        <f t="shared" si="58"/>
        <v>167738.40969074986</v>
      </c>
      <c r="AM226" s="19">
        <f>SUM(U$117:$U149)</f>
        <v>2.7483538947142132</v>
      </c>
      <c r="AN226" s="87">
        <f t="shared" si="59"/>
        <v>1.6384761843045986E-5</v>
      </c>
      <c r="AO226" s="88">
        <v>-0.45831694857149025</v>
      </c>
      <c r="AP226" s="129">
        <f t="shared" si="31"/>
        <v>0.97023734196592959</v>
      </c>
      <c r="AQ226" s="129">
        <f t="shared" si="27"/>
        <v>0.90960342173737507</v>
      </c>
      <c r="AR226" s="129">
        <f t="shared" si="37"/>
        <v>0.97117298050480738</v>
      </c>
      <c r="AS226" s="129">
        <f t="shared" si="32"/>
        <v>0.93242315328413417</v>
      </c>
      <c r="AT226" s="129">
        <f t="shared" si="43"/>
        <v>0.97217802302085299</v>
      </c>
      <c r="AU226" s="129">
        <f t="shared" si="38"/>
        <v>0.95592727663691568</v>
      </c>
      <c r="AV226" s="129">
        <f t="shared" si="50"/>
        <v>0.97326983340482531</v>
      </c>
      <c r="AW226" s="129">
        <f t="shared" si="44"/>
        <v>0.98016027595978417</v>
      </c>
      <c r="AX226" s="129">
        <f t="shared" si="60"/>
        <v>0.97445698020415961</v>
      </c>
      <c r="AY226" s="131">
        <f t="shared" si="51"/>
        <v>1.0051607541993066</v>
      </c>
      <c r="AZ226" s="129">
        <f t="shared" si="61"/>
        <v>0.97575717765103265</v>
      </c>
      <c r="BA226" s="131">
        <f t="shared" si="62"/>
        <v>1.0309781071433783</v>
      </c>
      <c r="BC226" s="130">
        <f t="shared" si="33"/>
        <v>1.8548745413780654E-2</v>
      </c>
      <c r="BD226" s="132">
        <f t="shared" si="39"/>
        <v>1.8480617359445638E-2</v>
      </c>
      <c r="BE226" s="130">
        <f t="shared" si="45"/>
        <v>1.835353066554523E-2</v>
      </c>
      <c r="BF226" s="130">
        <f t="shared" si="52"/>
        <v>1.815104295687623E-2</v>
      </c>
      <c r="BG226" s="130">
        <f t="shared" si="63"/>
        <v>1.7861035443587057E-2</v>
      </c>
      <c r="BH226" s="130">
        <f t="shared" si="64"/>
        <v>1.7463331990908926E-2</v>
      </c>
    </row>
    <row r="227" spans="3:60" x14ac:dyDescent="0.3">
      <c r="C227" s="82">
        <v>76</v>
      </c>
      <c r="D227" s="83">
        <v>1.4674896446375343E-2</v>
      </c>
      <c r="E227" s="85">
        <v>795668</v>
      </c>
      <c r="F227" s="85">
        <v>11677</v>
      </c>
      <c r="G227">
        <v>0.17240451680118002</v>
      </c>
      <c r="H227" s="86">
        <v>137176.75707416132</v>
      </c>
      <c r="I227" s="19">
        <v>35328093.539925836</v>
      </c>
      <c r="J227" s="87">
        <v>257.53702225827186</v>
      </c>
      <c r="K227" s="88">
        <v>257.07868892493855</v>
      </c>
      <c r="L227" s="87">
        <f t="shared" si="28"/>
        <v>0.86960342215878417</v>
      </c>
      <c r="M227" s="129">
        <f t="shared" si="25"/>
        <v>0.80673229959242176</v>
      </c>
      <c r="N227">
        <f t="shared" si="34"/>
        <v>0.87407708490104852</v>
      </c>
      <c r="O227" s="131">
        <f t="shared" si="29"/>
        <v>0.82997227099428994</v>
      </c>
      <c r="P227">
        <f t="shared" si="40"/>
        <v>0.8788590389046349</v>
      </c>
      <c r="Q227" s="131">
        <f t="shared" si="35"/>
        <v>0.85416775657865929</v>
      </c>
      <c r="R227" s="87">
        <f t="shared" si="46"/>
        <v>0.88397930003177427</v>
      </c>
      <c r="S227" s="131">
        <f t="shared" si="41"/>
        <v>0.87939040042237648</v>
      </c>
      <c r="T227" s="87">
        <f t="shared" si="53"/>
        <v>0.88946969510654617</v>
      </c>
      <c r="U227" s="131">
        <f t="shared" si="47"/>
        <v>0.90571712399937465</v>
      </c>
      <c r="V227" s="87">
        <f t="shared" si="54"/>
        <v>0.89535503937380012</v>
      </c>
      <c r="W227" s="131">
        <f t="shared" si="55"/>
        <v>0.93322370453279535</v>
      </c>
      <c r="X227" s="131"/>
      <c r="Y227" s="130">
        <f t="shared" si="26"/>
        <v>8.6991309026380775E-2</v>
      </c>
      <c r="Z227" s="130">
        <f t="shared" si="30"/>
        <v>8.6055465771267492E-2</v>
      </c>
      <c r="AA227" s="132">
        <f t="shared" si="36"/>
        <v>8.4812394766228982E-2</v>
      </c>
      <c r="AB227" s="130">
        <f t="shared" si="42"/>
        <v>8.3221716382248526E-2</v>
      </c>
      <c r="AC227" s="133">
        <f t="shared" si="48"/>
        <v>8.1237654546288909E-2</v>
      </c>
      <c r="AD227" s="130">
        <f t="shared" si="56"/>
        <v>7.8816804563044518E-2</v>
      </c>
      <c r="AG227" s="82">
        <v>76</v>
      </c>
      <c r="AH227" s="107">
        <v>5.0912037643635845E-3</v>
      </c>
      <c r="AI227" s="19">
        <f t="shared" si="65"/>
        <v>946448</v>
      </c>
      <c r="AJ227" s="19">
        <f t="shared" si="57"/>
        <v>4819</v>
      </c>
      <c r="AK227">
        <f t="shared" si="49"/>
        <v>0.17240451680118002</v>
      </c>
      <c r="AL227" s="86">
        <f t="shared" si="58"/>
        <v>163171.91011744321</v>
      </c>
      <c r="AM227" s="19">
        <f>SUM(U$117:$U149)</f>
        <v>2.7483538947142132</v>
      </c>
      <c r="AN227" s="87">
        <f t="shared" si="59"/>
        <v>1.6843302825443925E-5</v>
      </c>
      <c r="AO227" s="88">
        <v>-0.45831649003050789</v>
      </c>
      <c r="AP227" s="129">
        <f t="shared" si="31"/>
        <v>0.96590913729828587</v>
      </c>
      <c r="AQ227" s="129">
        <f t="shared" si="27"/>
        <v>0.88322558223930336</v>
      </c>
      <c r="AR227" s="129">
        <f t="shared" si="37"/>
        <v>0.9668406019768967</v>
      </c>
      <c r="AS227" s="129">
        <f t="shared" si="32"/>
        <v>0.90537617938402692</v>
      </c>
      <c r="AT227" s="129">
        <f t="shared" si="43"/>
        <v>0.96784116102325812</v>
      </c>
      <c r="AU227" s="129">
        <f t="shared" si="38"/>
        <v>0.92819043958992586</v>
      </c>
      <c r="AV227" s="129">
        <f t="shared" si="50"/>
        <v>0.9689281008682441</v>
      </c>
      <c r="AW227" s="129">
        <f t="shared" si="44"/>
        <v>0.95171145139471069</v>
      </c>
      <c r="AX227" s="129">
        <f t="shared" si="60"/>
        <v>0.97010995183521265</v>
      </c>
      <c r="AY227" s="131">
        <f t="shared" si="51"/>
        <v>0.97597658123091668</v>
      </c>
      <c r="AZ227" s="129">
        <f t="shared" si="61"/>
        <v>0.97140434913359108</v>
      </c>
      <c r="BA227" s="131">
        <f t="shared" si="62"/>
        <v>1.0010336785567731</v>
      </c>
      <c r="BC227" s="130">
        <f t="shared" si="33"/>
        <v>2.0475411072570816E-2</v>
      </c>
      <c r="BD227" s="132">
        <f t="shared" si="39"/>
        <v>2.0486849780191701E-2</v>
      </c>
      <c r="BE227" s="130">
        <f t="shared" si="45"/>
        <v>2.0444844321649523E-2</v>
      </c>
      <c r="BF227" s="130">
        <f t="shared" si="52"/>
        <v>2.0333845971523021E-2</v>
      </c>
      <c r="BG227" s="130">
        <f t="shared" si="63"/>
        <v>2.0142474344947914E-2</v>
      </c>
      <c r="BH227" s="130">
        <f t="shared" si="64"/>
        <v>1.9851609759585807E-2</v>
      </c>
    </row>
    <row r="228" spans="3:60" x14ac:dyDescent="0.3">
      <c r="C228" s="82">
        <v>77</v>
      </c>
      <c r="D228" s="83">
        <v>1.5700592093441181E-2</v>
      </c>
      <c r="E228" s="85">
        <v>783991</v>
      </c>
      <c r="F228" s="85">
        <v>12310</v>
      </c>
      <c r="G228">
        <v>0.16846249443148331</v>
      </c>
      <c r="H228" s="86">
        <v>132073.07947183304</v>
      </c>
      <c r="I228" s="19">
        <v>35460166.61939767</v>
      </c>
      <c r="J228" s="87">
        <v>268.48898171531005</v>
      </c>
      <c r="K228" s="88">
        <v>268.03064838197673</v>
      </c>
      <c r="L228" s="87">
        <f t="shared" si="28"/>
        <v>0.85684136667766875</v>
      </c>
      <c r="M228" s="129">
        <f t="shared" si="25"/>
        <v>0.77614893440691068</v>
      </c>
      <c r="N228">
        <f t="shared" si="34"/>
        <v>0.86124937520254419</v>
      </c>
      <c r="O228" s="131">
        <f t="shared" si="29"/>
        <v>0.79850739126989279</v>
      </c>
      <c r="P228">
        <f t="shared" si="40"/>
        <v>0.86596115059281464</v>
      </c>
      <c r="Q228" s="131">
        <f t="shared" si="35"/>
        <v>0.82178507371137688</v>
      </c>
      <c r="R228" s="87">
        <f t="shared" si="46"/>
        <v>0.87100626820635085</v>
      </c>
      <c r="S228" s="131">
        <f t="shared" si="41"/>
        <v>0.84605089526357247</v>
      </c>
      <c r="T228" s="87">
        <f t="shared" si="53"/>
        <v>0.8764160877857049</v>
      </c>
      <c r="U228" s="131">
        <f t="shared" si="47"/>
        <v>0.87137885015822392</v>
      </c>
      <c r="V228" s="87">
        <f t="shared" si="54"/>
        <v>0.88221506039416564</v>
      </c>
      <c r="W228" s="131">
        <f t="shared" si="55"/>
        <v>0.89784182531546519</v>
      </c>
      <c r="X228" s="131"/>
      <c r="Y228" s="130">
        <f t="shared" si="26"/>
        <v>9.284635758438721E-2</v>
      </c>
      <c r="Z228" s="130">
        <f t="shared" si="30"/>
        <v>9.2182035318805214E-2</v>
      </c>
      <c r="AA228" s="132">
        <f t="shared" si="36"/>
        <v>9.1229786238437957E-2</v>
      </c>
      <c r="AB228" s="130">
        <f t="shared" si="42"/>
        <v>8.9951301015729707E-2</v>
      </c>
      <c r="AC228" s="133">
        <f t="shared" si="48"/>
        <v>8.8303029230208607E-2</v>
      </c>
      <c r="AD228" s="130">
        <f t="shared" si="56"/>
        <v>8.624380778624828E-2</v>
      </c>
      <c r="AG228" s="82">
        <v>77</v>
      </c>
      <c r="AH228" s="107">
        <v>5.8416844025994622E-3</v>
      </c>
      <c r="AI228" s="19">
        <f t="shared" si="65"/>
        <v>941629</v>
      </c>
      <c r="AJ228" s="19">
        <f t="shared" si="57"/>
        <v>5501</v>
      </c>
      <c r="AK228">
        <f t="shared" si="49"/>
        <v>0.16846249443148331</v>
      </c>
      <c r="AL228" s="86">
        <f t="shared" si="58"/>
        <v>158629.17016902319</v>
      </c>
      <c r="AM228" s="19">
        <f>SUM(U$117:$U149)</f>
        <v>2.7483538947142132</v>
      </c>
      <c r="AN228" s="87">
        <f t="shared" si="59"/>
        <v>1.7325652600878994E-5</v>
      </c>
      <c r="AO228" s="88">
        <v>-0.45831600768073244</v>
      </c>
      <c r="AP228" s="129">
        <f t="shared" si="31"/>
        <v>0.9609910476276009</v>
      </c>
      <c r="AQ228" s="129">
        <f t="shared" si="27"/>
        <v>0.85698101720867548</v>
      </c>
      <c r="AR228" s="129">
        <f t="shared" si="37"/>
        <v>0.96191776959632569</v>
      </c>
      <c r="AS228" s="129">
        <f t="shared" si="32"/>
        <v>0.87846584373366332</v>
      </c>
      <c r="AT228" s="129">
        <f t="shared" si="43"/>
        <v>0.96291323412714647</v>
      </c>
      <c r="AU228" s="129">
        <f t="shared" si="38"/>
        <v>0.90059370727191135</v>
      </c>
      <c r="AV228" s="129">
        <f t="shared" si="50"/>
        <v>0.963994639634152</v>
      </c>
      <c r="AW228" s="129">
        <f t="shared" si="44"/>
        <v>0.92340630754243325</v>
      </c>
      <c r="AX228" s="129">
        <f t="shared" si="60"/>
        <v>0.96517047300711656</v>
      </c>
      <c r="AY228" s="131">
        <f t="shared" si="51"/>
        <v>0.94693978044107041</v>
      </c>
      <c r="AZ228" s="129">
        <f t="shared" si="61"/>
        <v>0.96645827966281739</v>
      </c>
      <c r="BA228" s="131">
        <f t="shared" si="62"/>
        <v>0.97124043664638859</v>
      </c>
      <c r="BC228" s="130">
        <f t="shared" si="33"/>
        <v>2.2557589930678426E-2</v>
      </c>
      <c r="BD228" s="132">
        <f t="shared" si="39"/>
        <v>2.26529462198744E-2</v>
      </c>
      <c r="BE228" s="130">
        <f t="shared" si="45"/>
        <v>2.2700539664060149E-2</v>
      </c>
      <c r="BF228" s="130">
        <f t="shared" si="52"/>
        <v>2.2685725121068288E-2</v>
      </c>
      <c r="BG228" s="130">
        <f t="shared" si="63"/>
        <v>2.2597872462515989E-2</v>
      </c>
      <c r="BH228" s="130">
        <f t="shared" si="64"/>
        <v>2.2418928368054092E-2</v>
      </c>
    </row>
    <row r="229" spans="3:60" x14ac:dyDescent="0.3">
      <c r="C229" s="82">
        <v>78</v>
      </c>
      <c r="D229" s="83">
        <v>1.6801207594187063E-2</v>
      </c>
      <c r="E229" s="85">
        <v>771681</v>
      </c>
      <c r="F229" s="85">
        <v>12966</v>
      </c>
      <c r="G229">
        <v>0.16461060624534227</v>
      </c>
      <c r="H229" s="86">
        <v>127026.87723801196</v>
      </c>
      <c r="I229" s="19">
        <v>35587193.496635683</v>
      </c>
      <c r="J229" s="87">
        <v>280.15483235060151</v>
      </c>
      <c r="K229" s="88">
        <v>279.6964990172682</v>
      </c>
      <c r="L229" s="87">
        <f t="shared" si="28"/>
        <v>0.84338749128394341</v>
      </c>
      <c r="M229" s="129">
        <f t="shared" si="25"/>
        <v>0.74586962278807079</v>
      </c>
      <c r="N229">
        <f t="shared" si="34"/>
        <v>0.84772628653348636</v>
      </c>
      <c r="O229" s="131">
        <f t="shared" si="29"/>
        <v>0.76735529530651403</v>
      </c>
      <c r="P229">
        <f t="shared" si="40"/>
        <v>0.85236407898893451</v>
      </c>
      <c r="Q229" s="131">
        <f t="shared" si="35"/>
        <v>0.78972426105417182</v>
      </c>
      <c r="R229" s="87">
        <f t="shared" si="46"/>
        <v>0.85732997962444091</v>
      </c>
      <c r="S229" s="131">
        <f t="shared" si="41"/>
        <v>0.81304272915497977</v>
      </c>
      <c r="T229" s="87">
        <f t="shared" si="53"/>
        <v>0.86265485578094714</v>
      </c>
      <c r="U229" s="131">
        <f t="shared" si="47"/>
        <v>0.83738179492503784</v>
      </c>
      <c r="V229" s="87">
        <f t="shared" si="54"/>
        <v>0.8683627745982162</v>
      </c>
      <c r="W229" s="131">
        <f t="shared" si="55"/>
        <v>0.86281148249231243</v>
      </c>
      <c r="X229" s="131"/>
      <c r="Y229" s="130">
        <f t="shared" si="26"/>
        <v>9.8669691634013942E-2</v>
      </c>
      <c r="Z229" s="130">
        <f t="shared" si="30"/>
        <v>9.8275730737295675E-2</v>
      </c>
      <c r="AA229" s="132">
        <f t="shared" si="36"/>
        <v>9.761307659708944E-2</v>
      </c>
      <c r="AB229" s="130">
        <f t="shared" si="42"/>
        <v>9.6645483426347253E-2</v>
      </c>
      <c r="AC229" s="133">
        <f t="shared" si="48"/>
        <v>9.5331619337012438E-2</v>
      </c>
      <c r="AD229" s="130">
        <f t="shared" si="56"/>
        <v>9.363255549299962E-2</v>
      </c>
      <c r="AG229" s="82">
        <v>78</v>
      </c>
      <c r="AH229" s="107">
        <v>6.7290108695837389E-3</v>
      </c>
      <c r="AI229" s="19">
        <f t="shared" si="65"/>
        <v>936128</v>
      </c>
      <c r="AJ229" s="19">
        <f t="shared" si="57"/>
        <v>6300</v>
      </c>
      <c r="AK229">
        <f t="shared" si="49"/>
        <v>0.16461060624534227</v>
      </c>
      <c r="AL229" s="86">
        <f t="shared" si="58"/>
        <v>154096.59760323976</v>
      </c>
      <c r="AM229" s="19">
        <f>SUM(U$117:$U149)</f>
        <v>2.7483538947142132</v>
      </c>
      <c r="AN229" s="87">
        <f t="shared" si="59"/>
        <v>1.7835266563058957E-5</v>
      </c>
      <c r="AO229" s="88">
        <v>-0.45831549806677024</v>
      </c>
      <c r="AP229" s="129">
        <f t="shared" si="31"/>
        <v>0.95537693447581884</v>
      </c>
      <c r="AQ229" s="129">
        <f t="shared" si="27"/>
        <v>0.83079891372923576</v>
      </c>
      <c r="AR229" s="129">
        <f t="shared" si="37"/>
        <v>0.95629824253147389</v>
      </c>
      <c r="AS229" s="129">
        <f t="shared" si="32"/>
        <v>0.85161957011881839</v>
      </c>
      <c r="AT229" s="129">
        <f t="shared" si="43"/>
        <v>0.95728789155493021</v>
      </c>
      <c r="AU229" s="129">
        <f t="shared" si="38"/>
        <v>0.87306268847120805</v>
      </c>
      <c r="AV229" s="129">
        <f t="shared" si="50"/>
        <v>0.95836297948707971</v>
      </c>
      <c r="AW229" s="129">
        <f t="shared" si="44"/>
        <v>0.89516858322057791</v>
      </c>
      <c r="AX229" s="129">
        <f t="shared" si="60"/>
        <v>0.95953194363725636</v>
      </c>
      <c r="AY229" s="131">
        <f t="shared" si="51"/>
        <v>0.91797216290797135</v>
      </c>
      <c r="AZ229" s="129">
        <f t="shared" si="61"/>
        <v>0.9608122269218492</v>
      </c>
      <c r="BA229" s="131">
        <f t="shared" si="62"/>
        <v>0.94151820334094194</v>
      </c>
      <c r="BC229" s="130">
        <f t="shared" si="33"/>
        <v>2.4818134293870392E-2</v>
      </c>
      <c r="BD229" s="132">
        <f t="shared" si="39"/>
        <v>2.5002448291813445E-2</v>
      </c>
      <c r="BE229" s="130">
        <f t="shared" si="45"/>
        <v>2.5144878843144963E-2</v>
      </c>
      <c r="BF229" s="130">
        <f t="shared" si="52"/>
        <v>2.5231697282348722E-2</v>
      </c>
      <c r="BG229" s="130">
        <f t="shared" si="63"/>
        <v>2.5253038482287569E-2</v>
      </c>
      <c r="BH229" s="130">
        <f t="shared" si="64"/>
        <v>2.5191928668104411E-2</v>
      </c>
    </row>
    <row r="230" spans="3:60" x14ac:dyDescent="0.3">
      <c r="C230" s="82">
        <v>79</v>
      </c>
      <c r="D230" s="83">
        <v>1.7983334142298184E-2</v>
      </c>
      <c r="E230" s="85">
        <v>758715</v>
      </c>
      <c r="F230" s="85">
        <v>13645</v>
      </c>
      <c r="G230">
        <v>0.16084679132826096</v>
      </c>
      <c r="H230" s="86">
        <v>122036.87328262151</v>
      </c>
      <c r="I230" s="19">
        <v>35709230.369918302</v>
      </c>
      <c r="J230" s="87">
        <v>292.61017108509799</v>
      </c>
      <c r="K230" s="88">
        <v>292.15183775176467</v>
      </c>
      <c r="L230" s="87">
        <f t="shared" si="28"/>
        <v>0.82921665876119421</v>
      </c>
      <c r="M230" s="129">
        <f t="shared" si="25"/>
        <v>0.71588249193968279</v>
      </c>
      <c r="N230">
        <f t="shared" si="34"/>
        <v>0.83348255235939994</v>
      </c>
      <c r="O230" s="131">
        <f t="shared" si="29"/>
        <v>0.73650376457697952</v>
      </c>
      <c r="P230">
        <f t="shared" si="40"/>
        <v>0.83804241932882817</v>
      </c>
      <c r="Q230" s="131">
        <f t="shared" si="35"/>
        <v>0.75797273978880486</v>
      </c>
      <c r="R230" s="87">
        <f t="shared" si="46"/>
        <v>0.8429248815129019</v>
      </c>
      <c r="S230" s="131">
        <f t="shared" si="41"/>
        <v>0.78035294726153948</v>
      </c>
      <c r="T230" s="87">
        <f t="shared" si="53"/>
        <v>0.84816028761086681</v>
      </c>
      <c r="U230" s="131">
        <f t="shared" si="47"/>
        <v>0.80371261050472287</v>
      </c>
      <c r="V230" s="87">
        <f t="shared" si="54"/>
        <v>0.85377230037967189</v>
      </c>
      <c r="W230" s="131">
        <f t="shared" si="55"/>
        <v>0.82811891711497809</v>
      </c>
      <c r="X230" s="131"/>
      <c r="Y230" s="130">
        <f t="shared" si="26"/>
        <v>0.10442988564313088</v>
      </c>
      <c r="Z230" s="130">
        <f t="shared" si="30"/>
        <v>0.10430450353051215</v>
      </c>
      <c r="AA230" s="132">
        <f t="shared" si="36"/>
        <v>0.103929590508149</v>
      </c>
      <c r="AB230" s="130">
        <f t="shared" si="42"/>
        <v>0.10327095839955634</v>
      </c>
      <c r="AC230" s="133">
        <f t="shared" si="48"/>
        <v>0.10228948801958652</v>
      </c>
      <c r="AD230" s="130">
        <f t="shared" si="56"/>
        <v>0.10094847829827823</v>
      </c>
      <c r="AG230" s="82">
        <v>79</v>
      </c>
      <c r="AH230" s="107">
        <v>7.7851139461655164E-3</v>
      </c>
      <c r="AI230" s="19">
        <f t="shared" si="65"/>
        <v>929828</v>
      </c>
      <c r="AJ230" s="19">
        <f t="shared" si="57"/>
        <v>7239</v>
      </c>
      <c r="AK230">
        <f t="shared" si="49"/>
        <v>0.16084679132826096</v>
      </c>
      <c r="AL230" s="86">
        <f t="shared" si="58"/>
        <v>149559.85028717422</v>
      </c>
      <c r="AM230" s="19">
        <f>SUM(U$117:$U149)</f>
        <v>2.7483538947142132</v>
      </c>
      <c r="AN230" s="87">
        <f t="shared" si="59"/>
        <v>1.8376281397962212E-5</v>
      </c>
      <c r="AO230" s="88">
        <v>-0.45831495705193537</v>
      </c>
      <c r="AP230" s="129">
        <f t="shared" si="31"/>
        <v>0.94894739205512668</v>
      </c>
      <c r="AQ230" s="129">
        <f t="shared" si="27"/>
        <v>0.80460639581361715</v>
      </c>
      <c r="AR230" s="129">
        <f t="shared" si="37"/>
        <v>0.94986249984676807</v>
      </c>
      <c r="AS230" s="129">
        <f t="shared" si="32"/>
        <v>0.8247626766508388</v>
      </c>
      <c r="AT230" s="129">
        <f t="shared" si="43"/>
        <v>0.95084548868182306</v>
      </c>
      <c r="AU230" s="129">
        <f t="shared" si="38"/>
        <v>0.84552084324020083</v>
      </c>
      <c r="AV230" s="129">
        <f t="shared" si="50"/>
        <v>0.95191334143462469</v>
      </c>
      <c r="AW230" s="129">
        <f t="shared" si="44"/>
        <v>0.86691982502122822</v>
      </c>
      <c r="AX230" s="129">
        <f t="shared" si="60"/>
        <v>0.95307443863268992</v>
      </c>
      <c r="AY230" s="131">
        <f t="shared" si="51"/>
        <v>0.88899330362428419</v>
      </c>
      <c r="AZ230" s="129">
        <f t="shared" si="61"/>
        <v>0.95434610580421608</v>
      </c>
      <c r="BA230" s="131">
        <f t="shared" si="62"/>
        <v>0.9117845202824677</v>
      </c>
      <c r="BC230" s="130">
        <f t="shared" si="33"/>
        <v>2.7278664883187968E-2</v>
      </c>
      <c r="BD230" s="132">
        <f t="shared" si="39"/>
        <v>2.7557623466286624E-2</v>
      </c>
      <c r="BE230" s="130">
        <f t="shared" si="45"/>
        <v>2.7800804898239547E-2</v>
      </c>
      <c r="BF230" s="130">
        <f t="shared" si="52"/>
        <v>2.7995412521566107E-2</v>
      </c>
      <c r="BG230" s="130">
        <f t="shared" si="63"/>
        <v>2.8132363567794041E-2</v>
      </c>
      <c r="BH230" s="130">
        <f t="shared" si="64"/>
        <v>2.8195779891765645E-2</v>
      </c>
    </row>
    <row r="231" spans="3:60" x14ac:dyDescent="0.3">
      <c r="C231" s="82">
        <v>80</v>
      </c>
      <c r="D231" s="83">
        <v>1.924636558621615E-2</v>
      </c>
      <c r="E231" s="85">
        <v>745070</v>
      </c>
      <c r="F231" s="85">
        <v>14340</v>
      </c>
      <c r="G231">
        <v>0.15716903588847073</v>
      </c>
      <c r="H231" s="86">
        <v>117101.93356942288</v>
      </c>
      <c r="I231" s="19">
        <v>35826332.303487726</v>
      </c>
      <c r="J231" s="87">
        <v>305.94142394965996</v>
      </c>
      <c r="K231" s="88">
        <v>305.48309061632665</v>
      </c>
      <c r="L231" s="87">
        <f t="shared" si="28"/>
        <v>0.81430373189300731</v>
      </c>
      <c r="M231" s="129">
        <f t="shared" si="25"/>
        <v>0.68617598554001302</v>
      </c>
      <c r="N231">
        <f t="shared" si="34"/>
        <v>0.81849290614580983</v>
      </c>
      <c r="O231" s="131">
        <f t="shared" si="29"/>
        <v>0.70594090569971568</v>
      </c>
      <c r="P231">
        <f t="shared" si="40"/>
        <v>0.82297076684832915</v>
      </c>
      <c r="Q231" s="131">
        <f t="shared" si="35"/>
        <v>0.7265182652287161</v>
      </c>
      <c r="R231" s="87">
        <f t="shared" si="46"/>
        <v>0.82776542109859153</v>
      </c>
      <c r="S231" s="131">
        <f t="shared" si="41"/>
        <v>0.74796893819564236</v>
      </c>
      <c r="T231" s="87">
        <f t="shared" si="53"/>
        <v>0.83290667179405775</v>
      </c>
      <c r="U231" s="131">
        <f t="shared" si="47"/>
        <v>0.77035830221499035</v>
      </c>
      <c r="V231" s="87">
        <f t="shared" si="54"/>
        <v>0.83841775613225278</v>
      </c>
      <c r="W231" s="131">
        <f t="shared" si="55"/>
        <v>0.79375073337636481</v>
      </c>
      <c r="X231" s="131"/>
      <c r="Y231" s="130">
        <f t="shared" si="26"/>
        <v>0.11008869206338637</v>
      </c>
      <c r="Z231" s="130">
        <f t="shared" si="30"/>
        <v>0.1102293274587465</v>
      </c>
      <c r="AA231" s="132">
        <f t="shared" si="36"/>
        <v>0.11013951587690775</v>
      </c>
      <c r="AB231" s="130">
        <f t="shared" si="42"/>
        <v>0.10978712154010711</v>
      </c>
      <c r="AC231" s="133">
        <f t="shared" si="48"/>
        <v>0.10913523338235326</v>
      </c>
      <c r="AD231" s="130">
        <f t="shared" si="56"/>
        <v>0.10814937232065372</v>
      </c>
      <c r="AG231" s="82">
        <v>80</v>
      </c>
      <c r="AH231" s="107">
        <v>9.0640845303050256E-3</v>
      </c>
      <c r="AI231" s="19">
        <f t="shared" si="65"/>
        <v>922589</v>
      </c>
      <c r="AJ231" s="19">
        <f t="shared" si="57"/>
        <v>8363</v>
      </c>
      <c r="AK231">
        <f t="shared" si="49"/>
        <v>0.15716903588847073</v>
      </c>
      <c r="AL231" s="86">
        <f t="shared" si="58"/>
        <v>145002.42365130832</v>
      </c>
      <c r="AM231" s="19">
        <f>SUM(U$117:$U149)</f>
        <v>2.7483538947142132</v>
      </c>
      <c r="AN231" s="87">
        <f t="shared" si="59"/>
        <v>1.8953847980660394E-5</v>
      </c>
      <c r="AO231" s="88">
        <v>-0.45831437948535264</v>
      </c>
      <c r="AP231" s="129">
        <f t="shared" si="31"/>
        <v>0.94155954164506472</v>
      </c>
      <c r="AQ231" s="129">
        <f t="shared" si="27"/>
        <v>0.77832001635545467</v>
      </c>
      <c r="AR231" s="129">
        <f t="shared" si="37"/>
        <v>0.94246752503810372</v>
      </c>
      <c r="AS231" s="129">
        <f t="shared" si="32"/>
        <v>0.79780965039707175</v>
      </c>
      <c r="AT231" s="129">
        <f t="shared" si="43"/>
        <v>0.94344286099953367</v>
      </c>
      <c r="AU231" s="129">
        <f t="shared" si="38"/>
        <v>0.81788053333937094</v>
      </c>
      <c r="AV231" s="129">
        <f t="shared" si="50"/>
        <v>0.94450240018673237</v>
      </c>
      <c r="AW231" s="129">
        <f t="shared" si="44"/>
        <v>0.83857020623233203</v>
      </c>
      <c r="AX231" s="129">
        <f t="shared" si="60"/>
        <v>0.94565445788220481</v>
      </c>
      <c r="AY231" s="131">
        <f t="shared" si="51"/>
        <v>0.85991112113708634</v>
      </c>
      <c r="AZ231" s="129">
        <f t="shared" si="61"/>
        <v>0.9469162247295263</v>
      </c>
      <c r="BA231" s="131">
        <f t="shared" si="62"/>
        <v>0.8819449809041533</v>
      </c>
      <c r="BC231" s="130">
        <f t="shared" si="33"/>
        <v>2.9963447876045834E-2</v>
      </c>
      <c r="BD231" s="132">
        <f t="shared" si="39"/>
        <v>3.034346250452373E-2</v>
      </c>
      <c r="BE231" s="130">
        <f t="shared" si="45"/>
        <v>3.0694065345903472E-2</v>
      </c>
      <c r="BF231" s="130">
        <f t="shared" si="52"/>
        <v>3.1003410203855185E-2</v>
      </c>
      <c r="BG231" s="130">
        <f t="shared" si="63"/>
        <v>3.126321692835668E-2</v>
      </c>
      <c r="BH231" s="130">
        <f t="shared" si="64"/>
        <v>3.1458722296489827E-2</v>
      </c>
    </row>
    <row r="232" spans="3:60" x14ac:dyDescent="0.3">
      <c r="C232" s="82">
        <v>81</v>
      </c>
      <c r="D232" s="83">
        <v>2.0607947535563394E-2</v>
      </c>
      <c r="E232" s="85">
        <v>730730</v>
      </c>
      <c r="F232" s="85">
        <v>15059</v>
      </c>
      <c r="G232">
        <v>0.15357537217947109</v>
      </c>
      <c r="H232" s="86">
        <v>112222.13171270491</v>
      </c>
      <c r="I232" s="19">
        <v>35938554.43520043</v>
      </c>
      <c r="J232" s="87">
        <v>320.24480275606589</v>
      </c>
      <c r="K232" s="88">
        <v>319.78646942273258</v>
      </c>
      <c r="L232" s="87">
        <f t="shared" si="28"/>
        <v>0.79863122392013797</v>
      </c>
      <c r="M232" s="129">
        <f t="shared" si="25"/>
        <v>0.65674333560805576</v>
      </c>
      <c r="N232">
        <f t="shared" si="34"/>
        <v>0.80273977117308126</v>
      </c>
      <c r="O232" s="131">
        <f t="shared" si="29"/>
        <v>0.67565974960903552</v>
      </c>
      <c r="P232">
        <f t="shared" si="40"/>
        <v>0.80713144866801712</v>
      </c>
      <c r="Q232" s="131">
        <f t="shared" si="35"/>
        <v>0.69535365838584873</v>
      </c>
      <c r="R232" s="87">
        <f t="shared" si="46"/>
        <v>0.81183382253932346</v>
      </c>
      <c r="S232" s="131">
        <f t="shared" si="41"/>
        <v>0.71588330342449524</v>
      </c>
      <c r="T232" s="87">
        <f t="shared" si="53"/>
        <v>0.81687612208258531</v>
      </c>
      <c r="U232" s="131">
        <f t="shared" si="47"/>
        <v>0.73731124156964645</v>
      </c>
      <c r="V232" s="87">
        <f t="shared" si="54"/>
        <v>0.82228113726028573</v>
      </c>
      <c r="W232" s="131">
        <f t="shared" si="55"/>
        <v>0.75969906156998923</v>
      </c>
      <c r="X232" s="131"/>
      <c r="Y232" s="130">
        <f t="shared" si="26"/>
        <v>0.11559300390420432</v>
      </c>
      <c r="Z232" s="130">
        <f t="shared" si="30"/>
        <v>0.11599598851742922</v>
      </c>
      <c r="AA232" s="132">
        <f t="shared" si="36"/>
        <v>0.11618751865504583</v>
      </c>
      <c r="AB232" s="130">
        <f t="shared" si="42"/>
        <v>0.11613750635403129</v>
      </c>
      <c r="AC232" s="133">
        <f t="shared" si="48"/>
        <v>0.11581124540431405</v>
      </c>
      <c r="AD232" s="130">
        <f t="shared" si="56"/>
        <v>0.11517647352432984</v>
      </c>
      <c r="AG232" s="82">
        <v>81</v>
      </c>
      <c r="AH232" s="107">
        <v>1.0604661446298453E-2</v>
      </c>
      <c r="AI232" s="19">
        <f t="shared" si="65"/>
        <v>914226</v>
      </c>
      <c r="AJ232" s="19">
        <f t="shared" si="57"/>
        <v>9696</v>
      </c>
      <c r="AK232">
        <f t="shared" si="49"/>
        <v>0.15357537217947109</v>
      </c>
      <c r="AL232" s="86">
        <f t="shared" si="58"/>
        <v>140402.59820614915</v>
      </c>
      <c r="AM232" s="19">
        <f>SUM(U$117:$U149)</f>
        <v>2.7483538947142132</v>
      </c>
      <c r="AN232" s="87">
        <f t="shared" si="59"/>
        <v>1.9574807943930518E-5</v>
      </c>
      <c r="AO232" s="88">
        <v>-0.45831375852538936</v>
      </c>
      <c r="AP232" s="129">
        <f t="shared" si="31"/>
        <v>0.93302457922216819</v>
      </c>
      <c r="AQ232" s="129">
        <f t="shared" si="27"/>
        <v>0.75183051649832866</v>
      </c>
      <c r="AR232" s="129">
        <f t="shared" si="37"/>
        <v>0.93392433201077119</v>
      </c>
      <c r="AS232" s="129">
        <f t="shared" si="32"/>
        <v>0.77064853039546921</v>
      </c>
      <c r="AT232" s="129">
        <f t="shared" si="43"/>
        <v>0.93489082683639158</v>
      </c>
      <c r="AU232" s="129">
        <f t="shared" si="38"/>
        <v>0.79002701814701315</v>
      </c>
      <c r="AV232" s="129">
        <f t="shared" si="50"/>
        <v>0.9359407616101163</v>
      </c>
      <c r="AW232" s="129">
        <f t="shared" si="44"/>
        <v>0.81000212423246831</v>
      </c>
      <c r="AX232" s="129">
        <f t="shared" si="60"/>
        <v>0.93708237623884161</v>
      </c>
      <c r="AY232" s="131">
        <f t="shared" si="51"/>
        <v>0.83060506446594073</v>
      </c>
      <c r="AZ232" s="129">
        <f t="shared" si="61"/>
        <v>0.9383327055379761</v>
      </c>
      <c r="BA232" s="131">
        <f t="shared" si="62"/>
        <v>0.85187599417487547</v>
      </c>
      <c r="BC232" s="130">
        <f t="shared" si="33"/>
        <v>3.2908498782227888E-2</v>
      </c>
      <c r="BD232" s="132">
        <f t="shared" si="39"/>
        <v>3.3397048703139157E-2</v>
      </c>
      <c r="BE232" s="130">
        <f t="shared" si="45"/>
        <v>3.3862857993163832E-2</v>
      </c>
      <c r="BF232" s="130">
        <f t="shared" si="52"/>
        <v>3.4295053477532894E-2</v>
      </c>
      <c r="BG232" s="130">
        <f t="shared" si="63"/>
        <v>3.4686182016232039E-2</v>
      </c>
      <c r="BH232" s="130">
        <f t="shared" si="64"/>
        <v>3.5022619085298246E-2</v>
      </c>
    </row>
    <row r="233" spans="3:60" x14ac:dyDescent="0.3">
      <c r="C233" s="82">
        <v>82</v>
      </c>
      <c r="D233" s="83">
        <v>2.206113767045606E-2</v>
      </c>
      <c r="E233" s="85">
        <v>715671</v>
      </c>
      <c r="F233" s="85">
        <v>15789</v>
      </c>
      <c r="G233">
        <v>0.15006387744720645</v>
      </c>
      <c r="H233" s="86">
        <v>107396.36523651969</v>
      </c>
      <c r="I233" s="19">
        <v>36045950.800436951</v>
      </c>
      <c r="J233" s="87">
        <v>335.63473699554663</v>
      </c>
      <c r="K233" s="88">
        <v>335.17640366221332</v>
      </c>
      <c r="L233" s="87">
        <f t="shared" si="28"/>
        <v>0.7821729047037197</v>
      </c>
      <c r="M233" s="129">
        <f t="shared" si="25"/>
        <v>0.62757150914191695</v>
      </c>
      <c r="N233">
        <f t="shared" si="34"/>
        <v>0.78619678236176183</v>
      </c>
      <c r="O233" s="131">
        <f t="shared" si="29"/>
        <v>0.64564688229188705</v>
      </c>
      <c r="P233">
        <f t="shared" si="40"/>
        <v>0.79049795546876211</v>
      </c>
      <c r="Q233" s="131">
        <f t="shared" si="35"/>
        <v>0.66446510805218795</v>
      </c>
      <c r="R233" s="87">
        <f t="shared" si="46"/>
        <v>0.79510342207181883</v>
      </c>
      <c r="S233" s="131">
        <f t="shared" si="41"/>
        <v>0.68408181703686322</v>
      </c>
      <c r="T233" s="87">
        <f t="shared" si="53"/>
        <v>0.80004180910454736</v>
      </c>
      <c r="U233" s="131">
        <f t="shared" si="47"/>
        <v>0.70455676907507336</v>
      </c>
      <c r="V233" s="87">
        <f t="shared" si="54"/>
        <v>0.8053354368702611</v>
      </c>
      <c r="W233" s="131">
        <f t="shared" si="55"/>
        <v>0.72594878831411858</v>
      </c>
      <c r="X233" s="131"/>
      <c r="Y233" s="130">
        <f t="shared" si="26"/>
        <v>0.12088580705196317</v>
      </c>
      <c r="Z233" s="130">
        <f t="shared" si="30"/>
        <v>0.12154627934049142</v>
      </c>
      <c r="AA233" s="132">
        <f t="shared" si="36"/>
        <v>0.1220141836626517</v>
      </c>
      <c r="AB233" s="130">
        <f t="shared" si="42"/>
        <v>0.12226147589160291</v>
      </c>
      <c r="AC233" s="133">
        <f t="shared" si="48"/>
        <v>0.12225565275156304</v>
      </c>
      <c r="AD233" s="130">
        <f t="shared" si="56"/>
        <v>0.12196666414014022</v>
      </c>
      <c r="AG233" s="82">
        <v>82</v>
      </c>
      <c r="AH233" s="107">
        <v>1.2475114560078639E-2</v>
      </c>
      <c r="AI233" s="19">
        <f t="shared" si="65"/>
        <v>904530</v>
      </c>
      <c r="AJ233" s="19">
        <f t="shared" si="57"/>
        <v>11285</v>
      </c>
      <c r="AK233">
        <f t="shared" si="49"/>
        <v>0.15006387744720645</v>
      </c>
      <c r="AL233" s="86">
        <f t="shared" si="58"/>
        <v>135737.27906732165</v>
      </c>
      <c r="AM233" s="19">
        <f>SUM(U$117:$U149)</f>
        <v>2.7483538947142132</v>
      </c>
      <c r="AN233" s="87">
        <f t="shared" si="59"/>
        <v>2.0247598254500973E-5</v>
      </c>
      <c r="AO233" s="88">
        <v>-0.45831308573507884</v>
      </c>
      <c r="AP233" s="129">
        <f t="shared" si="31"/>
        <v>0.92312920726803638</v>
      </c>
      <c r="AQ233" s="129">
        <f t="shared" si="27"/>
        <v>0.72502182734799558</v>
      </c>
      <c r="AR233" s="129">
        <f t="shared" si="37"/>
        <v>0.92401941755507155</v>
      </c>
      <c r="AS233" s="129">
        <f t="shared" si="32"/>
        <v>0.7431603777615724</v>
      </c>
      <c r="AT233" s="129">
        <f t="shared" si="43"/>
        <v>0.9249756620335905</v>
      </c>
      <c r="AU233" s="129">
        <f t="shared" si="38"/>
        <v>0.761838406464594</v>
      </c>
      <c r="AV233" s="129">
        <f t="shared" si="50"/>
        <v>0.92601446152176647</v>
      </c>
      <c r="AW233" s="129">
        <f t="shared" si="44"/>
        <v>0.78109064810849727</v>
      </c>
      <c r="AX233" s="129">
        <f t="shared" si="60"/>
        <v>0.92714396853657566</v>
      </c>
      <c r="AY233" s="131">
        <f t="shared" si="51"/>
        <v>0.80094707132131404</v>
      </c>
      <c r="AZ233" s="129">
        <f t="shared" si="61"/>
        <v>0.92838103722740939</v>
      </c>
      <c r="BA233" s="131">
        <f t="shared" si="62"/>
        <v>0.82144626911046636</v>
      </c>
      <c r="BC233" s="130">
        <f t="shared" si="33"/>
        <v>3.6146399916242626E-2</v>
      </c>
      <c r="BD233" s="132">
        <f t="shared" si="39"/>
        <v>3.6751935453808518E-2</v>
      </c>
      <c r="BE233" s="130">
        <f t="shared" si="45"/>
        <v>3.7341750260559449E-2</v>
      </c>
      <c r="BF233" s="130">
        <f t="shared" si="52"/>
        <v>3.7905970611921011E-2</v>
      </c>
      <c r="BG233" s="130">
        <f t="shared" si="63"/>
        <v>3.8437998624397167E-2</v>
      </c>
      <c r="BH233" s="130">
        <f t="shared" si="64"/>
        <v>3.8925376491142041E-2</v>
      </c>
    </row>
    <row r="234" spans="3:60" x14ac:dyDescent="0.3">
      <c r="C234" s="82">
        <v>83</v>
      </c>
      <c r="D234" s="83">
        <v>2.3629861094389137E-2</v>
      </c>
      <c r="E234" s="85">
        <v>699882</v>
      </c>
      <c r="F234" s="85">
        <v>16539</v>
      </c>
      <c r="G234">
        <v>0.14663267290131565</v>
      </c>
      <c r="H234" s="86">
        <v>102625.5683755186</v>
      </c>
      <c r="I234" s="19">
        <v>36148576.368812472</v>
      </c>
      <c r="J234" s="87">
        <v>352.23752658344097</v>
      </c>
      <c r="K234" s="88">
        <v>351.77919325010765</v>
      </c>
      <c r="L234" s="87">
        <f t="shared" si="28"/>
        <v>0.76491675209677168</v>
      </c>
      <c r="M234" s="129">
        <f t="shared" si="25"/>
        <v>0.59865831900404087</v>
      </c>
      <c r="N234">
        <f t="shared" si="34"/>
        <v>0.76885185571710268</v>
      </c>
      <c r="O234" s="131">
        <f t="shared" si="29"/>
        <v>0.61590004708081303</v>
      </c>
      <c r="P234">
        <f t="shared" si="40"/>
        <v>0.7730581371459625</v>
      </c>
      <c r="Q234" s="131">
        <f t="shared" si="35"/>
        <v>0.63385028456354253</v>
      </c>
      <c r="R234" s="87">
        <f t="shared" si="46"/>
        <v>0.77756199880457466</v>
      </c>
      <c r="S234" s="131">
        <f t="shared" si="41"/>
        <v>0.65256207251487386</v>
      </c>
      <c r="T234" s="87">
        <f t="shared" si="53"/>
        <v>0.78239143606448891</v>
      </c>
      <c r="U234" s="131">
        <f t="shared" si="47"/>
        <v>0.67209239714384539</v>
      </c>
      <c r="V234" s="87">
        <f t="shared" si="54"/>
        <v>0.78756827680265384</v>
      </c>
      <c r="W234" s="131">
        <f t="shared" si="55"/>
        <v>0.69249734029311905</v>
      </c>
      <c r="X234" s="131"/>
      <c r="Y234" s="130">
        <f t="shared" si="26"/>
        <v>0.12588886039696853</v>
      </c>
      <c r="Z234" s="130">
        <f t="shared" si="30"/>
        <v>0.12680023233942286</v>
      </c>
      <c r="AA234" s="132">
        <f t="shared" si="36"/>
        <v>0.12753778621686696</v>
      </c>
      <c r="AB234" s="130">
        <f t="shared" si="42"/>
        <v>0.12807551731748248</v>
      </c>
      <c r="AC234" s="133">
        <f t="shared" si="48"/>
        <v>0.12838312380790318</v>
      </c>
      <c r="AD234" s="130">
        <f t="shared" si="56"/>
        <v>0.12843276254251917</v>
      </c>
      <c r="AG234" s="82">
        <v>83</v>
      </c>
      <c r="AH234" s="107">
        <v>1.4746958009730478E-2</v>
      </c>
      <c r="AI234" s="19">
        <f t="shared" si="65"/>
        <v>893245</v>
      </c>
      <c r="AJ234" s="19">
        <f t="shared" si="57"/>
        <v>13173</v>
      </c>
      <c r="AK234">
        <f t="shared" si="49"/>
        <v>0.14663267290131565</v>
      </c>
      <c r="AL234" s="86">
        <f t="shared" si="58"/>
        <v>130978.90190573571</v>
      </c>
      <c r="AM234" s="19">
        <f>SUM(U$117:$U149)</f>
        <v>2.7483538947142132</v>
      </c>
      <c r="AN234" s="87">
        <f t="shared" si="59"/>
        <v>2.098318015135123E-5</v>
      </c>
      <c r="AO234" s="88">
        <v>-0.45831235015318195</v>
      </c>
      <c r="AP234" s="129">
        <f t="shared" si="31"/>
        <v>0.91161216183668559</v>
      </c>
      <c r="AQ234" s="129">
        <f t="shared" si="27"/>
        <v>0.69775745640556897</v>
      </c>
      <c r="AR234" s="129">
        <f t="shared" si="37"/>
        <v>0.91249126577778505</v>
      </c>
      <c r="AS234" s="129">
        <f t="shared" si="32"/>
        <v>0.71520533505089101</v>
      </c>
      <c r="AT234" s="129">
        <f t="shared" si="43"/>
        <v>0.91343558006168346</v>
      </c>
      <c r="AU234" s="129">
        <f t="shared" si="38"/>
        <v>0.73317138029363382</v>
      </c>
      <c r="AV234" s="129">
        <f t="shared" si="50"/>
        <v>0.91446141939129755</v>
      </c>
      <c r="AW234" s="129">
        <f t="shared" si="44"/>
        <v>0.75168889787347126</v>
      </c>
      <c r="AX234" s="129">
        <f t="shared" si="60"/>
        <v>0.91557683457204675</v>
      </c>
      <c r="AY234" s="131">
        <f t="shared" si="51"/>
        <v>0.77078659344168965</v>
      </c>
      <c r="AZ234" s="129">
        <f t="shared" si="61"/>
        <v>0.91679846947939514</v>
      </c>
      <c r="BA234" s="131">
        <f t="shared" si="62"/>
        <v>0.790501476392101</v>
      </c>
      <c r="BC234" s="130">
        <f t="shared" si="33"/>
        <v>3.9715697439118083E-2</v>
      </c>
      <c r="BD234" s="132">
        <f t="shared" si="39"/>
        <v>4.0447808017615917E-2</v>
      </c>
      <c r="BE234" s="130">
        <f t="shared" si="45"/>
        <v>4.1171616016787559E-2</v>
      </c>
      <c r="BF234" s="130">
        <f t="shared" si="52"/>
        <v>4.1878277875223829E-2</v>
      </c>
      <c r="BG234" s="130">
        <f t="shared" si="63"/>
        <v>4.2562083548908218E-2</v>
      </c>
      <c r="BH234" s="130">
        <f t="shared" si="64"/>
        <v>4.3211774630360834E-2</v>
      </c>
    </row>
    <row r="235" spans="3:60" x14ac:dyDescent="0.3">
      <c r="C235" s="82">
        <v>84</v>
      </c>
      <c r="D235" s="83">
        <v>2.5316561709019865E-2</v>
      </c>
      <c r="E235" s="85">
        <v>683343</v>
      </c>
      <c r="F235" s="85">
        <v>17300</v>
      </c>
      <c r="G235">
        <v>0.14327992270990389</v>
      </c>
      <c r="H235" s="86">
        <v>97909.332224353857</v>
      </c>
      <c r="I235" s="19">
        <v>36246485.701036826</v>
      </c>
      <c r="J235" s="87">
        <v>370.20460539941172</v>
      </c>
      <c r="K235" s="88">
        <v>369.7462720660784</v>
      </c>
      <c r="L235" s="87">
        <f t="shared" si="28"/>
        <v>0.74684090765023858</v>
      </c>
      <c r="M235" s="129">
        <f t="shared" si="25"/>
        <v>0.56999388345266822</v>
      </c>
      <c r="N235">
        <f t="shared" si="34"/>
        <v>0.75068302033956025</v>
      </c>
      <c r="O235" s="131">
        <f t="shared" si="29"/>
        <v>0.58640907121511443</v>
      </c>
      <c r="P235">
        <f t="shared" si="40"/>
        <v>0.75478990260034329</v>
      </c>
      <c r="Q235" s="131">
        <f t="shared" si="35"/>
        <v>0.60349871158307411</v>
      </c>
      <c r="R235" s="87">
        <f t="shared" si="46"/>
        <v>0.75918733293485818</v>
      </c>
      <c r="S235" s="131">
        <f t="shared" si="41"/>
        <v>0.62131327632010058</v>
      </c>
      <c r="T235" s="87">
        <f t="shared" si="53"/>
        <v>0.7639026451524914</v>
      </c>
      <c r="U235" s="131">
        <f t="shared" si="47"/>
        <v>0.63990700032190395</v>
      </c>
      <c r="V235" s="87">
        <f t="shared" si="54"/>
        <v>0.76895715131287257</v>
      </c>
      <c r="W235" s="131">
        <f t="shared" si="55"/>
        <v>0.65933324426402229</v>
      </c>
      <c r="X235" s="131"/>
      <c r="Y235" s="130">
        <f t="shared" si="26"/>
        <v>0.13051527630766274</v>
      </c>
      <c r="Z235" s="130">
        <f t="shared" si="30"/>
        <v>0.13166904709197733</v>
      </c>
      <c r="AA235" s="132">
        <f t="shared" si="36"/>
        <v>0.13266757964170703</v>
      </c>
      <c r="AB235" s="130">
        <f t="shared" si="42"/>
        <v>0.13348690381156053</v>
      </c>
      <c r="AC235" s="133">
        <f t="shared" si="48"/>
        <v>0.13409891826708792</v>
      </c>
      <c r="AD235" s="130">
        <f t="shared" si="56"/>
        <v>0.1344779809998142</v>
      </c>
      <c r="AG235" s="82">
        <v>84</v>
      </c>
      <c r="AH235" s="107">
        <v>1.7528519802820306E-2</v>
      </c>
      <c r="AI235" s="19">
        <f t="shared" si="65"/>
        <v>880072</v>
      </c>
      <c r="AJ235" s="19">
        <f t="shared" si="57"/>
        <v>15427</v>
      </c>
      <c r="AK235">
        <f t="shared" si="49"/>
        <v>0.14327992270990389</v>
      </c>
      <c r="AL235" s="86">
        <f t="shared" si="58"/>
        <v>126096.64813915054</v>
      </c>
      <c r="AM235" s="19">
        <f>SUM(U$117:$U149)</f>
        <v>2.7483538947142132</v>
      </c>
      <c r="AN235" s="87">
        <f t="shared" si="59"/>
        <v>2.1795614199683894E-5</v>
      </c>
      <c r="AO235" s="88">
        <v>-0.45831153771913363</v>
      </c>
      <c r="AP235" s="129">
        <f t="shared" si="31"/>
        <v>0.89816829480370508</v>
      </c>
      <c r="AQ235" s="129">
        <f t="shared" si="27"/>
        <v>0.6698846786963496</v>
      </c>
      <c r="AR235" s="129">
        <f t="shared" si="37"/>
        <v>0.89903443428800256</v>
      </c>
      <c r="AS235" s="129">
        <f t="shared" si="32"/>
        <v>0.68662691157326139</v>
      </c>
      <c r="AT235" s="129">
        <f t="shared" si="43"/>
        <v>0.89996482243510556</v>
      </c>
      <c r="AU235" s="129">
        <f t="shared" si="38"/>
        <v>0.70386557617917322</v>
      </c>
      <c r="AV235" s="129">
        <f t="shared" si="50"/>
        <v>0.90097553334923564</v>
      </c>
      <c r="AW235" s="129">
        <f t="shared" si="44"/>
        <v>0.72163252373087272</v>
      </c>
      <c r="AX235" s="129">
        <f t="shared" si="60"/>
        <v>0.90207449910773685</v>
      </c>
      <c r="AY235" s="131">
        <f t="shared" si="51"/>
        <v>0.73995517567425162</v>
      </c>
      <c r="AZ235" s="129">
        <f t="shared" si="61"/>
        <v>0.90327811813295367</v>
      </c>
      <c r="BA235" s="131">
        <f t="shared" si="62"/>
        <v>0.75886892921754234</v>
      </c>
      <c r="BC235" s="130">
        <f t="shared" si="33"/>
        <v>4.3653715226200672E-2</v>
      </c>
      <c r="BD235" s="132">
        <f t="shared" si="39"/>
        <v>4.4523098954458259E-2</v>
      </c>
      <c r="BE235" s="130">
        <f t="shared" si="45"/>
        <v>4.5392045210316596E-2</v>
      </c>
      <c r="BF235" s="130">
        <f t="shared" si="52"/>
        <v>4.6252775628280403E-2</v>
      </c>
      <c r="BG235" s="130">
        <f t="shared" si="63"/>
        <v>4.7100504917220377E-2</v>
      </c>
      <c r="BH235" s="130">
        <f t="shared" si="64"/>
        <v>4.7925211475014141E-2</v>
      </c>
    </row>
    <row r="236" spans="3:60" x14ac:dyDescent="0.3">
      <c r="C236" s="82">
        <v>85</v>
      </c>
      <c r="D236" s="83">
        <v>2.713753701976411E-2</v>
      </c>
      <c r="E236" s="85">
        <v>666043</v>
      </c>
      <c r="F236" s="85">
        <v>18075</v>
      </c>
      <c r="G236">
        <v>0.14000383301729907</v>
      </c>
      <c r="H236" s="86">
        <v>93248.572954340925</v>
      </c>
      <c r="I236" s="19">
        <v>36339734.273991168</v>
      </c>
      <c r="J236" s="87">
        <v>389.70820810078118</v>
      </c>
      <c r="K236" s="88">
        <v>389.24987476744786</v>
      </c>
      <c r="L236" s="87">
        <f t="shared" si="28"/>
        <v>0.7279333492171397</v>
      </c>
      <c r="M236" s="129">
        <f t="shared" si="25"/>
        <v>0.54157496909097702</v>
      </c>
      <c r="N236">
        <f t="shared" si="34"/>
        <v>0.73167819223438557</v>
      </c>
      <c r="O236" s="131">
        <f t="shared" si="29"/>
        <v>0.55717062082953639</v>
      </c>
      <c r="P236">
        <f t="shared" si="40"/>
        <v>0.73568110172730306</v>
      </c>
      <c r="Q236" s="131">
        <f t="shared" si="35"/>
        <v>0.57340694996380359</v>
      </c>
      <c r="R236" s="87">
        <f t="shared" si="46"/>
        <v>0.73996720357116674</v>
      </c>
      <c r="S236" s="131">
        <f t="shared" si="41"/>
        <v>0.59033187870354364</v>
      </c>
      <c r="T236" s="87">
        <f t="shared" si="53"/>
        <v>0.74456313957309994</v>
      </c>
      <c r="U236" s="131">
        <f t="shared" si="47"/>
        <v>0.60799691246084564</v>
      </c>
      <c r="V236" s="87">
        <f t="shared" si="54"/>
        <v>0.74948968224139212</v>
      </c>
      <c r="W236" s="131">
        <f t="shared" si="55"/>
        <v>0.62645271131153557</v>
      </c>
      <c r="X236" s="131"/>
      <c r="Y236" s="130">
        <f t="shared" si="26"/>
        <v>0.13465340670956327</v>
      </c>
      <c r="Z236" s="130">
        <f t="shared" si="30"/>
        <v>0.1360385595244592</v>
      </c>
      <c r="AA236" s="132">
        <f t="shared" si="36"/>
        <v>0.13728683391906663</v>
      </c>
      <c r="AB236" s="130">
        <f t="shared" si="42"/>
        <v>0.1383762880851058</v>
      </c>
      <c r="AC236" s="133">
        <f t="shared" si="48"/>
        <v>0.13928102002618911</v>
      </c>
      <c r="AD236" s="130">
        <f t="shared" si="56"/>
        <v>0.13997758138683156</v>
      </c>
      <c r="AG236" s="82">
        <v>85</v>
      </c>
      <c r="AH236" s="107">
        <v>2.0933313084996449E-2</v>
      </c>
      <c r="AI236" s="19">
        <f t="shared" si="65"/>
        <v>864645</v>
      </c>
      <c r="AJ236" s="19">
        <f t="shared" si="57"/>
        <v>18100</v>
      </c>
      <c r="AK236">
        <f t="shared" si="49"/>
        <v>0.14000383301729907</v>
      </c>
      <c r="AL236" s="86">
        <f t="shared" si="58"/>
        <v>121053.61419924255</v>
      </c>
      <c r="AM236" s="19">
        <f>SUM(U$117:$U149)</f>
        <v>2.7483538947142132</v>
      </c>
      <c r="AN236" s="87">
        <f t="shared" si="59"/>
        <v>2.2703608751331359E-5</v>
      </c>
      <c r="AO236" s="88">
        <v>-0.45831062972458197</v>
      </c>
      <c r="AP236" s="129">
        <f t="shared" si="31"/>
        <v>0.88242408037132136</v>
      </c>
      <c r="AQ236" s="129">
        <f t="shared" si="27"/>
        <v>0.64122213538457729</v>
      </c>
      <c r="AR236" s="129">
        <f t="shared" si="37"/>
        <v>0.88327503708213639</v>
      </c>
      <c r="AS236" s="129">
        <f t="shared" si="32"/>
        <v>0.65723928436178669</v>
      </c>
      <c r="AT236" s="129">
        <f t="shared" si="43"/>
        <v>0.88418911622503826</v>
      </c>
      <c r="AU236" s="129">
        <f t="shared" si="38"/>
        <v>0.67373058081245774</v>
      </c>
      <c r="AV236" s="129">
        <f t="shared" si="50"/>
        <v>0.88518211013729542</v>
      </c>
      <c r="AW236" s="129">
        <f t="shared" si="44"/>
        <v>0.69072638817698961</v>
      </c>
      <c r="AX236" s="129">
        <f t="shared" si="60"/>
        <v>0.8862618118529042</v>
      </c>
      <c r="AY236" s="131">
        <f t="shared" si="51"/>
        <v>0.70825281613034596</v>
      </c>
      <c r="AZ236" s="129">
        <f t="shared" si="61"/>
        <v>0.88744433234220355</v>
      </c>
      <c r="BA236" s="131">
        <f t="shared" si="62"/>
        <v>0.72634361259761304</v>
      </c>
      <c r="BC236" s="130">
        <f t="shared" si="33"/>
        <v>4.8003696889041429E-2</v>
      </c>
      <c r="BD236" s="132">
        <f t="shared" si="39"/>
        <v>4.9022330365980707E-2</v>
      </c>
      <c r="BE236" s="130">
        <f t="shared" si="45"/>
        <v>5.004889405067179E-2</v>
      </c>
      <c r="BF236" s="130">
        <f t="shared" si="52"/>
        <v>5.1076714629935342E-2</v>
      </c>
      <c r="BG236" s="130">
        <f t="shared" si="63"/>
        <v>5.2101973357058545E-2</v>
      </c>
      <c r="BH236" s="130">
        <f t="shared" si="64"/>
        <v>5.3115928094590169E-2</v>
      </c>
    </row>
    <row r="237" spans="3:60" x14ac:dyDescent="0.3">
      <c r="C237" s="82">
        <v>86</v>
      </c>
      <c r="D237" s="83">
        <v>2.9093775559942206E-2</v>
      </c>
      <c r="E237" s="85">
        <v>647968</v>
      </c>
      <c r="F237" s="85">
        <v>18852</v>
      </c>
      <c r="G237">
        <v>0.13680265098426722</v>
      </c>
      <c r="H237" s="86">
        <v>88643.740152973667</v>
      </c>
      <c r="I237" s="19">
        <v>36428378.014144138</v>
      </c>
      <c r="J237" s="87">
        <v>410.9526284797912</v>
      </c>
      <c r="K237" s="88">
        <v>410.49429514645789</v>
      </c>
      <c r="L237" s="87">
        <f t="shared" si="28"/>
        <v>0.70817877588313594</v>
      </c>
      <c r="M237" s="129">
        <f t="shared" si="25"/>
        <v>0.51339685783341771</v>
      </c>
      <c r="N237">
        <f t="shared" si="34"/>
        <v>0.71182199177189809</v>
      </c>
      <c r="O237" s="131">
        <f t="shared" si="29"/>
        <v>0.52817983566938675</v>
      </c>
      <c r="P237">
        <f t="shared" si="40"/>
        <v>0.71571627075734912</v>
      </c>
      <c r="Q237" s="131">
        <f t="shared" si="35"/>
        <v>0.54356999085376811</v>
      </c>
      <c r="R237" s="87">
        <f t="shared" si="46"/>
        <v>0.71988605685158724</v>
      </c>
      <c r="S237" s="131">
        <f t="shared" si="41"/>
        <v>0.55961271518109579</v>
      </c>
      <c r="T237" s="87">
        <f t="shared" si="53"/>
        <v>0.72435726885937157</v>
      </c>
      <c r="U237" s="131">
        <f t="shared" si="47"/>
        <v>0.57635680581555004</v>
      </c>
      <c r="V237" s="87">
        <f t="shared" si="54"/>
        <v>0.72915011556699849</v>
      </c>
      <c r="W237" s="131">
        <f t="shared" si="55"/>
        <v>0.59385024213000048</v>
      </c>
      <c r="X237" s="131"/>
      <c r="Y237" s="130">
        <f t="shared" si="26"/>
        <v>0.13817380329137566</v>
      </c>
      <c r="Z237" s="130">
        <f t="shared" si="30"/>
        <v>0.13977634845095566</v>
      </c>
      <c r="AA237" s="132">
        <f t="shared" si="36"/>
        <v>0.14126009041788157</v>
      </c>
      <c r="AB237" s="130">
        <f t="shared" si="42"/>
        <v>0.14260510709224247</v>
      </c>
      <c r="AC237" s="133">
        <f t="shared" si="48"/>
        <v>0.14378769351850124</v>
      </c>
      <c r="AD237" s="130">
        <f t="shared" si="56"/>
        <v>0.14478658471973929</v>
      </c>
      <c r="AG237" s="82">
        <v>86</v>
      </c>
      <c r="AH237" s="107">
        <v>2.5127669761367547E-2</v>
      </c>
      <c r="AI237" s="19">
        <f t="shared" si="65"/>
        <v>846545</v>
      </c>
      <c r="AJ237" s="19">
        <f t="shared" si="57"/>
        <v>21272</v>
      </c>
      <c r="AK237">
        <f t="shared" si="49"/>
        <v>0.13680265098426722</v>
      </c>
      <c r="AL237" s="86">
        <f t="shared" si="58"/>
        <v>115809.60017747649</v>
      </c>
      <c r="AM237" s="19">
        <f>SUM(U$117:$U149)</f>
        <v>2.7483538947142132</v>
      </c>
      <c r="AN237" s="87">
        <f t="shared" si="59"/>
        <v>2.3731658606043038E-5</v>
      </c>
      <c r="AO237" s="88">
        <v>-0.45830960167472728</v>
      </c>
      <c r="AP237" s="129">
        <f t="shared" si="31"/>
        <v>0.86395190294044411</v>
      </c>
      <c r="AQ237" s="129">
        <f t="shared" si="27"/>
        <v>0.61157383360304085</v>
      </c>
      <c r="AR237" s="129">
        <f t="shared" si="37"/>
        <v>0.86478504619433083</v>
      </c>
      <c r="AS237" s="129">
        <f t="shared" si="32"/>
        <v>0.62684164409592136</v>
      </c>
      <c r="AT237" s="129">
        <f t="shared" si="43"/>
        <v>0.86567999051023836</v>
      </c>
      <c r="AU237" s="129">
        <f t="shared" si="38"/>
        <v>0.64256063296817223</v>
      </c>
      <c r="AV237" s="129">
        <f t="shared" si="50"/>
        <v>0.86665219763738499</v>
      </c>
      <c r="AW237" s="129">
        <f t="shared" si="44"/>
        <v>0.65875963448423214</v>
      </c>
      <c r="AX237" s="129">
        <f t="shared" si="60"/>
        <v>0.86770929747470549</v>
      </c>
      <c r="AY237" s="131">
        <f t="shared" si="51"/>
        <v>0.67546341225960727</v>
      </c>
      <c r="AZ237" s="129">
        <f t="shared" si="61"/>
        <v>0.86886706373440048</v>
      </c>
      <c r="BA237" s="131">
        <f t="shared" si="62"/>
        <v>0.69270401874696041</v>
      </c>
      <c r="BC237" s="130">
        <f t="shared" si="33"/>
        <v>5.2802520013442544E-2</v>
      </c>
      <c r="BD237" s="132">
        <f t="shared" si="39"/>
        <v>5.398347155831671E-2</v>
      </c>
      <c r="BE237" s="130">
        <f t="shared" si="45"/>
        <v>5.518127118796496E-2</v>
      </c>
      <c r="BF237" s="130">
        <f t="shared" si="52"/>
        <v>5.6390394654732563E-2</v>
      </c>
      <c r="BG237" s="130">
        <f t="shared" si="63"/>
        <v>5.7608035741060229E-2</v>
      </c>
      <c r="BH237" s="130">
        <f t="shared" si="64"/>
        <v>5.8826778965860999E-2</v>
      </c>
    </row>
    <row r="238" spans="3:60" x14ac:dyDescent="0.3">
      <c r="C238" s="82">
        <v>87</v>
      </c>
      <c r="D238" s="83">
        <v>3.1218470444920141E-2</v>
      </c>
      <c r="E238" s="85">
        <v>629116</v>
      </c>
      <c r="F238" s="85">
        <v>19641</v>
      </c>
      <c r="G238">
        <v>0.13367466385017315</v>
      </c>
      <c r="H238" s="86">
        <v>84096.86982276554</v>
      </c>
      <c r="I238" s="19">
        <v>36512474.8839669</v>
      </c>
      <c r="J238" s="87">
        <v>434.17162803939163</v>
      </c>
      <c r="K238" s="88">
        <v>433.71329470605832</v>
      </c>
      <c r="L238" s="87">
        <f t="shared" si="28"/>
        <v>0.68757500180332209</v>
      </c>
      <c r="M238" s="129">
        <f t="shared" si="25"/>
        <v>0.48546408728907847</v>
      </c>
      <c r="N238">
        <f t="shared" si="34"/>
        <v>0.69111222186214361</v>
      </c>
      <c r="O238" s="131">
        <f t="shared" si="29"/>
        <v>0.49944137774556852</v>
      </c>
      <c r="P238">
        <f t="shared" si="40"/>
        <v>0.69489320058055404</v>
      </c>
      <c r="Q238" s="131">
        <f t="shared" si="35"/>
        <v>0.51399262519179789</v>
      </c>
      <c r="R238" s="87">
        <f t="shared" si="46"/>
        <v>0.69894167079584668</v>
      </c>
      <c r="S238" s="131">
        <f t="shared" si="41"/>
        <v>0.52916071035897416</v>
      </c>
      <c r="T238" s="87">
        <f t="shared" si="53"/>
        <v>0.7032827972303145</v>
      </c>
      <c r="U238" s="131">
        <f t="shared" si="47"/>
        <v>0.54499174368616066</v>
      </c>
      <c r="V238" s="87">
        <f t="shared" si="54"/>
        <v>0.70793620071523256</v>
      </c>
      <c r="W238" s="131">
        <f t="shared" si="55"/>
        <v>0.56153104393648523</v>
      </c>
      <c r="X238" s="131"/>
      <c r="Y238" s="130">
        <f t="shared" si="26"/>
        <v>0.14091485827012659</v>
      </c>
      <c r="Z238" s="130">
        <f t="shared" si="30"/>
        <v>0.14271701553597541</v>
      </c>
      <c r="AA238" s="132">
        <f t="shared" si="36"/>
        <v>0.14441807018284372</v>
      </c>
      <c r="AB238" s="130">
        <f t="shared" si="42"/>
        <v>0.14600010706299382</v>
      </c>
      <c r="AC238" s="133">
        <f t="shared" si="48"/>
        <v>0.14744161329082031</v>
      </c>
      <c r="AD238" s="130">
        <f t="shared" si="56"/>
        <v>0.14872349228900214</v>
      </c>
      <c r="AG238" s="82">
        <v>87</v>
      </c>
      <c r="AH238" s="107">
        <v>3.0320741228357539E-2</v>
      </c>
      <c r="AI238" s="19">
        <f t="shared" si="65"/>
        <v>825273</v>
      </c>
      <c r="AJ238" s="19">
        <f t="shared" si="57"/>
        <v>25023</v>
      </c>
      <c r="AK238">
        <f t="shared" si="49"/>
        <v>0.13367466385017315</v>
      </c>
      <c r="AL238" s="86">
        <f t="shared" si="58"/>
        <v>110318.09085962395</v>
      </c>
      <c r="AM238" s="19">
        <f>SUM(U$117:$U149)</f>
        <v>2.7483538947142132</v>
      </c>
      <c r="AN238" s="87">
        <f t="shared" si="59"/>
        <v>2.4912993628682362E-5</v>
      </c>
      <c r="AO238" s="88">
        <v>-0.45830842033970465</v>
      </c>
      <c r="AP238" s="129">
        <f t="shared" si="31"/>
        <v>0.84224250192886274</v>
      </c>
      <c r="AQ238" s="129">
        <f t="shared" si="27"/>
        <v>0.58071535518509021</v>
      </c>
      <c r="AR238" s="129">
        <f t="shared" si="37"/>
        <v>0.84305470994209875</v>
      </c>
      <c r="AS238" s="129">
        <f t="shared" si="32"/>
        <v>0.59520406963217365</v>
      </c>
      <c r="AT238" s="129">
        <f t="shared" si="43"/>
        <v>0.84392716607901042</v>
      </c>
      <c r="AU238" s="129">
        <f t="shared" si="38"/>
        <v>0.61012015486604243</v>
      </c>
      <c r="AV238" s="129">
        <f t="shared" si="50"/>
        <v>0.84487494356566706</v>
      </c>
      <c r="AW238" s="129">
        <f t="shared" si="44"/>
        <v>0.62549086542011301</v>
      </c>
      <c r="AX238" s="129">
        <f t="shared" si="60"/>
        <v>0.84590548057674742</v>
      </c>
      <c r="AY238" s="131">
        <f t="shared" si="51"/>
        <v>0.64133957705450861</v>
      </c>
      <c r="AZ238" s="129">
        <f t="shared" si="61"/>
        <v>0.84703415446229069</v>
      </c>
      <c r="BA238" s="131">
        <f t="shared" si="62"/>
        <v>0.65769659033537853</v>
      </c>
      <c r="BC238" s="130">
        <f t="shared" si="33"/>
        <v>5.8087668795333745E-2</v>
      </c>
      <c r="BD238" s="132">
        <f t="shared" si="39"/>
        <v>5.9445109547623096E-2</v>
      </c>
      <c r="BE238" s="130">
        <f t="shared" si="45"/>
        <v>6.0828913944370143E-2</v>
      </c>
      <c r="BF238" s="130">
        <f t="shared" si="52"/>
        <v>6.2234754835916485E-2</v>
      </c>
      <c r="BG238" s="130">
        <f t="shared" si="63"/>
        <v>6.3660888622691536E-2</v>
      </c>
      <c r="BH238" s="130">
        <f t="shared" si="64"/>
        <v>6.510127802909503E-2</v>
      </c>
    </row>
    <row r="239" spans="3:60" x14ac:dyDescent="0.3">
      <c r="C239" s="82">
        <v>88</v>
      </c>
      <c r="D239" s="83">
        <v>3.3523130056728162E-2</v>
      </c>
      <c r="E239" s="85">
        <v>609475</v>
      </c>
      <c r="F239" s="85">
        <v>20432</v>
      </c>
      <c r="G239">
        <v>0.13061819801658506</v>
      </c>
      <c r="H239" s="86">
        <v>79608.526236158184</v>
      </c>
      <c r="I239" s="19">
        <v>36592083.410203062</v>
      </c>
      <c r="J239" s="87">
        <v>459.65030556718108</v>
      </c>
      <c r="K239" s="88">
        <v>459.19197223384776</v>
      </c>
      <c r="L239" s="87">
        <f t="shared" si="28"/>
        <v>0.66610891190826449</v>
      </c>
      <c r="M239" s="129">
        <f t="shared" si="25"/>
        <v>0.45777407187954794</v>
      </c>
      <c r="N239">
        <f t="shared" si="34"/>
        <v>0.66953569996539586</v>
      </c>
      <c r="O239" s="131">
        <f t="shared" si="29"/>
        <v>0.47095258198114692</v>
      </c>
      <c r="P239">
        <f t="shared" si="40"/>
        <v>0.67319863653735279</v>
      </c>
      <c r="Q239" s="131">
        <f t="shared" si="35"/>
        <v>0.48467210466644306</v>
      </c>
      <c r="R239" s="87">
        <f t="shared" si="46"/>
        <v>0.6771207135223053</v>
      </c>
      <c r="S239" s="131">
        <f t="shared" si="41"/>
        <v>0.49897302857504289</v>
      </c>
      <c r="T239" s="87">
        <f t="shared" si="53"/>
        <v>0.68132630999997768</v>
      </c>
      <c r="U239" s="131">
        <f t="shared" si="47"/>
        <v>0.5138987985815674</v>
      </c>
      <c r="V239" s="87">
        <f t="shared" si="54"/>
        <v>0.68583443423933954</v>
      </c>
      <c r="W239" s="131">
        <f t="shared" si="55"/>
        <v>0.52949209250732332</v>
      </c>
      <c r="X239" s="131"/>
      <c r="Y239" s="130">
        <f t="shared" si="26"/>
        <v>0.14269162145419378</v>
      </c>
      <c r="Z239" s="130">
        <f t="shared" si="30"/>
        <v>0.14467124321898989</v>
      </c>
      <c r="AA239" s="132">
        <f t="shared" si="36"/>
        <v>0.14656698170450655</v>
      </c>
      <c r="AB239" s="130">
        <f t="shared" si="42"/>
        <v>0.14836291081565681</v>
      </c>
      <c r="AC239" s="133">
        <f t="shared" si="48"/>
        <v>0.15003970124091315</v>
      </c>
      <c r="AD239" s="130">
        <f t="shared" si="56"/>
        <v>0.15158040398706937</v>
      </c>
      <c r="AG239" s="82">
        <v>88</v>
      </c>
      <c r="AH239" s="107">
        <v>3.6755207383947594E-2</v>
      </c>
      <c r="AI239" s="19">
        <f t="shared" si="65"/>
        <v>800250</v>
      </c>
      <c r="AJ239" s="19">
        <f t="shared" si="57"/>
        <v>29414</v>
      </c>
      <c r="AK239">
        <f t="shared" si="49"/>
        <v>0.13061819801658506</v>
      </c>
      <c r="AL239" s="86">
        <f t="shared" si="58"/>
        <v>104527.21296277219</v>
      </c>
      <c r="AM239" s="19">
        <f>SUM(U$117:$U149)</f>
        <v>2.7483538947142132</v>
      </c>
      <c r="AN239" s="87">
        <f t="shared" si="59"/>
        <v>2.6293190230691897E-5</v>
      </c>
      <c r="AO239" s="88">
        <v>-0.45830704014310264</v>
      </c>
      <c r="AP239" s="129">
        <f t="shared" si="31"/>
        <v>0.81670497177124712</v>
      </c>
      <c r="AQ239" s="129">
        <f t="shared" si="27"/>
        <v>0.54839737670108502</v>
      </c>
      <c r="AR239" s="129">
        <f t="shared" si="37"/>
        <v>0.81749255292632195</v>
      </c>
      <c r="AS239" s="129">
        <f t="shared" si="32"/>
        <v>0.56207112871522424</v>
      </c>
      <c r="AT239" s="129">
        <f t="shared" si="43"/>
        <v>0.81833855542920719</v>
      </c>
      <c r="AU239" s="129">
        <f t="shared" si="38"/>
        <v>0.57614743529268364</v>
      </c>
      <c r="AV239" s="129">
        <f t="shared" si="50"/>
        <v>0.81925759547255883</v>
      </c>
      <c r="AW239" s="129">
        <f t="shared" si="44"/>
        <v>0.59065191057875055</v>
      </c>
      <c r="AX239" s="129">
        <f t="shared" si="60"/>
        <v>0.82025688569908639</v>
      </c>
      <c r="AY239" s="131">
        <f t="shared" si="51"/>
        <v>0.60560649241872033</v>
      </c>
      <c r="AZ239" s="129">
        <f t="shared" si="61"/>
        <v>0.8213513372041108</v>
      </c>
      <c r="BA239" s="131">
        <f t="shared" si="62"/>
        <v>0.62103966179354464</v>
      </c>
      <c r="BC239" s="130">
        <f t="shared" si="33"/>
        <v>6.3888747696335388E-2</v>
      </c>
      <c r="BD239" s="132">
        <f t="shared" si="39"/>
        <v>6.5437724319792209E-2</v>
      </c>
      <c r="BE239" s="130">
        <f t="shared" si="45"/>
        <v>6.7023215942558223E-2</v>
      </c>
      <c r="BF239" s="130">
        <f t="shared" si="52"/>
        <v>6.864214385591115E-2</v>
      </c>
      <c r="BG239" s="130">
        <f t="shared" si="63"/>
        <v>7.0293880512953905E-2</v>
      </c>
      <c r="BH239" s="130">
        <f t="shared" si="64"/>
        <v>7.1973821999050766E-2</v>
      </c>
    </row>
    <row r="240" spans="3:60" x14ac:dyDescent="0.3">
      <c r="C240" s="82">
        <v>89</v>
      </c>
      <c r="D240" s="83">
        <v>3.6010341612615508E-2</v>
      </c>
      <c r="E240" s="85">
        <v>589043</v>
      </c>
      <c r="F240" s="85">
        <v>21212</v>
      </c>
      <c r="G240">
        <v>0.12763161815183216</v>
      </c>
      <c r="H240" s="86">
        <v>75180.511251009666</v>
      </c>
      <c r="I240" s="19">
        <v>36667263.921454072</v>
      </c>
      <c r="J240" s="87">
        <v>487.72299245253714</v>
      </c>
      <c r="K240" s="88">
        <v>487.26465911920383</v>
      </c>
      <c r="L240" s="87">
        <f t="shared" si="28"/>
        <v>0.64377832035305771</v>
      </c>
      <c r="M240" s="129">
        <f t="shared" si="25"/>
        <v>0.43033533759756498</v>
      </c>
      <c r="N240">
        <f t="shared" si="34"/>
        <v>0.64709022899170054</v>
      </c>
      <c r="O240" s="131">
        <f t="shared" si="29"/>
        <v>0.44272221822306929</v>
      </c>
      <c r="P240">
        <f t="shared" si="40"/>
        <v>0.65063036951781761</v>
      </c>
      <c r="Q240" s="131">
        <f t="shared" si="35"/>
        <v>0.45561745284102806</v>
      </c>
      <c r="R240" s="87">
        <f t="shared" si="46"/>
        <v>0.65442096305069009</v>
      </c>
      <c r="S240" s="131">
        <f t="shared" si="41"/>
        <v>0.4690589576755404</v>
      </c>
      <c r="T240" s="87">
        <f t="shared" si="53"/>
        <v>0.65848557138736918</v>
      </c>
      <c r="U240" s="131">
        <f t="shared" si="47"/>
        <v>0.48308753396986925</v>
      </c>
      <c r="V240" s="87">
        <f t="shared" si="54"/>
        <v>0.66284256556486043</v>
      </c>
      <c r="W240" s="131">
        <f t="shared" si="55"/>
        <v>0.4977432390082967</v>
      </c>
      <c r="X240" s="131"/>
      <c r="Y240" s="130">
        <f t="shared" si="26"/>
        <v>0.14328637194455812</v>
      </c>
      <c r="Z240" s="130">
        <f t="shared" si="30"/>
        <v>0.14541601546535021</v>
      </c>
      <c r="AA240" s="132">
        <f t="shared" si="36"/>
        <v>0.14747836995122779</v>
      </c>
      <c r="AB240" s="130">
        <f t="shared" si="42"/>
        <v>0.14945947220229017</v>
      </c>
      <c r="AC240" s="133">
        <f t="shared" si="48"/>
        <v>0.15134216139382189</v>
      </c>
      <c r="AD240" s="130">
        <f t="shared" si="56"/>
        <v>0.15311160605478202</v>
      </c>
      <c r="AG240" s="82">
        <v>89</v>
      </c>
      <c r="AH240" s="107">
        <v>4.4751721020113398E-2</v>
      </c>
      <c r="AI240" s="19">
        <f t="shared" si="65"/>
        <v>770836</v>
      </c>
      <c r="AJ240" s="19">
        <f t="shared" si="57"/>
        <v>34497</v>
      </c>
      <c r="AK240">
        <f t="shared" si="49"/>
        <v>0.12763161815183216</v>
      </c>
      <c r="AL240" s="86">
        <f t="shared" si="58"/>
        <v>98383.046009685699</v>
      </c>
      <c r="AM240" s="19">
        <f>SUM(U$117:$U149)</f>
        <v>2.7483538947142132</v>
      </c>
      <c r="AN240" s="87">
        <f t="shared" si="59"/>
        <v>2.7935238907358499E-5</v>
      </c>
      <c r="AO240" s="88">
        <v>-0.45830539809442594</v>
      </c>
      <c r="AP240" s="129">
        <f t="shared" si="31"/>
        <v>0.78668615260263797</v>
      </c>
      <c r="AQ240" s="129">
        <f t="shared" si="27"/>
        <v>0.51436582941788622</v>
      </c>
      <c r="AR240" s="129">
        <f t="shared" si="37"/>
        <v>0.78744478541395102</v>
      </c>
      <c r="AS240" s="129">
        <f t="shared" si="32"/>
        <v>0.5271825537811029</v>
      </c>
      <c r="AT240" s="129">
        <f t="shared" si="43"/>
        <v>0.78825969223721137</v>
      </c>
      <c r="AU240" s="129">
        <f t="shared" si="38"/>
        <v>0.54037583762161234</v>
      </c>
      <c r="AV240" s="129">
        <f t="shared" si="50"/>
        <v>0.78914495203209667</v>
      </c>
      <c r="AW240" s="129">
        <f t="shared" si="44"/>
        <v>0.55396958412106612</v>
      </c>
      <c r="AX240" s="129">
        <f t="shared" si="60"/>
        <v>0.7901075123333221</v>
      </c>
      <c r="AY240" s="131">
        <f t="shared" si="51"/>
        <v>0.56798423514631891</v>
      </c>
      <c r="AZ240" s="129">
        <f t="shared" si="61"/>
        <v>0.79116173616378382</v>
      </c>
      <c r="BA240" s="131">
        <f t="shared" si="62"/>
        <v>0.58244637330041915</v>
      </c>
      <c r="BC240" s="130">
        <f t="shared" si="33"/>
        <v>7.0216379057322281E-2</v>
      </c>
      <c r="BD240" s="132">
        <f t="shared" si="39"/>
        <v>7.1972245414886143E-2</v>
      </c>
      <c r="BE240" s="130">
        <f t="shared" si="45"/>
        <v>7.3775426663763258E-2</v>
      </c>
      <c r="BF240" s="130">
        <f t="shared" si="52"/>
        <v>7.5624144858354683E-2</v>
      </c>
      <c r="BG240" s="130">
        <f t="shared" si="63"/>
        <v>7.7518942979517849E-2</v>
      </c>
      <c r="BH240" s="130">
        <f t="shared" si="64"/>
        <v>7.9456706670327726E-2</v>
      </c>
    </row>
    <row r="241" spans="3:60" x14ac:dyDescent="0.3">
      <c r="C241" s="82">
        <v>90</v>
      </c>
      <c r="D241" s="83">
        <v>4.2294873624420311E-2</v>
      </c>
      <c r="E241" s="85">
        <v>567831</v>
      </c>
      <c r="F241" s="85">
        <v>24017</v>
      </c>
      <c r="G241">
        <v>0.12471332631603688</v>
      </c>
      <c r="H241" s="86">
        <v>70816.092795361532</v>
      </c>
      <c r="I241" s="19">
        <v>36738080.014249437</v>
      </c>
      <c r="J241" s="87">
        <v>518.78151651789221</v>
      </c>
      <c r="K241" s="88">
        <v>518.32318318455884</v>
      </c>
      <c r="L241" s="87">
        <f t="shared" si="28"/>
        <v>0.62059524928468224</v>
      </c>
      <c r="M241" s="129">
        <f t="shared" si="25"/>
        <v>0.40317006793719035</v>
      </c>
      <c r="N241">
        <f t="shared" si="34"/>
        <v>0.6237878929358065</v>
      </c>
      <c r="O241" s="131">
        <f t="shared" si="29"/>
        <v>0.41477311153537716</v>
      </c>
      <c r="P241">
        <f t="shared" si="40"/>
        <v>0.62720054962654992</v>
      </c>
      <c r="Q241" s="131">
        <f t="shared" si="35"/>
        <v>0.42685216296252088</v>
      </c>
      <c r="R241" s="87">
        <f t="shared" si="46"/>
        <v>0.63085464027250371</v>
      </c>
      <c r="S241" s="131">
        <f t="shared" si="41"/>
        <v>0.4394426877489821</v>
      </c>
      <c r="T241" s="87">
        <f t="shared" si="53"/>
        <v>0.63477287818794426</v>
      </c>
      <c r="U241" s="131">
        <f t="shared" si="47"/>
        <v>0.45258286761297833</v>
      </c>
      <c r="V241" s="87">
        <f t="shared" si="54"/>
        <v>0.63897297285132026</v>
      </c>
      <c r="W241" s="131">
        <f t="shared" si="55"/>
        <v>0.466310161881894</v>
      </c>
      <c r="X241" s="131"/>
      <c r="Y241" s="130">
        <f t="shared" si="26"/>
        <v>0.14244844262075954</v>
      </c>
      <c r="Z241" s="130">
        <f t="shared" si="30"/>
        <v>0.14469440120158683</v>
      </c>
      <c r="AA241" s="132">
        <f t="shared" si="36"/>
        <v>0.14688885424179071</v>
      </c>
      <c r="AB241" s="130">
        <f t="shared" si="42"/>
        <v>0.14901976337349021</v>
      </c>
      <c r="AC241" s="133">
        <f t="shared" si="48"/>
        <v>0.15107211092479908</v>
      </c>
      <c r="AD241" s="130">
        <f t="shared" si="56"/>
        <v>0.15303313965330534</v>
      </c>
      <c r="AG241" s="82">
        <v>90</v>
      </c>
      <c r="AH241" s="107">
        <v>6.0616036473170452E-2</v>
      </c>
      <c r="AI241" s="19">
        <f t="shared" si="65"/>
        <v>736339</v>
      </c>
      <c r="AJ241" s="19">
        <f t="shared" si="57"/>
        <v>44634</v>
      </c>
      <c r="AK241">
        <f t="shared" si="49"/>
        <v>0.12471332631603688</v>
      </c>
      <c r="AL241" s="86">
        <f t="shared" si="58"/>
        <v>91831.285986224277</v>
      </c>
      <c r="AM241" s="19">
        <f>SUM(U$117:$U149)</f>
        <v>2.7483538947142132</v>
      </c>
      <c r="AN241" s="87">
        <f t="shared" si="59"/>
        <v>2.992829584382056E-5</v>
      </c>
      <c r="AO241" s="88">
        <v>-0.45830340503748951</v>
      </c>
      <c r="AP241" s="129">
        <f t="shared" si="31"/>
        <v>0.75147981531904817</v>
      </c>
      <c r="AQ241" s="129">
        <f t="shared" si="27"/>
        <v>0.47837111692295653</v>
      </c>
      <c r="AR241" s="129">
        <f t="shared" si="37"/>
        <v>0.75220449725612626</v>
      </c>
      <c r="AS241" s="129">
        <f t="shared" si="32"/>
        <v>0.49028269172470057</v>
      </c>
      <c r="AT241" s="129">
        <f t="shared" si="43"/>
        <v>0.75298293479061174</v>
      </c>
      <c r="AU241" s="129">
        <f t="shared" si="38"/>
        <v>0.50254348876662092</v>
      </c>
      <c r="AV241" s="129">
        <f t="shared" si="50"/>
        <v>0.75382857681058235</v>
      </c>
      <c r="AW241" s="129">
        <f t="shared" si="44"/>
        <v>0.51517562042008702</v>
      </c>
      <c r="AX241" s="129">
        <f t="shared" si="60"/>
        <v>0.75474805992974647</v>
      </c>
      <c r="AY241" s="131">
        <f t="shared" si="51"/>
        <v>0.52819796717047562</v>
      </c>
      <c r="AZ241" s="129">
        <f t="shared" si="61"/>
        <v>0.75575510438680127</v>
      </c>
      <c r="BA241" s="131">
        <f t="shared" si="62"/>
        <v>0.5416351240611682</v>
      </c>
      <c r="BC241" s="130">
        <f t="shared" si="33"/>
        <v>7.7056226111397619E-2</v>
      </c>
      <c r="BD241" s="132">
        <f t="shared" si="39"/>
        <v>7.9033896689131675E-2</v>
      </c>
      <c r="BE241" s="130">
        <f t="shared" si="45"/>
        <v>8.1070310064312423E-2</v>
      </c>
      <c r="BF241" s="130">
        <f t="shared" si="52"/>
        <v>8.3165039311659875E-2</v>
      </c>
      <c r="BG241" s="130">
        <f t="shared" si="63"/>
        <v>8.5319850440018788E-2</v>
      </c>
      <c r="BH241" s="130">
        <f t="shared" si="64"/>
        <v>8.7533172540892962E-2</v>
      </c>
    </row>
    <row r="242" spans="3:60" x14ac:dyDescent="0.3">
      <c r="C242" s="82">
        <v>91</v>
      </c>
      <c r="D242" s="83">
        <v>4.8614223475905036E-2</v>
      </c>
      <c r="E242" s="85">
        <v>543814</v>
      </c>
      <c r="F242" s="85">
        <v>26438</v>
      </c>
      <c r="G242">
        <v>0.1218617611061529</v>
      </c>
      <c r="H242" s="86">
        <v>66270.131754181435</v>
      </c>
      <c r="I242" s="19">
        <v>36804350.146003619</v>
      </c>
      <c r="J242" s="87">
        <v>555.36859776472954</v>
      </c>
      <c r="K242" s="88">
        <v>554.91026443139617</v>
      </c>
      <c r="L242" s="87">
        <f t="shared" si="28"/>
        <v>0.59434653073625809</v>
      </c>
      <c r="M242" s="129">
        <f t="shared" si="25"/>
        <v>0.3746455830640808</v>
      </c>
      <c r="N242">
        <f t="shared" si="34"/>
        <v>0.59740413821892902</v>
      </c>
      <c r="O242" s="131">
        <f t="shared" si="29"/>
        <v>0.38542538635822021</v>
      </c>
      <c r="P242">
        <f t="shared" si="40"/>
        <v>0.60067245306193684</v>
      </c>
      <c r="Q242" s="131">
        <f t="shared" si="35"/>
        <v>0.39664720816509125</v>
      </c>
      <c r="R242" s="87">
        <f t="shared" si="46"/>
        <v>0.60417199016107137</v>
      </c>
      <c r="S242" s="131">
        <f t="shared" si="41"/>
        <v>0.40834393517712458</v>
      </c>
      <c r="T242" s="87">
        <f t="shared" si="53"/>
        <v>0.60792450214746763</v>
      </c>
      <c r="U242" s="131">
        <f t="shared" si="47"/>
        <v>0.42055099427897008</v>
      </c>
      <c r="V242" s="87">
        <f t="shared" si="54"/>
        <v>0.61194694945884942</v>
      </c>
      <c r="W242" s="131">
        <f t="shared" si="55"/>
        <v>0.4333031101594888</v>
      </c>
      <c r="X242" s="131"/>
      <c r="Y242" s="130">
        <f t="shared" si="26"/>
        <v>0.13980021341934609</v>
      </c>
      <c r="Z242" s="130">
        <f t="shared" si="30"/>
        <v>0.14213006829007568</v>
      </c>
      <c r="AA242" s="132">
        <f t="shared" si="36"/>
        <v>0.1444243924133079</v>
      </c>
      <c r="AB242" s="130">
        <f t="shared" si="42"/>
        <v>0.14667316976046227</v>
      </c>
      <c r="AC242" s="133">
        <f t="shared" si="48"/>
        <v>0.14886365517327957</v>
      </c>
      <c r="AD242" s="130">
        <f t="shared" si="56"/>
        <v>0.15098526793686901</v>
      </c>
      <c r="AG242" s="82">
        <v>91</v>
      </c>
      <c r="AH242" s="107">
        <v>7.6612269879326747E-2</v>
      </c>
      <c r="AI242" s="19">
        <f t="shared" si="65"/>
        <v>691705</v>
      </c>
      <c r="AJ242" s="19">
        <f t="shared" si="57"/>
        <v>52994</v>
      </c>
      <c r="AK242">
        <f t="shared" si="49"/>
        <v>0.1218617611061529</v>
      </c>
      <c r="AL242" s="86">
        <f t="shared" si="58"/>
        <v>84292.389465931497</v>
      </c>
      <c r="AM242" s="19">
        <f>SUM(U$117:$U149)</f>
        <v>2.7483538947142132</v>
      </c>
      <c r="AN242" s="87">
        <f t="shared" si="59"/>
        <v>3.2605006360924398E-5</v>
      </c>
      <c r="AO242" s="88">
        <v>-0.45830072832697238</v>
      </c>
      <c r="AP242" s="129">
        <f t="shared" si="31"/>
        <v>0.7059280381118781</v>
      </c>
      <c r="AQ242" s="129">
        <f t="shared" si="27"/>
        <v>0.4372899857669198</v>
      </c>
      <c r="AR242" s="129">
        <f t="shared" si="37"/>
        <v>0.70660879265467236</v>
      </c>
      <c r="AS242" s="129">
        <f t="shared" si="32"/>
        <v>0.44817002322808397</v>
      </c>
      <c r="AT242" s="129">
        <f t="shared" si="43"/>
        <v>0.70734004434009345</v>
      </c>
      <c r="AU242" s="129">
        <f t="shared" si="38"/>
        <v>0.45936826421426963</v>
      </c>
      <c r="AV242" s="129">
        <f t="shared" si="50"/>
        <v>0.7081344268370463</v>
      </c>
      <c r="AW242" s="129">
        <f t="shared" si="44"/>
        <v>0.47090479897029791</v>
      </c>
      <c r="AX242" s="129">
        <f t="shared" si="60"/>
        <v>0.70899817447358526</v>
      </c>
      <c r="AY242" s="131">
        <f t="shared" si="51"/>
        <v>0.48279675005930123</v>
      </c>
      <c r="AZ242" s="129">
        <f t="shared" si="61"/>
        <v>0.70994417582101776</v>
      </c>
      <c r="BA242" s="131">
        <f t="shared" si="62"/>
        <v>0.49506646754852884</v>
      </c>
      <c r="BC242" s="130">
        <f t="shared" si="33"/>
        <v>8.5326819764703479E-2</v>
      </c>
      <c r="BD242" s="132">
        <f t="shared" si="39"/>
        <v>8.7569514490194109E-2</v>
      </c>
      <c r="BE242" s="130">
        <f t="shared" si="45"/>
        <v>8.9884343674891898E-2</v>
      </c>
      <c r="BF242" s="130">
        <f t="shared" si="52"/>
        <v>9.2272418635963707E-2</v>
      </c>
      <c r="BG242" s="130">
        <f t="shared" si="63"/>
        <v>9.4736911016469888E-2</v>
      </c>
      <c r="BH242" s="130">
        <f t="shared" si="64"/>
        <v>9.7278000642051582E-2</v>
      </c>
    </row>
    <row r="243" spans="3:60" x14ac:dyDescent="0.3">
      <c r="C243" s="82">
        <v>92</v>
      </c>
      <c r="D243" s="83">
        <v>5.6919201541028634E-2</v>
      </c>
      <c r="E243" s="85">
        <v>517376</v>
      </c>
      <c r="F243" s="85">
        <v>29449</v>
      </c>
      <c r="G243">
        <v>0.11907539682055197</v>
      </c>
      <c r="H243" s="86">
        <v>61606.752505429897</v>
      </c>
      <c r="I243" s="19">
        <v>36865956.898509048</v>
      </c>
      <c r="J243" s="87">
        <v>598.40772966014981</v>
      </c>
      <c r="K243" s="88">
        <v>597.94939632681644</v>
      </c>
      <c r="L243" s="87">
        <f t="shared" si="28"/>
        <v>0.565451846929653</v>
      </c>
      <c r="M243" s="129">
        <f t="shared" si="25"/>
        <v>0.34536436904355972</v>
      </c>
      <c r="N243">
        <f t="shared" si="34"/>
        <v>0.56836080611230422</v>
      </c>
      <c r="O243" s="131">
        <f t="shared" si="29"/>
        <v>0.35529907630869656</v>
      </c>
      <c r="P243">
        <f t="shared" si="40"/>
        <v>0.57147022893006183</v>
      </c>
      <c r="Q243" s="131">
        <f t="shared" si="35"/>
        <v>0.3656409089291231</v>
      </c>
      <c r="R243" s="87">
        <f t="shared" si="46"/>
        <v>0.57479963292885883</v>
      </c>
      <c r="S243" s="131">
        <f t="shared" si="41"/>
        <v>0.37642010586784613</v>
      </c>
      <c r="T243" s="87">
        <f t="shared" si="53"/>
        <v>0.57836971321637221</v>
      </c>
      <c r="U243" s="131">
        <f t="shared" si="47"/>
        <v>0.38766926572630622</v>
      </c>
      <c r="V243" s="87">
        <f t="shared" si="54"/>
        <v>0.58219660568360077</v>
      </c>
      <c r="W243" s="131">
        <f t="shared" si="55"/>
        <v>0.39942030542909041</v>
      </c>
      <c r="X243" s="131"/>
      <c r="Y243" s="130">
        <f t="shared" si="26"/>
        <v>0.13512279387406903</v>
      </c>
      <c r="Z243" s="130">
        <f t="shared" si="30"/>
        <v>0.13749142054344848</v>
      </c>
      <c r="AA243" s="132">
        <f t="shared" si="36"/>
        <v>0.13983965563761247</v>
      </c>
      <c r="AB243" s="130">
        <f t="shared" si="42"/>
        <v>0.14215948900569714</v>
      </c>
      <c r="AC243" s="133">
        <f t="shared" si="48"/>
        <v>0.14444045362648966</v>
      </c>
      <c r="AD243" s="130">
        <f t="shared" si="56"/>
        <v>0.14667412437521726</v>
      </c>
      <c r="AG243" s="82">
        <v>92</v>
      </c>
      <c r="AH243" s="107">
        <v>8.775159628946419E-2</v>
      </c>
      <c r="AI243" s="19">
        <f t="shared" si="65"/>
        <v>638711</v>
      </c>
      <c r="AJ243" s="19">
        <f t="shared" si="57"/>
        <v>56048</v>
      </c>
      <c r="AK243">
        <f t="shared" si="49"/>
        <v>0.11907539682055197</v>
      </c>
      <c r="AL243" s="86">
        <f t="shared" si="58"/>
        <v>76054.765778651577</v>
      </c>
      <c r="AM243" s="19">
        <f>SUM(U$117:$U149)</f>
        <v>2.7483538947142132</v>
      </c>
      <c r="AN243" s="87">
        <f t="shared" si="59"/>
        <v>3.6136511191329847E-5</v>
      </c>
      <c r="AO243" s="88">
        <v>-0.45829719682214198</v>
      </c>
      <c r="AP243" s="129">
        <f t="shared" si="31"/>
        <v>0.65184436016867853</v>
      </c>
      <c r="AQ243" s="129">
        <f t="shared" si="27"/>
        <v>0.39275808312830968</v>
      </c>
      <c r="AR243" s="129">
        <f t="shared" si="37"/>
        <v>0.65247295966525964</v>
      </c>
      <c r="AS243" s="129">
        <f t="shared" si="32"/>
        <v>0.40252155737481682</v>
      </c>
      <c r="AT243" s="129">
        <f t="shared" si="43"/>
        <v>0.65314818753732506</v>
      </c>
      <c r="AU243" s="129">
        <f t="shared" si="38"/>
        <v>0.41256980476753258</v>
      </c>
      <c r="AV243" s="129">
        <f t="shared" si="50"/>
        <v>0.65388170954310965</v>
      </c>
      <c r="AW243" s="129">
        <f t="shared" si="44"/>
        <v>0.42292074678766761</v>
      </c>
      <c r="AX243" s="129">
        <f t="shared" si="60"/>
        <v>0.65467928237644379</v>
      </c>
      <c r="AY243" s="131">
        <f t="shared" si="51"/>
        <v>0.43358962614665997</v>
      </c>
      <c r="AZ243" s="129">
        <f t="shared" si="61"/>
        <v>0.65555280716897824</v>
      </c>
      <c r="BA243" s="131">
        <f t="shared" si="62"/>
        <v>0.44459638439749732</v>
      </c>
      <c r="BC243" s="130">
        <f t="shared" si="33"/>
        <v>9.3910868582982102E-2</v>
      </c>
      <c r="BD243" s="132">
        <f t="shared" si="39"/>
        <v>9.6428393529430931E-2</v>
      </c>
      <c r="BE243" s="130">
        <f t="shared" si="45"/>
        <v>9.9031920125952064E-2</v>
      </c>
      <c r="BF243" s="130">
        <f t="shared" si="52"/>
        <v>0.10172414907541753</v>
      </c>
      <c r="BG243" s="130">
        <f t="shared" si="63"/>
        <v>0.10450970543487768</v>
      </c>
      <c r="BH243" s="130">
        <f t="shared" si="64"/>
        <v>0.1073905774461678</v>
      </c>
    </row>
    <row r="244" spans="3:60" x14ac:dyDescent="0.3">
      <c r="C244" s="82">
        <v>93</v>
      </c>
      <c r="D244" s="83">
        <v>6.6720774409826461E-2</v>
      </c>
      <c r="E244" s="85">
        <v>487927</v>
      </c>
      <c r="F244" s="85">
        <v>32555</v>
      </c>
      <c r="G244">
        <v>0.11635274264271249</v>
      </c>
      <c r="H244" s="86">
        <v>56771.644659430778</v>
      </c>
      <c r="I244" s="19">
        <v>36922728.543168478</v>
      </c>
      <c r="J244" s="87">
        <v>650.37271272772534</v>
      </c>
      <c r="K244" s="88">
        <v>649.91437939439197</v>
      </c>
      <c r="L244" s="87">
        <f t="shared" si="28"/>
        <v>0.53326637361772633</v>
      </c>
      <c r="M244" s="129">
        <f t="shared" si="25"/>
        <v>0.31541535269281029</v>
      </c>
      <c r="N244">
        <f t="shared" si="34"/>
        <v>0.5360097550793973</v>
      </c>
      <c r="O244" s="131">
        <f t="shared" si="29"/>
        <v>0.32448601676143773</v>
      </c>
      <c r="P244">
        <f t="shared" si="40"/>
        <v>0.53894218980230679</v>
      </c>
      <c r="Q244" s="131">
        <f t="shared" si="35"/>
        <v>0.33392816109778667</v>
      </c>
      <c r="R244" s="87">
        <f t="shared" si="46"/>
        <v>0.54208208439525474</v>
      </c>
      <c r="S244" s="131">
        <f t="shared" si="41"/>
        <v>0.34376932635410012</v>
      </c>
      <c r="T244" s="87">
        <f t="shared" si="53"/>
        <v>0.54544895600206589</v>
      </c>
      <c r="U244" s="131">
        <f t="shared" si="47"/>
        <v>0.35403922587195613</v>
      </c>
      <c r="V244" s="87">
        <f t="shared" si="54"/>
        <v>0.54905802206013088</v>
      </c>
      <c r="W244" s="131">
        <f t="shared" si="55"/>
        <v>0.36476691665559813</v>
      </c>
      <c r="X244" s="131"/>
      <c r="Y244" s="130">
        <f t="shared" si="26"/>
        <v>0.1293681690076218</v>
      </c>
      <c r="Z244" s="130">
        <f t="shared" si="30"/>
        <v>0.13174411014400497</v>
      </c>
      <c r="AA244" s="132">
        <f t="shared" si="36"/>
        <v>0.13411345858014107</v>
      </c>
      <c r="AB244" s="130">
        <f t="shared" si="42"/>
        <v>0.13647009391078271</v>
      </c>
      <c r="AC244" s="133">
        <f t="shared" si="48"/>
        <v>0.13880571121257726</v>
      </c>
      <c r="AD244" s="130">
        <f t="shared" si="56"/>
        <v>0.14111391403395446</v>
      </c>
      <c r="AG244" s="82">
        <v>93</v>
      </c>
      <c r="AH244" s="107">
        <v>0.10039195070112772</v>
      </c>
      <c r="AI244" s="19">
        <f t="shared" si="65"/>
        <v>582663</v>
      </c>
      <c r="AJ244" s="19">
        <f t="shared" si="57"/>
        <v>58495</v>
      </c>
      <c r="AK244">
        <f t="shared" si="49"/>
        <v>0.11635274264271249</v>
      </c>
      <c r="AL244" s="86">
        <f t="shared" si="58"/>
        <v>67794.43808643079</v>
      </c>
      <c r="AM244" s="19">
        <f>SUM(U$117:$U149)</f>
        <v>2.7483538947142132</v>
      </c>
      <c r="AN244" s="87">
        <f t="shared" si="59"/>
        <v>4.053951876126402E-5</v>
      </c>
      <c r="AO244" s="88">
        <v>-0.45829279381457205</v>
      </c>
      <c r="AP244" s="129">
        <f t="shared" si="31"/>
        <v>0.59464388499487675</v>
      </c>
      <c r="AQ244" s="129">
        <f t="shared" si="27"/>
        <v>0.34831630728758517</v>
      </c>
      <c r="AR244" s="129">
        <f t="shared" si="37"/>
        <v>0.59521732379345149</v>
      </c>
      <c r="AS244" s="129">
        <f t="shared" si="32"/>
        <v>0.35696645375860458</v>
      </c>
      <c r="AT244" s="129">
        <f t="shared" si="43"/>
        <v>0.5958332992465456</v>
      </c>
      <c r="AU244" s="129">
        <f t="shared" si="38"/>
        <v>0.36586812726295864</v>
      </c>
      <c r="AV244" s="129">
        <f t="shared" si="50"/>
        <v>0.59650245342184016</v>
      </c>
      <c r="AW244" s="129">
        <f t="shared" si="44"/>
        <v>0.37503709887295594</v>
      </c>
      <c r="AX244" s="129">
        <f t="shared" si="60"/>
        <v>0.59723003785327933</v>
      </c>
      <c r="AY244" s="131">
        <f t="shared" si="51"/>
        <v>0.38448675073082234</v>
      </c>
      <c r="AZ244" s="129">
        <f t="shared" si="61"/>
        <v>0.59802690932753366</v>
      </c>
      <c r="BA244" s="131">
        <f t="shared" si="62"/>
        <v>0.39423463580869494</v>
      </c>
      <c r="BC244" s="130">
        <f t="shared" si="33"/>
        <v>0.10075864327303501</v>
      </c>
      <c r="BD244" s="132">
        <f t="shared" si="39"/>
        <v>0.10350025188559901</v>
      </c>
      <c r="BE244" s="130">
        <f t="shared" si="45"/>
        <v>0.10633957495825243</v>
      </c>
      <c r="BF244" s="130">
        <f t="shared" si="52"/>
        <v>0.10928072650308195</v>
      </c>
      <c r="BG244" s="130">
        <f t="shared" si="63"/>
        <v>0.11232960263965013</v>
      </c>
      <c r="BH244" s="130">
        <f t="shared" si="64"/>
        <v>0.11548981042256588</v>
      </c>
    </row>
    <row r="245" spans="3:60" x14ac:dyDescent="0.3">
      <c r="C245" s="82">
        <v>94</v>
      </c>
      <c r="D245" s="83">
        <v>7.8227806327656482E-2</v>
      </c>
      <c r="E245" s="85">
        <v>455372</v>
      </c>
      <c r="F245" s="85">
        <v>35623</v>
      </c>
      <c r="G245">
        <v>0.11369234184357289</v>
      </c>
      <c r="H245" s="86">
        <v>51772.309089991475</v>
      </c>
      <c r="I245" s="19">
        <v>36974500.852258466</v>
      </c>
      <c r="J245" s="87">
        <v>714.17523193699515</v>
      </c>
      <c r="K245" s="88">
        <v>713.71689860366178</v>
      </c>
      <c r="L245" s="87">
        <f t="shared" si="28"/>
        <v>0.49768628316746416</v>
      </c>
      <c r="M245" s="129">
        <f t="shared" si="25"/>
        <v>0.28493329106913862</v>
      </c>
      <c r="N245">
        <f t="shared" si="34"/>
        <v>0.50024662334737635</v>
      </c>
      <c r="O245" s="131">
        <f t="shared" si="29"/>
        <v>0.29312492377835481</v>
      </c>
      <c r="P245">
        <f t="shared" si="40"/>
        <v>0.50298340295711452</v>
      </c>
      <c r="Q245" s="131">
        <f t="shared" si="35"/>
        <v>0.30165180968851341</v>
      </c>
      <c r="R245" s="87">
        <f t="shared" si="46"/>
        <v>0.50591380049727919</v>
      </c>
      <c r="S245" s="131">
        <f t="shared" si="41"/>
        <v>0.31053875483876986</v>
      </c>
      <c r="T245" s="87">
        <f t="shared" si="53"/>
        <v>0.50905603090743645</v>
      </c>
      <c r="U245" s="131">
        <f t="shared" si="47"/>
        <v>0.31981254495776973</v>
      </c>
      <c r="V245" s="87">
        <f t="shared" si="54"/>
        <v>0.512424296301631</v>
      </c>
      <c r="W245" s="131">
        <f t="shared" si="55"/>
        <v>0.32949934043201651</v>
      </c>
      <c r="X245" s="131"/>
      <c r="Y245" s="130">
        <f t="shared" si="26"/>
        <v>0.1223886174398966</v>
      </c>
      <c r="Z245" s="130">
        <f t="shared" si="30"/>
        <v>0.12473425760928532</v>
      </c>
      <c r="AA245" s="132">
        <f t="shared" si="36"/>
        <v>0.12708535943983618</v>
      </c>
      <c r="AB245" s="130">
        <f t="shared" si="42"/>
        <v>0.12943753381613299</v>
      </c>
      <c r="AC245" s="133">
        <f t="shared" si="48"/>
        <v>0.13178447670357007</v>
      </c>
      <c r="AD245" s="130">
        <f t="shared" si="56"/>
        <v>0.13412164753727349</v>
      </c>
      <c r="AG245" s="82">
        <v>94</v>
      </c>
      <c r="AH245" s="107">
        <v>0.11486128329392126</v>
      </c>
      <c r="AI245" s="19">
        <f t="shared" si="65"/>
        <v>524168</v>
      </c>
      <c r="AJ245" s="19">
        <f t="shared" si="57"/>
        <v>60207</v>
      </c>
      <c r="AK245">
        <f t="shared" si="49"/>
        <v>0.11369234184357289</v>
      </c>
      <c r="AL245" s="86">
        <f t="shared" si="58"/>
        <v>59593.88743946192</v>
      </c>
      <c r="AM245" s="19">
        <f>SUM(U$117:$U149)</f>
        <v>2.7483538947142132</v>
      </c>
      <c r="AN245" s="87">
        <f t="shared" si="59"/>
        <v>4.6118050236378881E-5</v>
      </c>
      <c r="AO245" s="88">
        <v>-0.45828721528309696</v>
      </c>
      <c r="AP245" s="129">
        <f t="shared" si="31"/>
        <v>0.53494609389989511</v>
      </c>
      <c r="AQ245" s="129">
        <f t="shared" si="27"/>
        <v>0.30444945490110681</v>
      </c>
      <c r="AR245" s="129">
        <f t="shared" si="37"/>
        <v>0.53546196373918697</v>
      </c>
      <c r="AS245" s="129">
        <f t="shared" si="32"/>
        <v>0.31200184285301491</v>
      </c>
      <c r="AT245" s="129">
        <f t="shared" si="43"/>
        <v>0.53601609987156096</v>
      </c>
      <c r="AU245" s="129">
        <f t="shared" si="38"/>
        <v>0.31977308124684883</v>
      </c>
      <c r="AV245" s="129">
        <f t="shared" si="50"/>
        <v>0.53661807598083122</v>
      </c>
      <c r="AW245" s="129">
        <f t="shared" si="44"/>
        <v>0.3277768352638315</v>
      </c>
      <c r="AX245" s="129">
        <f t="shared" si="60"/>
        <v>0.53727261638627766</v>
      </c>
      <c r="AY245" s="131">
        <f t="shared" si="51"/>
        <v>0.33602466905380912</v>
      </c>
      <c r="AZ245" s="129">
        <f t="shared" si="61"/>
        <v>0.53798948793452595</v>
      </c>
      <c r="BA245" s="131">
        <f t="shared" si="62"/>
        <v>0.34453179591452021</v>
      </c>
      <c r="BC245" s="130">
        <f t="shared" si="33"/>
        <v>0.10541804019470691</v>
      </c>
      <c r="BD245" s="132">
        <f t="shared" si="39"/>
        <v>0.10831954537045042</v>
      </c>
      <c r="BE245" s="130">
        <f t="shared" si="45"/>
        <v>0.1113277319978053</v>
      </c>
      <c r="BF245" s="130">
        <f t="shared" si="52"/>
        <v>0.11444789866390553</v>
      </c>
      <c r="BG245" s="130">
        <f t="shared" si="63"/>
        <v>0.11768697748962283</v>
      </c>
      <c r="BH245" s="130">
        <f t="shared" si="64"/>
        <v>0.12104994711770505</v>
      </c>
    </row>
    <row r="246" spans="3:60" x14ac:dyDescent="0.3">
      <c r="C246" s="82">
        <v>95</v>
      </c>
      <c r="D246" s="83">
        <v>9.1727895026571069E-2</v>
      </c>
      <c r="E246" s="85">
        <v>419749</v>
      </c>
      <c r="F246" s="85">
        <v>38503</v>
      </c>
      <c r="G246">
        <v>0.1110927710021232</v>
      </c>
      <c r="H246" s="86">
        <v>46631.079535370212</v>
      </c>
      <c r="I246" s="19">
        <v>37021131.931793839</v>
      </c>
      <c r="J246" s="87">
        <v>793.91539506849472</v>
      </c>
      <c r="K246" s="88">
        <v>793.45706173516135</v>
      </c>
      <c r="L246" s="87">
        <f t="shared" si="28"/>
        <v>0.45875310663207203</v>
      </c>
      <c r="M246" s="129">
        <f t="shared" si="25"/>
        <v>0.25412906718585426</v>
      </c>
      <c r="N246">
        <f t="shared" si="34"/>
        <v>0.46111315562537419</v>
      </c>
      <c r="O246" s="131">
        <f t="shared" si="29"/>
        <v>0.26143282294656511</v>
      </c>
      <c r="P246">
        <f t="shared" si="40"/>
        <v>0.46363584148310805</v>
      </c>
      <c r="Q246" s="131">
        <f t="shared" si="35"/>
        <v>0.26903528171165997</v>
      </c>
      <c r="R246" s="87">
        <f t="shared" si="46"/>
        <v>0.46633699886012414</v>
      </c>
      <c r="S246" s="131">
        <f t="shared" si="41"/>
        <v>0.27695849936126732</v>
      </c>
      <c r="T246" s="87">
        <f t="shared" si="53"/>
        <v>0.46923341777132876</v>
      </c>
      <c r="U246" s="131">
        <f t="shared" si="47"/>
        <v>0.28522631332275949</v>
      </c>
      <c r="V246" s="87">
        <f t="shared" si="54"/>
        <v>0.47233818932282468</v>
      </c>
      <c r="W246" s="131">
        <f t="shared" si="55"/>
        <v>0.29386197293362104</v>
      </c>
      <c r="X246" s="131"/>
      <c r="Y246" s="130">
        <f t="shared" si="26"/>
        <v>0.11405831903532601</v>
      </c>
      <c r="Z246" s="130">
        <f t="shared" si="30"/>
        <v>0.11633038085242441</v>
      </c>
      <c r="AA246" s="132">
        <f t="shared" si="36"/>
        <v>0.11861782007098833</v>
      </c>
      <c r="AB246" s="130">
        <f t="shared" si="42"/>
        <v>0.12091777839414916</v>
      </c>
      <c r="AC246" s="133">
        <f t="shared" si="48"/>
        <v>0.12322574638096384</v>
      </c>
      <c r="AD246" s="130">
        <f t="shared" si="56"/>
        <v>0.12553882106387135</v>
      </c>
      <c r="AG246" s="82">
        <v>95</v>
      </c>
      <c r="AH246" s="107">
        <v>0.13143953254055996</v>
      </c>
      <c r="AI246" s="19">
        <f t="shared" si="65"/>
        <v>463961</v>
      </c>
      <c r="AJ246" s="19">
        <f t="shared" si="57"/>
        <v>60983</v>
      </c>
      <c r="AK246">
        <f t="shared" si="49"/>
        <v>0.1110927710021232</v>
      </c>
      <c r="AL246" s="86">
        <f t="shared" si="58"/>
        <v>51542.713126916082</v>
      </c>
      <c r="AM246" s="19">
        <f>SUM(U$117:$U149)</f>
        <v>2.7483538947142132</v>
      </c>
      <c r="AN246" s="87">
        <f t="shared" si="59"/>
        <v>5.3321870890785478E-5</v>
      </c>
      <c r="AO246" s="88">
        <v>-0.45828001146244252</v>
      </c>
      <c r="AP246" s="129">
        <f t="shared" si="31"/>
        <v>0.47350110016614755</v>
      </c>
      <c r="AQ246" s="129">
        <f t="shared" si="27"/>
        <v>0.26167723134307969</v>
      </c>
      <c r="AR246" s="129">
        <f t="shared" si="37"/>
        <v>0.47395771614901505</v>
      </c>
      <c r="AS246" s="129">
        <f t="shared" si="32"/>
        <v>0.26816062275556463</v>
      </c>
      <c r="AT246" s="129">
        <f t="shared" si="43"/>
        <v>0.47444820308090024</v>
      </c>
      <c r="AU246" s="129">
        <f t="shared" si="38"/>
        <v>0.27483116704505722</v>
      </c>
      <c r="AV246" s="129">
        <f t="shared" si="50"/>
        <v>0.47498103499286959</v>
      </c>
      <c r="AW246" s="129">
        <f t="shared" si="44"/>
        <v>0.28170049564837757</v>
      </c>
      <c r="AX246" s="129">
        <f t="shared" si="60"/>
        <v>0.47556039355930502</v>
      </c>
      <c r="AY246" s="131">
        <f t="shared" si="51"/>
        <v>0.28877842180807378</v>
      </c>
      <c r="AZ246" s="129">
        <f t="shared" si="61"/>
        <v>0.47619492378701211</v>
      </c>
      <c r="BA246" s="131">
        <f t="shared" si="62"/>
        <v>0.29607789866232997</v>
      </c>
      <c r="BC246" s="130">
        <f t="shared" si="33"/>
        <v>0.10749469802904306</v>
      </c>
      <c r="BD246" s="132">
        <f t="shared" si="39"/>
        <v>0.11048012014894661</v>
      </c>
      <c r="BE246" s="130">
        <f t="shared" si="45"/>
        <v>0.11357791978107769</v>
      </c>
      <c r="BF246" s="130">
        <f t="shared" si="52"/>
        <v>0.11679430336187933</v>
      </c>
      <c r="BG246" s="130">
        <f t="shared" si="63"/>
        <v>0.12013695639373402</v>
      </c>
      <c r="BH246" s="130">
        <f t="shared" si="64"/>
        <v>0.12361192912586358</v>
      </c>
    </row>
    <row r="247" spans="3:60" x14ac:dyDescent="0.3">
      <c r="C247" s="82">
        <v>96</v>
      </c>
      <c r="D247" s="83">
        <v>0.10756564214072008</v>
      </c>
      <c r="E247" s="85">
        <v>381246</v>
      </c>
      <c r="F247" s="85">
        <v>41009</v>
      </c>
      <c r="G247">
        <v>0.10855263924381786</v>
      </c>
      <c r="H247" s="86">
        <v>41385.259501148583</v>
      </c>
      <c r="I247" s="19">
        <v>37062517.19129499</v>
      </c>
      <c r="J247" s="87">
        <v>895.54874460232338</v>
      </c>
      <c r="K247" s="88">
        <v>895.09041126899001</v>
      </c>
      <c r="L247" s="87">
        <f t="shared" si="28"/>
        <v>0.41667231343267269</v>
      </c>
      <c r="M247" s="129">
        <f t="shared" si="25"/>
        <v>0.22328503318451789</v>
      </c>
      <c r="N247">
        <f t="shared" si="34"/>
        <v>0.41881587836910011</v>
      </c>
      <c r="O247" s="131">
        <f t="shared" si="29"/>
        <v>0.22970025376000058</v>
      </c>
      <c r="P247">
        <f t="shared" si="40"/>
        <v>0.42110716171347401</v>
      </c>
      <c r="Q247" s="131">
        <f t="shared" si="35"/>
        <v>0.23637764562268326</v>
      </c>
      <c r="R247" s="87">
        <f t="shared" si="46"/>
        <v>0.42356054562947593</v>
      </c>
      <c r="S247" s="131">
        <f t="shared" si="41"/>
        <v>0.24333652562862954</v>
      </c>
      <c r="T247" s="87">
        <f t="shared" si="53"/>
        <v>0.42619128000697565</v>
      </c>
      <c r="U247" s="131">
        <f t="shared" si="47"/>
        <v>0.25059779037052371</v>
      </c>
      <c r="V247" s="87">
        <f t="shared" si="54"/>
        <v>0.42901125512287014</v>
      </c>
      <c r="W247" s="131">
        <f t="shared" si="55"/>
        <v>0.25818179217291992</v>
      </c>
      <c r="X247" s="131"/>
      <c r="Y247" s="130">
        <f t="shared" si="26"/>
        <v>0.10432744911967848</v>
      </c>
      <c r="Z247" s="130">
        <f t="shared" si="30"/>
        <v>0.10647894945914961</v>
      </c>
      <c r="AA247" s="132">
        <f t="shared" si="36"/>
        <v>0.10865327332766553</v>
      </c>
      <c r="AB247" s="130">
        <f t="shared" si="42"/>
        <v>0.11084885518765561</v>
      </c>
      <c r="AC247" s="133">
        <f t="shared" si="48"/>
        <v>0.11306273282395393</v>
      </c>
      <c r="AD247" s="130">
        <f t="shared" si="56"/>
        <v>0.11529338196760829</v>
      </c>
      <c r="AG247" s="82">
        <v>96</v>
      </c>
      <c r="AH247" s="107">
        <v>0.15043373604439481</v>
      </c>
      <c r="AI247" s="19">
        <f t="shared" si="65"/>
        <v>402978</v>
      </c>
      <c r="AJ247" s="19">
        <f t="shared" si="57"/>
        <v>60622</v>
      </c>
      <c r="AK247">
        <f t="shared" si="49"/>
        <v>0.10855263924381786</v>
      </c>
      <c r="AL247" s="86">
        <f t="shared" si="58"/>
        <v>43744.325457195235</v>
      </c>
      <c r="AM247" s="19">
        <f>SUM(U$117:$U149)</f>
        <v>2.7483538947142132</v>
      </c>
      <c r="AN247" s="87">
        <f t="shared" si="59"/>
        <v>6.2827666582801394E-5</v>
      </c>
      <c r="AO247" s="88">
        <v>-0.45827050566675054</v>
      </c>
      <c r="AP247" s="129">
        <f t="shared" si="31"/>
        <v>0.41126415009613698</v>
      </c>
      <c r="AQ247" s="129">
        <f t="shared" si="27"/>
        <v>0.22058037251867066</v>
      </c>
      <c r="AR247" s="129">
        <f t="shared" si="37"/>
        <v>0.4116607485075206</v>
      </c>
      <c r="AS247" s="129">
        <f t="shared" si="32"/>
        <v>0.22603818985709204</v>
      </c>
      <c r="AT247" s="129">
        <f t="shared" si="43"/>
        <v>0.41208676587285353</v>
      </c>
      <c r="AU247" s="129">
        <f t="shared" si="38"/>
        <v>0.23165288938817222</v>
      </c>
      <c r="AV247" s="129">
        <f t="shared" si="50"/>
        <v>0.41254956239717688</v>
      </c>
      <c r="AW247" s="129">
        <f t="shared" si="44"/>
        <v>0.23743417065787123</v>
      </c>
      <c r="AX247" s="129">
        <f t="shared" si="60"/>
        <v>0.41305277011589686</v>
      </c>
      <c r="AY247" s="131">
        <f t="shared" si="51"/>
        <v>0.24339018917995933</v>
      </c>
      <c r="AZ247" s="129">
        <f t="shared" si="61"/>
        <v>0.41360389773675499</v>
      </c>
      <c r="BA247" s="131">
        <f t="shared" si="62"/>
        <v>0.24953175039284939</v>
      </c>
      <c r="BC247" s="130">
        <f t="shared" si="33"/>
        <v>0.10667932795954564</v>
      </c>
      <c r="BD247" s="132">
        <f t="shared" si="39"/>
        <v>0.10966335285298319</v>
      </c>
      <c r="BE247" s="130">
        <f t="shared" si="45"/>
        <v>0.11276175700984903</v>
      </c>
      <c r="BF247" s="130">
        <f t="shared" si="52"/>
        <v>0.11598133777092372</v>
      </c>
      <c r="BG247" s="130">
        <f t="shared" si="63"/>
        <v>0.11933021212009684</v>
      </c>
      <c r="BH247" s="130">
        <f t="shared" si="64"/>
        <v>0.12281515742853917</v>
      </c>
    </row>
    <row r="248" spans="3:60" x14ac:dyDescent="0.3">
      <c r="C248" s="82">
        <v>97</v>
      </c>
      <c r="D248" s="83">
        <v>0.12614663773239093</v>
      </c>
      <c r="E248" s="85">
        <v>340237</v>
      </c>
      <c r="F248" s="85">
        <v>42920</v>
      </c>
      <c r="G248">
        <v>0.10607058749640204</v>
      </c>
      <c r="H248" s="86">
        <v>36089.138478013338</v>
      </c>
      <c r="I248" s="19">
        <v>37098606.329773001</v>
      </c>
      <c r="J248" s="87">
        <v>1027.9715142652869</v>
      </c>
      <c r="K248" s="88">
        <v>1027.5131809319537</v>
      </c>
      <c r="L248" s="87">
        <f t="shared" si="28"/>
        <v>0.37185265656660599</v>
      </c>
      <c r="M248" s="129">
        <f t="shared" si="25"/>
        <v>0.19275578473084856</v>
      </c>
      <c r="N248">
        <f t="shared" si="34"/>
        <v>0.37376564740001866</v>
      </c>
      <c r="O248" s="131">
        <f t="shared" si="29"/>
        <v>0.19829205691090296</v>
      </c>
      <c r="P248">
        <f t="shared" si="40"/>
        <v>0.37581046720465855</v>
      </c>
      <c r="Q248" s="131">
        <f t="shared" si="35"/>
        <v>0.20405441116203668</v>
      </c>
      <c r="R248" s="87">
        <f t="shared" si="46"/>
        <v>0.37799995111643397</v>
      </c>
      <c r="S248" s="131">
        <f t="shared" si="41"/>
        <v>0.21005946884277657</v>
      </c>
      <c r="T248" s="87">
        <f t="shared" si="53"/>
        <v>0.38034770865985051</v>
      </c>
      <c r="U248" s="131">
        <f t="shared" si="47"/>
        <v>0.21632522767968626</v>
      </c>
      <c r="V248" s="87">
        <f t="shared" si="54"/>
        <v>0.38286435112562484</v>
      </c>
      <c r="W248" s="131">
        <f t="shared" si="55"/>
        <v>0.22286919141939449</v>
      </c>
      <c r="X248" s="131"/>
      <c r="Y248" s="130">
        <f t="shared" si="26"/>
        <v>9.3260710547642137E-2</v>
      </c>
      <c r="Z248" s="130">
        <f t="shared" si="30"/>
        <v>9.524410352913612E-2</v>
      </c>
      <c r="AA248" s="132">
        <f t="shared" si="36"/>
        <v>9.725508397592976E-2</v>
      </c>
      <c r="AB248" s="130">
        <f t="shared" si="42"/>
        <v>9.9293112924921656E-2</v>
      </c>
      <c r="AC248" s="133">
        <f t="shared" si="48"/>
        <v>0.1013564960861259</v>
      </c>
      <c r="AD248" s="130">
        <f t="shared" si="56"/>
        <v>0.10344479876432625</v>
      </c>
      <c r="AG248" s="82">
        <v>97</v>
      </c>
      <c r="AH248" s="107">
        <v>0.17220921446834778</v>
      </c>
      <c r="AI248" s="19">
        <f t="shared" si="65"/>
        <v>342356</v>
      </c>
      <c r="AJ248" s="19">
        <f t="shared" si="57"/>
        <v>58957</v>
      </c>
      <c r="AK248">
        <f t="shared" si="49"/>
        <v>0.10607058749640204</v>
      </c>
      <c r="AL248" s="86">
        <f t="shared" si="58"/>
        <v>36313.902052918216</v>
      </c>
      <c r="AM248" s="19">
        <f>SUM(U$117:$U149)</f>
        <v>2.7483538947142132</v>
      </c>
      <c r="AN248" s="87">
        <f t="shared" si="59"/>
        <v>7.5683243588342314E-5</v>
      </c>
      <c r="AO248" s="88">
        <v>-0.45825765008974495</v>
      </c>
      <c r="AP248" s="129">
        <f t="shared" si="31"/>
        <v>0.34939562301245491</v>
      </c>
      <c r="AQ248" s="129">
        <f t="shared" si="27"/>
        <v>0.18178165826467779</v>
      </c>
      <c r="AR248" s="129">
        <f t="shared" si="37"/>
        <v>0.34973255913732443</v>
      </c>
      <c r="AS248" s="129">
        <f t="shared" si="32"/>
        <v>0.18627293979884804</v>
      </c>
      <c r="AT248" s="129">
        <f t="shared" si="43"/>
        <v>0.35009448857547226</v>
      </c>
      <c r="AU248" s="129">
        <f t="shared" si="38"/>
        <v>0.19089272732292281</v>
      </c>
      <c r="AV248" s="129">
        <f t="shared" si="50"/>
        <v>0.35048766429941064</v>
      </c>
      <c r="AW248" s="129">
        <f t="shared" si="44"/>
        <v>0.19564892068489834</v>
      </c>
      <c r="AX248" s="129">
        <f t="shared" si="60"/>
        <v>0.35091517195925825</v>
      </c>
      <c r="AY248" s="131">
        <f t="shared" si="51"/>
        <v>0.2005481371481902</v>
      </c>
      <c r="AZ248" s="129">
        <f t="shared" si="61"/>
        <v>0.35138339069022251</v>
      </c>
      <c r="BA248" s="131">
        <f t="shared" si="62"/>
        <v>0.20559918060421178</v>
      </c>
      <c r="BC248" s="130">
        <f t="shared" si="33"/>
        <v>0.10280342921387757</v>
      </c>
      <c r="BD248" s="132">
        <f t="shared" si="39"/>
        <v>0.10569550971353167</v>
      </c>
      <c r="BE248" s="130">
        <f t="shared" si="45"/>
        <v>0.10870002644472444</v>
      </c>
      <c r="BF248" s="130">
        <f t="shared" si="52"/>
        <v>0.11182402436655495</v>
      </c>
      <c r="BG248" s="130">
        <f t="shared" si="63"/>
        <v>0.11507570524394856</v>
      </c>
      <c r="BH248" s="130">
        <f t="shared" si="64"/>
        <v>0.11846219947318076</v>
      </c>
    </row>
    <row r="249" spans="3:60" x14ac:dyDescent="0.3">
      <c r="C249" s="82">
        <v>98</v>
      </c>
      <c r="D249" s="83">
        <v>0.14793882733098082</v>
      </c>
      <c r="E249" s="85">
        <v>297317</v>
      </c>
      <c r="F249" s="85">
        <v>43985</v>
      </c>
      <c r="G249">
        <v>0.10364528776275359</v>
      </c>
      <c r="H249" s="86">
        <v>30815.506021758607</v>
      </c>
      <c r="I249" s="19">
        <v>37129421.835794762</v>
      </c>
      <c r="J249" s="87">
        <v>1204.8941143325035</v>
      </c>
      <c r="K249" s="88">
        <v>1204.4357809991702</v>
      </c>
      <c r="L249" s="87">
        <f t="shared" si="28"/>
        <v>0.32494442489327613</v>
      </c>
      <c r="M249" s="129">
        <f t="shared" si="25"/>
        <v>0.16296513907141907</v>
      </c>
      <c r="N249">
        <f t="shared" si="34"/>
        <v>0.32661609697955057</v>
      </c>
      <c r="O249" s="131">
        <f t="shared" si="29"/>
        <v>0.16764425516271045</v>
      </c>
      <c r="P249">
        <f t="shared" si="40"/>
        <v>0.32840296816009862</v>
      </c>
      <c r="Q249" s="131">
        <f t="shared" si="35"/>
        <v>0.17251430810437687</v>
      </c>
      <c r="R249" s="87">
        <f t="shared" si="46"/>
        <v>0.33031625445229296</v>
      </c>
      <c r="S249" s="131">
        <f t="shared" si="41"/>
        <v>0.17758930481365934</v>
      </c>
      <c r="T249" s="87">
        <f t="shared" si="53"/>
        <v>0.33236784857502499</v>
      </c>
      <c r="U249" s="131">
        <f t="shared" si="47"/>
        <v>0.18288442644698708</v>
      </c>
      <c r="V249" s="87">
        <f t="shared" si="54"/>
        <v>0.33456702323268012</v>
      </c>
      <c r="W249" s="131">
        <f t="shared" si="55"/>
        <v>0.18841441628617195</v>
      </c>
      <c r="X249" s="131"/>
      <c r="Y249" s="130">
        <f t="shared" si="26"/>
        <v>8.1068414287588542E-2</v>
      </c>
      <c r="Z249" s="130">
        <f t="shared" si="30"/>
        <v>8.2839772727457545E-2</v>
      </c>
      <c r="AA249" s="132">
        <f t="shared" si="36"/>
        <v>8.4640760519721414E-2</v>
      </c>
      <c r="AB249" s="130">
        <f t="shared" si="42"/>
        <v>8.6471585651144323E-2</v>
      </c>
      <c r="AC249" s="133">
        <f t="shared" si="48"/>
        <v>8.8331525087251894E-2</v>
      </c>
      <c r="AD249" s="130">
        <f t="shared" si="56"/>
        <v>9.0220930419892292E-2</v>
      </c>
      <c r="AG249" s="82">
        <v>98</v>
      </c>
      <c r="AH249" s="107">
        <v>0.19712025059088642</v>
      </c>
      <c r="AI249" s="19">
        <f t="shared" si="65"/>
        <v>283399</v>
      </c>
      <c r="AJ249" s="19">
        <f t="shared" si="57"/>
        <v>55864</v>
      </c>
      <c r="AK249">
        <f t="shared" si="49"/>
        <v>0.10364528776275359</v>
      </c>
      <c r="AL249" s="86">
        <f t="shared" si="58"/>
        <v>29372.970906676604</v>
      </c>
      <c r="AM249" s="19">
        <f>SUM(U$117:$U149)</f>
        <v>2.7483538947142132</v>
      </c>
      <c r="AN249" s="87">
        <f t="shared" si="59"/>
        <v>9.3567446869649148E-5</v>
      </c>
      <c r="AO249" s="88">
        <v>-0.45823976588646365</v>
      </c>
      <c r="AP249" s="129">
        <f t="shared" si="31"/>
        <v>0.28922633213995586</v>
      </c>
      <c r="AQ249" s="129">
        <f t="shared" si="27"/>
        <v>0.14590979752547459</v>
      </c>
      <c r="AR249" s="129">
        <f t="shared" si="37"/>
        <v>0.28950524461951482</v>
      </c>
      <c r="AS249" s="129">
        <f t="shared" si="32"/>
        <v>0.1495092158181599</v>
      </c>
      <c r="AT249" s="129">
        <f t="shared" si="43"/>
        <v>0.28980484632312636</v>
      </c>
      <c r="AU249" s="129">
        <f t="shared" si="38"/>
        <v>0.15321111487373193</v>
      </c>
      <c r="AV249" s="129">
        <f t="shared" si="50"/>
        <v>0.29013031340122175</v>
      </c>
      <c r="AW249" s="129">
        <f t="shared" si="44"/>
        <v>0.15702175579994312</v>
      </c>
      <c r="AX249" s="129">
        <f t="shared" si="60"/>
        <v>0.29048420012525511</v>
      </c>
      <c r="AY249" s="131">
        <f t="shared" si="51"/>
        <v>0.16094636157338332</v>
      </c>
      <c r="AZ249" s="129">
        <f t="shared" si="61"/>
        <v>0.29087178708192163</v>
      </c>
      <c r="BA249" s="131">
        <f t="shared" si="62"/>
        <v>0.16499191269572397</v>
      </c>
      <c r="BC249" s="130">
        <f t="shared" si="33"/>
        <v>9.5899146066670729E-2</v>
      </c>
      <c r="BD249" s="132">
        <f t="shared" si="39"/>
        <v>9.860937215750154E-2</v>
      </c>
      <c r="BE249" s="130">
        <f t="shared" si="45"/>
        <v>0.10142614593767356</v>
      </c>
      <c r="BF249" s="130">
        <f t="shared" si="52"/>
        <v>0.10435641088046277</v>
      </c>
      <c r="BG249" s="130">
        <f t="shared" si="63"/>
        <v>0.10740810323821168</v>
      </c>
      <c r="BH249" s="130">
        <f t="shared" si="64"/>
        <v>0.11058832484636881</v>
      </c>
    </row>
    <row r="250" spans="3:60" x14ac:dyDescent="0.3">
      <c r="C250" s="82">
        <v>99</v>
      </c>
      <c r="D250" s="83">
        <v>0.17352201358211206</v>
      </c>
      <c r="E250" s="85">
        <v>253332</v>
      </c>
      <c r="F250" s="85">
        <v>43959</v>
      </c>
      <c r="G250">
        <v>0.10127544241035134</v>
      </c>
      <c r="H250" s="86">
        <v>25656.310376699126</v>
      </c>
      <c r="I250" s="19">
        <v>37155078.146171458</v>
      </c>
      <c r="J250" s="87">
        <v>1448.1847779607247</v>
      </c>
      <c r="K250" s="88">
        <v>1447.7264446273914</v>
      </c>
      <c r="L250" s="87">
        <f t="shared" si="28"/>
        <v>0.27687223080773526</v>
      </c>
      <c r="M250" s="129">
        <f t="shared" si="25"/>
        <v>0.13440029486224728</v>
      </c>
      <c r="N250">
        <f t="shared" si="34"/>
        <v>0.2782965961583882</v>
      </c>
      <c r="O250" s="131">
        <f t="shared" si="29"/>
        <v>0.13825803668788889</v>
      </c>
      <c r="P250">
        <f t="shared" si="40"/>
        <v>0.27981911807913473</v>
      </c>
      <c r="Q250" s="131">
        <f t="shared" si="35"/>
        <v>0.14227308508021391</v>
      </c>
      <c r="R250" s="87">
        <f t="shared" si="46"/>
        <v>0.28144935329264148</v>
      </c>
      <c r="S250" s="131">
        <f t="shared" si="41"/>
        <v>0.1464569554729529</v>
      </c>
      <c r="T250" s="87">
        <f t="shared" si="53"/>
        <v>0.28319743511204615</v>
      </c>
      <c r="U250" s="131">
        <f t="shared" si="47"/>
        <v>0.15082214015422085</v>
      </c>
      <c r="V250" s="87">
        <f t="shared" si="54"/>
        <v>0.28507126444024838</v>
      </c>
      <c r="W250" s="131">
        <f t="shared" si="55"/>
        <v>0.15538075416270361</v>
      </c>
      <c r="X250" s="131"/>
      <c r="Y250" s="130">
        <f t="shared" si="26"/>
        <v>6.8128946536375773E-2</v>
      </c>
      <c r="Z250" s="130">
        <f t="shared" si="30"/>
        <v>6.9652932572315931E-2</v>
      </c>
      <c r="AA250" s="132">
        <f t="shared" si="36"/>
        <v>7.1206044520155401E-2</v>
      </c>
      <c r="AB250" s="130">
        <f t="shared" si="42"/>
        <v>7.2788963264866613E-2</v>
      </c>
      <c r="AC250" s="133">
        <f t="shared" si="48"/>
        <v>7.4401642083658209E-2</v>
      </c>
      <c r="AD250" s="130">
        <f t="shared" si="56"/>
        <v>7.6044922172338644E-2</v>
      </c>
      <c r="AG250" s="82">
        <v>99</v>
      </c>
      <c r="AH250" s="107">
        <v>0.22567230071675592</v>
      </c>
      <c r="AI250" s="19">
        <f t="shared" si="65"/>
        <v>227535</v>
      </c>
      <c r="AJ250" s="19">
        <f t="shared" si="57"/>
        <v>51349</v>
      </c>
      <c r="AK250">
        <f t="shared" si="49"/>
        <v>0.10127544241035134</v>
      </c>
      <c r="AL250" s="86">
        <f t="shared" si="58"/>
        <v>23043.707788839292</v>
      </c>
      <c r="AM250" s="19">
        <f>SUM(U$117:$U149)</f>
        <v>2.7483538947142132</v>
      </c>
      <c r="AN250" s="87">
        <f t="shared" si="59"/>
        <v>1.1926699990725092E-4</v>
      </c>
      <c r="AO250" s="88">
        <v>-0.45821406633342604</v>
      </c>
      <c r="AP250" s="129">
        <f t="shared" si="31"/>
        <v>0.23221364042732984</v>
      </c>
      <c r="AQ250" s="129">
        <f t="shared" si="27"/>
        <v>0.11356345959522865</v>
      </c>
      <c r="AR250" s="129">
        <f t="shared" si="37"/>
        <v>0.23243757329595835</v>
      </c>
      <c r="AS250" s="129">
        <f t="shared" si="32"/>
        <v>0.11636041457005304</v>
      </c>
      <c r="AT250" s="129">
        <f t="shared" si="43"/>
        <v>0.23267811710038697</v>
      </c>
      <c r="AU250" s="129">
        <f t="shared" si="38"/>
        <v>0.1192365916254927</v>
      </c>
      <c r="AV250" s="129">
        <f t="shared" si="50"/>
        <v>0.23293942766116674</v>
      </c>
      <c r="AW250" s="129">
        <f t="shared" si="44"/>
        <v>0.12219679918805244</v>
      </c>
      <c r="AX250" s="129">
        <f t="shared" si="60"/>
        <v>0.23322355574825571</v>
      </c>
      <c r="AY250" s="131">
        <f t="shared" si="51"/>
        <v>0.12524503068914583</v>
      </c>
      <c r="AZ250" s="129">
        <f t="shared" si="61"/>
        <v>0.23353474103184924</v>
      </c>
      <c r="BA250" s="131">
        <f t="shared" si="62"/>
        <v>0.12838664940486774</v>
      </c>
      <c r="BC250" s="130">
        <f t="shared" si="33"/>
        <v>8.62479337250876E-2</v>
      </c>
      <c r="BD250" s="132">
        <f t="shared" si="39"/>
        <v>8.8694343109564505E-2</v>
      </c>
      <c r="BE250" s="130">
        <f t="shared" si="45"/>
        <v>9.1237777959043406E-2</v>
      </c>
      <c r="BF250" s="130">
        <f t="shared" si="52"/>
        <v>9.3884751338693076E-2</v>
      </c>
      <c r="BG250" s="130">
        <f t="shared" si="63"/>
        <v>9.6642606835897371E-2</v>
      </c>
      <c r="BH250" s="130">
        <f t="shared" si="64"/>
        <v>9.9518056744369879E-2</v>
      </c>
    </row>
    <row r="251" spans="3:60" x14ac:dyDescent="0.3">
      <c r="C251" s="82">
        <v>100</v>
      </c>
      <c r="D251" s="83">
        <v>0.21162</v>
      </c>
      <c r="E251" s="85">
        <v>209373</v>
      </c>
      <c r="F251" s="85">
        <v>44308</v>
      </c>
      <c r="G251">
        <v>9.895978347698979E-2</v>
      </c>
      <c r="H251" s="86">
        <v>20719.506745927782</v>
      </c>
      <c r="I251" s="19">
        <v>37175797.652917385</v>
      </c>
      <c r="J251" s="87">
        <v>1794.2414415933877</v>
      </c>
      <c r="K251" s="88">
        <v>1793.7831082600544</v>
      </c>
      <c r="L251" s="87">
        <f t="shared" si="28"/>
        <v>0.22882845270596669</v>
      </c>
      <c r="M251" s="129">
        <f t="shared" si="25"/>
        <v>0.10758809147281681</v>
      </c>
      <c r="N251">
        <f t="shared" si="34"/>
        <v>0.23000565750663246</v>
      </c>
      <c r="O251" s="131">
        <f t="shared" si="29"/>
        <v>0.11067532603988305</v>
      </c>
      <c r="P251">
        <f t="shared" si="40"/>
        <v>0.23126398642722862</v>
      </c>
      <c r="Q251" s="131">
        <f t="shared" si="35"/>
        <v>0.11388836350284445</v>
      </c>
      <c r="R251" s="87">
        <f t="shared" si="46"/>
        <v>0.23261133787654234</v>
      </c>
      <c r="S251" s="131">
        <f t="shared" si="41"/>
        <v>0.11723639480191628</v>
      </c>
      <c r="T251" s="87">
        <f t="shared" si="53"/>
        <v>0.23405608680196122</v>
      </c>
      <c r="U251" s="131">
        <f t="shared" si="47"/>
        <v>0.12072939917739842</v>
      </c>
      <c r="V251" s="87">
        <f t="shared" si="54"/>
        <v>0.23560476311578529</v>
      </c>
      <c r="W251" s="131">
        <f t="shared" si="55"/>
        <v>0.12437704179477181</v>
      </c>
      <c r="X251" s="131"/>
      <c r="Y251" s="130">
        <f t="shared" si="26"/>
        <v>5.4972489452475043E-2</v>
      </c>
      <c r="Z251" s="130">
        <f t="shared" si="30"/>
        <v>5.622713557328559E-2</v>
      </c>
      <c r="AA251" s="132">
        <f t="shared" si="36"/>
        <v>5.7508266041860316E-2</v>
      </c>
      <c r="AB251" s="130">
        <f t="shared" si="42"/>
        <v>5.8816787511288243E-2</v>
      </c>
      <c r="AC251" s="133">
        <f t="shared" si="48"/>
        <v>6.0153058227748156E-2</v>
      </c>
      <c r="AD251" s="130">
        <f t="shared" si="56"/>
        <v>6.1518142170068756E-2</v>
      </c>
      <c r="AG251" s="82">
        <v>100</v>
      </c>
      <c r="AH251" s="107">
        <v>0.26813999999999999</v>
      </c>
      <c r="AI251" s="19">
        <f t="shared" si="65"/>
        <v>176186</v>
      </c>
      <c r="AJ251" s="19">
        <f t="shared" si="57"/>
        <v>47243</v>
      </c>
      <c r="AK251">
        <f t="shared" si="49"/>
        <v>9.895978347698979E-2</v>
      </c>
      <c r="AL251" s="86">
        <f t="shared" si="58"/>
        <v>17435.328411676925</v>
      </c>
      <c r="AM251" s="19">
        <f>SUM(U$117:$U149)</f>
        <v>2.7483538947142132</v>
      </c>
      <c r="AN251" s="87">
        <f t="shared" si="59"/>
        <v>1.576313235874332E-4</v>
      </c>
      <c r="AO251" s="88">
        <v>-0.45817570200974589</v>
      </c>
      <c r="AP251" s="129">
        <f t="shared" si="31"/>
        <v>0.17980878744953319</v>
      </c>
      <c r="AQ251" s="129">
        <f t="shared" si="27"/>
        <v>8.5239421814202437E-2</v>
      </c>
      <c r="AR251" s="129">
        <f t="shared" si="37"/>
        <v>0.17998218422977441</v>
      </c>
      <c r="AS251" s="129">
        <f t="shared" si="32"/>
        <v>8.733534008700497E-2</v>
      </c>
      <c r="AT251" s="129">
        <f t="shared" si="43"/>
        <v>0.18016844327004097</v>
      </c>
      <c r="AU251" s="129">
        <f t="shared" si="38"/>
        <v>8.9490309943829213E-2</v>
      </c>
      <c r="AV251" s="129">
        <f t="shared" si="50"/>
        <v>0.18037078252537114</v>
      </c>
      <c r="AW251" s="129">
        <f t="shared" si="44"/>
        <v>9.1707891239575873E-2</v>
      </c>
      <c r="AX251" s="129">
        <f t="shared" si="60"/>
        <v>0.18059078995786221</v>
      </c>
      <c r="AY251" s="131">
        <f t="shared" si="51"/>
        <v>9.3991026764498831E-2</v>
      </c>
      <c r="AZ251" s="129">
        <f t="shared" si="61"/>
        <v>0.18083174844941388</v>
      </c>
      <c r="BA251" s="131">
        <f t="shared" si="62"/>
        <v>9.6343688977479469E-2</v>
      </c>
      <c r="BC251" s="130">
        <f t="shared" si="33"/>
        <v>7.4406115242574483E-2</v>
      </c>
      <c r="BD251" s="132">
        <f t="shared" si="39"/>
        <v>7.6522775532310003E-2</v>
      </c>
      <c r="BE251" s="130">
        <f t="shared" si="45"/>
        <v>7.872396478883012E-2</v>
      </c>
      <c r="BF251" s="130">
        <f t="shared" si="52"/>
        <v>8.1015486261149489E-2</v>
      </c>
      <c r="BG251" s="130">
        <f t="shared" si="63"/>
        <v>8.340381684766085E-2</v>
      </c>
      <c r="BH251" s="130">
        <f t="shared" si="64"/>
        <v>8.5894970706844723E-2</v>
      </c>
    </row>
    <row r="252" spans="3:60" x14ac:dyDescent="0.3">
      <c r="C252" s="82">
        <v>101</v>
      </c>
      <c r="D252" s="83">
        <v>0.24718000000000001</v>
      </c>
      <c r="E252" s="85">
        <v>165065</v>
      </c>
      <c r="F252" s="85">
        <v>40801</v>
      </c>
      <c r="G252">
        <v>9.6697071992368364E-2</v>
      </c>
      <c r="H252" s="86">
        <v>15961.302188420284</v>
      </c>
      <c r="I252" s="19">
        <v>37191758.955105804</v>
      </c>
      <c r="J252" s="87">
        <v>2330.1205951785023</v>
      </c>
      <c r="K252" s="88">
        <v>2329.6622618451688</v>
      </c>
      <c r="L252" s="87">
        <f t="shared" si="28"/>
        <v>0.18040324466817781</v>
      </c>
      <c r="M252" s="129">
        <f t="shared" si="25"/>
        <v>8.2206752296963836E-2</v>
      </c>
      <c r="N252">
        <f t="shared" si="34"/>
        <v>0.18133132665784168</v>
      </c>
      <c r="O252" s="131">
        <f t="shared" si="29"/>
        <v>8.4565022468012188E-2</v>
      </c>
      <c r="P252">
        <f t="shared" si="40"/>
        <v>0.1823233650929704</v>
      </c>
      <c r="Q252" s="131">
        <f t="shared" si="35"/>
        <v>8.7019330028800787E-2</v>
      </c>
      <c r="R252" s="87">
        <f t="shared" si="46"/>
        <v>0.18338558690275947</v>
      </c>
      <c r="S252" s="131">
        <f t="shared" si="41"/>
        <v>8.9576678201786206E-2</v>
      </c>
      <c r="T252" s="87">
        <f t="shared" si="53"/>
        <v>0.1845245947088007</v>
      </c>
      <c r="U252" s="131">
        <f t="shared" si="47"/>
        <v>9.2244677061253333E-2</v>
      </c>
      <c r="V252" s="87">
        <f t="shared" si="54"/>
        <v>0.18574553654820392</v>
      </c>
      <c r="W252" s="131">
        <f t="shared" si="55"/>
        <v>9.5030688059907525E-2</v>
      </c>
      <c r="X252" s="131"/>
      <c r="Y252" s="130">
        <f t="shared" si="26"/>
        <v>4.1780689160000002E-2</v>
      </c>
      <c r="Z252" s="130">
        <f t="shared" si="30"/>
        <v>4.2751126151784155E-2</v>
      </c>
      <c r="AA252" s="132">
        <f t="shared" si="36"/>
        <v>4.3743708194606629E-2</v>
      </c>
      <c r="AB252" s="130">
        <f t="shared" si="42"/>
        <v>4.4759365837800949E-2</v>
      </c>
      <c r="AC252" s="133">
        <f t="shared" si="48"/>
        <v>4.5798638977051484E-2</v>
      </c>
      <c r="AD252" s="130">
        <f t="shared" si="56"/>
        <v>4.6862596640443635E-2</v>
      </c>
      <c r="AG252" s="82">
        <v>101</v>
      </c>
      <c r="AH252" s="107">
        <v>0.30586000000000002</v>
      </c>
      <c r="AI252" s="19">
        <f t="shared" si="65"/>
        <v>128943</v>
      </c>
      <c r="AJ252" s="19">
        <f t="shared" si="57"/>
        <v>39439</v>
      </c>
      <c r="AK252">
        <f t="shared" si="49"/>
        <v>9.6697071992368364E-2</v>
      </c>
      <c r="AL252" s="86">
        <f t="shared" si="58"/>
        <v>12468.410553911954</v>
      </c>
      <c r="AM252" s="19">
        <f>SUM(U$117:$U149)</f>
        <v>2.7483538947142132</v>
      </c>
      <c r="AN252" s="87">
        <f t="shared" si="59"/>
        <v>2.2042536078120393E-4</v>
      </c>
      <c r="AO252" s="88">
        <v>-0.45811290797255211</v>
      </c>
      <c r="AP252" s="129">
        <f t="shared" si="31"/>
        <v>0.13159436323036541</v>
      </c>
      <c r="AQ252" s="129">
        <f t="shared" si="27"/>
        <v>6.0462985717561028E-2</v>
      </c>
      <c r="AR252" s="129">
        <f t="shared" si="37"/>
        <v>0.13172126491968603</v>
      </c>
      <c r="AS252" s="129">
        <f t="shared" si="32"/>
        <v>6.194718377552965E-2</v>
      </c>
      <c r="AT252" s="129">
        <f t="shared" si="43"/>
        <v>0.13185757994715183</v>
      </c>
      <c r="AU252" s="129">
        <f t="shared" si="38"/>
        <v>6.3472969905316964E-2</v>
      </c>
      <c r="AV252" s="129">
        <f t="shared" si="50"/>
        <v>0.1320056633964613</v>
      </c>
      <c r="AW252" s="129">
        <f t="shared" si="44"/>
        <v>6.5042833406197029E-2</v>
      </c>
      <c r="AX252" s="129">
        <f t="shared" si="60"/>
        <v>0.13216667742917501</v>
      </c>
      <c r="AY252" s="131">
        <f t="shared" si="51"/>
        <v>6.6658821995114886E-2</v>
      </c>
      <c r="AZ252" s="129">
        <f t="shared" si="61"/>
        <v>0.13234302464618514</v>
      </c>
      <c r="BA252" s="131">
        <f t="shared" si="62"/>
        <v>6.832371483979946E-2</v>
      </c>
      <c r="BC252" s="130">
        <f t="shared" si="33"/>
        <v>6.0688312272524192E-2</v>
      </c>
      <c r="BD252" s="132">
        <f t="shared" si="39"/>
        <v>6.2418811971334191E-2</v>
      </c>
      <c r="BE252" s="130">
        <f t="shared" si="45"/>
        <v>6.4218803954157758E-2</v>
      </c>
      <c r="BF252" s="130">
        <f t="shared" si="52"/>
        <v>6.6093143920921971E-2</v>
      </c>
      <c r="BG252" s="130">
        <f t="shared" si="63"/>
        <v>6.804720859978057E-2</v>
      </c>
      <c r="BH252" s="130">
        <f t="shared" si="64"/>
        <v>7.0086051614450653E-2</v>
      </c>
    </row>
    <row r="253" spans="3:60" x14ac:dyDescent="0.3">
      <c r="C253" s="82">
        <v>102</v>
      </c>
      <c r="D253" s="83">
        <v>0.28870000000000001</v>
      </c>
      <c r="E253" s="85">
        <v>124264</v>
      </c>
      <c r="F253" s="85">
        <v>35876</v>
      </c>
      <c r="G253">
        <v>9.4486097315192863E-2</v>
      </c>
      <c r="H253" s="86">
        <v>11741.220396775127</v>
      </c>
      <c r="I253" s="19">
        <v>37203500.175502576</v>
      </c>
      <c r="J253" s="87">
        <v>3168.6229300082796</v>
      </c>
      <c r="K253" s="88">
        <v>3168.1645966749461</v>
      </c>
      <c r="L253" s="87">
        <f t="shared" si="28"/>
        <v>0.1358109156722894</v>
      </c>
      <c r="M253" s="129">
        <f t="shared" si="25"/>
        <v>6.0057901787716111E-2</v>
      </c>
      <c r="N253">
        <f t="shared" si="34"/>
        <v>0.13650959304401319</v>
      </c>
      <c r="O253" s="131">
        <f t="shared" si="29"/>
        <v>6.1780385190681977E-2</v>
      </c>
      <c r="P253">
        <f t="shared" si="40"/>
        <v>0.13725641801661692</v>
      </c>
      <c r="Q253" s="131">
        <f t="shared" si="35"/>
        <v>6.3572976854328028E-2</v>
      </c>
      <c r="R253" s="87">
        <f t="shared" si="46"/>
        <v>0.13805607833813652</v>
      </c>
      <c r="S253" s="131">
        <f t="shared" si="41"/>
        <v>6.5440781082496582E-2</v>
      </c>
      <c r="T253" s="87">
        <f t="shared" si="53"/>
        <v>0.13891354458482666</v>
      </c>
      <c r="U253" s="131">
        <f t="shared" si="47"/>
        <v>6.7389348326883855E-2</v>
      </c>
      <c r="V253" s="87">
        <f t="shared" si="54"/>
        <v>0.13983269229470821</v>
      </c>
      <c r="W253" s="131">
        <f t="shared" si="55"/>
        <v>6.9424042053609913E-2</v>
      </c>
      <c r="X253" s="131"/>
      <c r="Y253" s="130">
        <f t="shared" si="26"/>
        <v>2.9880193594140677E-2</v>
      </c>
      <c r="Z253" s="130">
        <f t="shared" si="30"/>
        <v>3.0584132460987994E-2</v>
      </c>
      <c r="AA253" s="132">
        <f t="shared" si="36"/>
        <v>3.1305093610981195E-2</v>
      </c>
      <c r="AB253" s="130">
        <f t="shared" si="42"/>
        <v>3.2043884447209556E-2</v>
      </c>
      <c r="AC253" s="133">
        <f t="shared" si="48"/>
        <v>3.2801048358600822E-2</v>
      </c>
      <c r="AD253" s="130">
        <f t="shared" si="56"/>
        <v>3.3577502894740416E-2</v>
      </c>
      <c r="AG253" s="82">
        <v>102</v>
      </c>
      <c r="AH253" s="107">
        <v>0.34888999999999998</v>
      </c>
      <c r="AI253" s="19">
        <f t="shared" si="65"/>
        <v>89504</v>
      </c>
      <c r="AJ253" s="19">
        <f t="shared" si="57"/>
        <v>31228</v>
      </c>
      <c r="AK253">
        <f t="shared" si="49"/>
        <v>9.4486097315192863E-2</v>
      </c>
      <c r="AL253" s="86">
        <f t="shared" si="58"/>
        <v>8456.8836540990214</v>
      </c>
      <c r="AM253" s="19">
        <f>SUM(U$117:$U149)</f>
        <v>2.7483538947142132</v>
      </c>
      <c r="AN253" s="87">
        <f t="shared" si="59"/>
        <v>3.2498423853591693E-4</v>
      </c>
      <c r="AO253" s="88">
        <v>-0.45800834909479737</v>
      </c>
      <c r="AP253" s="129">
        <f t="shared" si="31"/>
        <v>9.1344407114543835E-2</v>
      </c>
      <c r="AQ253" s="129">
        <f t="shared" si="27"/>
        <v>4.0701548494010545E-2</v>
      </c>
      <c r="AR253" s="129">
        <f t="shared" si="37"/>
        <v>9.1432494166969719E-2</v>
      </c>
      <c r="AS253" s="129">
        <f t="shared" si="32"/>
        <v>4.1699082624715521E-2</v>
      </c>
      <c r="AT253" s="129">
        <f t="shared" si="43"/>
        <v>9.1527115357870364E-2</v>
      </c>
      <c r="AU253" s="129">
        <f t="shared" si="38"/>
        <v>4.2724424064486351E-2</v>
      </c>
      <c r="AV253" s="129">
        <f t="shared" si="50"/>
        <v>9.162990543602112E-2</v>
      </c>
      <c r="AW253" s="129">
        <f t="shared" si="44"/>
        <v>4.3779225968478691E-2</v>
      </c>
      <c r="AX253" s="129">
        <f t="shared" si="60"/>
        <v>9.17416710997951E-2</v>
      </c>
      <c r="AY253" s="131">
        <f t="shared" si="51"/>
        <v>4.4864841791620751E-2</v>
      </c>
      <c r="AZ253" s="129">
        <f t="shared" si="61"/>
        <v>9.1864080081370494E-2</v>
      </c>
      <c r="BA253" s="131">
        <f t="shared" si="62"/>
        <v>4.5983118052382498E-2</v>
      </c>
      <c r="BC253" s="130">
        <f t="shared" si="33"/>
        <v>4.671180515388465E-2</v>
      </c>
      <c r="BD253" s="132">
        <f t="shared" si="39"/>
        <v>4.8046134692263168E-2</v>
      </c>
      <c r="BE253" s="130">
        <f t="shared" si="45"/>
        <v>4.9434269949973957E-2</v>
      </c>
      <c r="BF253" s="130">
        <f t="shared" si="52"/>
        <v>5.0880019328964243E-2</v>
      </c>
      <c r="BG253" s="130">
        <f t="shared" si="63"/>
        <v>5.2387575780568747E-2</v>
      </c>
      <c r="BH253" s="130">
        <f t="shared" si="64"/>
        <v>5.3960915069720783E-2</v>
      </c>
    </row>
    <row r="254" spans="3:60" x14ac:dyDescent="0.3">
      <c r="C254" s="82">
        <v>103</v>
      </c>
      <c r="D254" s="83">
        <v>0.33721000000000001</v>
      </c>
      <c r="E254" s="85">
        <v>88388</v>
      </c>
      <c r="F254" s="85">
        <v>29806</v>
      </c>
      <c r="G254">
        <v>9.2325676485433689E-2</v>
      </c>
      <c r="H254" s="86">
        <v>8160.4818931945128</v>
      </c>
      <c r="I254" s="19">
        <v>37211660.657395773</v>
      </c>
      <c r="J254" s="87">
        <v>4559.9832392776561</v>
      </c>
      <c r="K254" s="88">
        <v>4559.5249059443231</v>
      </c>
      <c r="L254" s="87">
        <f t="shared" si="28"/>
        <v>9.6601229756343873E-2</v>
      </c>
      <c r="M254" s="129">
        <f t="shared" si="25"/>
        <v>4.1514206507905292E-2</v>
      </c>
      <c r="N254">
        <f t="shared" si="34"/>
        <v>9.709819344278503E-2</v>
      </c>
      <c r="O254" s="131">
        <f t="shared" si="29"/>
        <v>4.2704627313159722E-2</v>
      </c>
      <c r="P254">
        <f t="shared" si="40"/>
        <v>9.7629404136779244E-2</v>
      </c>
      <c r="Q254" s="131">
        <f t="shared" si="35"/>
        <v>4.3943479626478897E-2</v>
      </c>
      <c r="R254" s="87">
        <f t="shared" si="46"/>
        <v>9.8198196196414164E-2</v>
      </c>
      <c r="S254" s="131">
        <f t="shared" si="41"/>
        <v>4.5234285051137517E-2</v>
      </c>
      <c r="T254" s="87">
        <f t="shared" si="53"/>
        <v>9.8808105153251613E-2</v>
      </c>
      <c r="U254" s="131">
        <f t="shared" si="47"/>
        <v>4.6580875135163964E-2</v>
      </c>
      <c r="V254" s="87">
        <f t="shared" si="54"/>
        <v>9.9461887646821845E-2</v>
      </c>
      <c r="W254" s="131">
        <f t="shared" si="55"/>
        <v>4.7986949210949197E-2</v>
      </c>
      <c r="X254" s="131"/>
      <c r="Y254" s="130">
        <f t="shared" si="26"/>
        <v>1.98726600283286E-2</v>
      </c>
      <c r="Z254" s="130">
        <f t="shared" si="30"/>
        <v>2.0346094071290153E-2</v>
      </c>
      <c r="AA254" s="132">
        <f t="shared" si="36"/>
        <v>2.0831477888959896E-2</v>
      </c>
      <c r="AB254" s="130">
        <f t="shared" si="42"/>
        <v>2.1329423754799778E-2</v>
      </c>
      <c r="AC254" s="133">
        <f t="shared" si="48"/>
        <v>2.1840376506100299E-2</v>
      </c>
      <c r="AD254" s="130">
        <f t="shared" si="56"/>
        <v>2.2365027567273148E-2</v>
      </c>
      <c r="AG254" s="82">
        <v>103</v>
      </c>
      <c r="AH254" s="107">
        <v>0.39798</v>
      </c>
      <c r="AI254" s="19">
        <f t="shared" si="65"/>
        <v>58276</v>
      </c>
      <c r="AJ254" s="19">
        <f t="shared" si="57"/>
        <v>23193</v>
      </c>
      <c r="AK254">
        <f t="shared" si="49"/>
        <v>9.2325676485433689E-2</v>
      </c>
      <c r="AL254" s="86">
        <f t="shared" si="58"/>
        <v>5380.3711228651337</v>
      </c>
      <c r="AM254" s="19">
        <f>SUM(U$117:$U149)</f>
        <v>2.7483538947142132</v>
      </c>
      <c r="AN254" s="87">
        <f t="shared" si="59"/>
        <v>5.1081121208060287E-4</v>
      </c>
      <c r="AO254" s="88">
        <v>-0.45782252212125274</v>
      </c>
      <c r="AP254" s="129">
        <f t="shared" si="31"/>
        <v>5.9474287953690967E-2</v>
      </c>
      <c r="AQ254" s="129">
        <f t="shared" si="27"/>
        <v>2.5722310542623108E-2</v>
      </c>
      <c r="AR254" s="129">
        <f t="shared" si="37"/>
        <v>5.9531641379986677E-2</v>
      </c>
      <c r="AS254" s="129">
        <f t="shared" si="32"/>
        <v>2.6351837824198438E-2</v>
      </c>
      <c r="AT254" s="129">
        <f t="shared" si="43"/>
        <v>5.9593249179871889E-2</v>
      </c>
      <c r="AU254" s="129">
        <f t="shared" si="38"/>
        <v>2.699883245166633E-2</v>
      </c>
      <c r="AV254" s="129">
        <f t="shared" si="50"/>
        <v>5.9660175737280649E-2</v>
      </c>
      <c r="AW254" s="129">
        <f t="shared" si="44"/>
        <v>2.7664326463444806E-2</v>
      </c>
      <c r="AX254" s="129">
        <f t="shared" si="60"/>
        <v>5.9732946293033377E-2</v>
      </c>
      <c r="AY254" s="131">
        <f t="shared" si="51"/>
        <v>2.8349161118498712E-2</v>
      </c>
      <c r="AZ254" s="129">
        <f t="shared" si="61"/>
        <v>5.9812646706537659E-2</v>
      </c>
      <c r="BA254" s="131">
        <f t="shared" si="62"/>
        <v>2.9054489660428215E-2</v>
      </c>
      <c r="BC254" s="130">
        <f t="shared" si="33"/>
        <v>3.3604743476400065E-2</v>
      </c>
      <c r="BD254" s="132">
        <f t="shared" si="39"/>
        <v>3.4565911018213005E-2</v>
      </c>
      <c r="BE254" s="130">
        <f t="shared" si="45"/>
        <v>3.5565953693144733E-2</v>
      </c>
      <c r="BF254" s="130">
        <f t="shared" si="52"/>
        <v>3.6607648613663009E-2</v>
      </c>
      <c r="BG254" s="130">
        <f t="shared" si="63"/>
        <v>3.7694040868417912E-2</v>
      </c>
      <c r="BH254" s="130">
        <f t="shared" si="64"/>
        <v>3.8828035872074007E-2</v>
      </c>
    </row>
    <row r="255" spans="3:60" x14ac:dyDescent="0.3">
      <c r="C255" s="82">
        <v>104</v>
      </c>
      <c r="D255" s="83">
        <v>0.39385999999999999</v>
      </c>
      <c r="E255" s="85">
        <v>58582</v>
      </c>
      <c r="F255" s="85">
        <v>23074</v>
      </c>
      <c r="G255">
        <v>9.0214653591395036E-2</v>
      </c>
      <c r="H255" s="86">
        <v>5284.954836691104</v>
      </c>
      <c r="I255" s="19">
        <v>37216945.612232462</v>
      </c>
      <c r="J255" s="87">
        <v>7042.0555638151664</v>
      </c>
      <c r="K255" s="88">
        <v>7041.5972304818333</v>
      </c>
      <c r="L255" s="87">
        <f t="shared" si="28"/>
        <v>6.4025583128774682E-2</v>
      </c>
      <c r="M255" s="129">
        <f t="shared" si="25"/>
        <v>2.677621143433858E-2</v>
      </c>
      <c r="N255">
        <f t="shared" si="34"/>
        <v>6.4354961853025666E-2</v>
      </c>
      <c r="O255" s="131">
        <f t="shared" si="29"/>
        <v>2.7543912347809549E-2</v>
      </c>
      <c r="P255">
        <f t="shared" si="40"/>
        <v>6.4707038886962054E-2</v>
      </c>
      <c r="Q255" s="131">
        <f t="shared" si="35"/>
        <v>2.8342836609856762E-2</v>
      </c>
      <c r="R255" s="87">
        <f t="shared" si="46"/>
        <v>6.5084024184033293E-2</v>
      </c>
      <c r="S255" s="131">
        <f t="shared" si="41"/>
        <v>2.9175252386955845E-2</v>
      </c>
      <c r="T255" s="87">
        <f t="shared" si="53"/>
        <v>6.5488261031902362E-2</v>
      </c>
      <c r="U255" s="131">
        <f t="shared" si="47"/>
        <v>3.0043628506748781E-2</v>
      </c>
      <c r="V255" s="87">
        <f t="shared" si="54"/>
        <v>6.5921576482397132E-2</v>
      </c>
      <c r="W255" s="131">
        <f t="shared" si="55"/>
        <v>3.0950347085551933E-2</v>
      </c>
      <c r="X255" s="131"/>
      <c r="Y255" s="130">
        <f t="shared" si="26"/>
        <v>1.2111615143762054E-2</v>
      </c>
      <c r="Z255" s="130">
        <f t="shared" si="30"/>
        <v>1.240261381673991E-2</v>
      </c>
      <c r="AA255" s="132">
        <f t="shared" si="36"/>
        <v>1.2701189303477776E-2</v>
      </c>
      <c r="AB255" s="130">
        <f t="shared" si="42"/>
        <v>1.3007749958480756E-2</v>
      </c>
      <c r="AC255" s="133">
        <f t="shared" si="48"/>
        <v>1.3322605902405395E-2</v>
      </c>
      <c r="AD255" s="130">
        <f t="shared" si="56"/>
        <v>1.3646216485128466E-2</v>
      </c>
      <c r="AG255" s="82">
        <v>104</v>
      </c>
      <c r="AH255" s="107">
        <v>0.45395999999999997</v>
      </c>
      <c r="AI255" s="19">
        <f t="shared" si="65"/>
        <v>35083</v>
      </c>
      <c r="AJ255" s="19">
        <f t="shared" si="57"/>
        <v>15927</v>
      </c>
      <c r="AK255">
        <f t="shared" si="49"/>
        <v>9.0214653591395036E-2</v>
      </c>
      <c r="AL255" s="86">
        <f t="shared" si="58"/>
        <v>3165.000691946912</v>
      </c>
      <c r="AM255" s="19">
        <f>SUM(U$117:$U149)</f>
        <v>2.7483538947142132</v>
      </c>
      <c r="AN255" s="87">
        <f t="shared" si="59"/>
        <v>8.6835807072876069E-4</v>
      </c>
      <c r="AO255" s="88">
        <v>-0.45746497526260455</v>
      </c>
      <c r="AP255" s="129">
        <f t="shared" si="31"/>
        <v>3.5804386784943035E-2</v>
      </c>
      <c r="AQ255" s="129">
        <f t="shared" si="27"/>
        <v>1.504683013329214E-2</v>
      </c>
      <c r="AR255" s="129">
        <f t="shared" si="37"/>
        <v>3.5838914382148271E-2</v>
      </c>
      <c r="AS255" s="129">
        <f t="shared" si="32"/>
        <v>1.5414648984432662E-2</v>
      </c>
      <c r="AT255" s="129">
        <f t="shared" si="43"/>
        <v>3.5876003174161668E-2</v>
      </c>
      <c r="AU255" s="129">
        <f t="shared" si="38"/>
        <v>1.5792633520363288E-2</v>
      </c>
      <c r="AV255" s="129">
        <f t="shared" si="50"/>
        <v>3.591629393559985E-2</v>
      </c>
      <c r="AW255" s="129">
        <f t="shared" si="44"/>
        <v>1.6181381200192801E-2</v>
      </c>
      <c r="AX255" s="129">
        <f t="shared" si="60"/>
        <v>3.5960102869079726E-2</v>
      </c>
      <c r="AY255" s="131">
        <f t="shared" si="51"/>
        <v>1.6581377205030019E-2</v>
      </c>
      <c r="AZ255" s="129">
        <f t="shared" si="61"/>
        <v>3.6008083677765472E-2</v>
      </c>
      <c r="BA255" s="131">
        <f t="shared" si="62"/>
        <v>1.6993289405900246E-2</v>
      </c>
      <c r="BC255" s="130">
        <f t="shared" si="33"/>
        <v>2.2311077144671999E-2</v>
      </c>
      <c r="BD255" s="132">
        <f t="shared" si="39"/>
        <v>2.2949799350111117E-2</v>
      </c>
      <c r="BE255" s="130">
        <f t="shared" si="45"/>
        <v>2.3614409381298194E-2</v>
      </c>
      <c r="BF255" s="130">
        <f t="shared" si="52"/>
        <v>2.4306768381752965E-2</v>
      </c>
      <c r="BG255" s="130">
        <f t="shared" si="63"/>
        <v>2.5028911382160839E-2</v>
      </c>
      <c r="BH255" s="130">
        <f t="shared" si="64"/>
        <v>2.5782788380477754E-2</v>
      </c>
    </row>
    <row r="256" spans="3:60" x14ac:dyDescent="0.3">
      <c r="C256" s="82">
        <v>105</v>
      </c>
      <c r="D256" s="83">
        <v>0.46002999999999999</v>
      </c>
      <c r="E256" s="85">
        <v>35508</v>
      </c>
      <c r="F256" s="85">
        <v>16335</v>
      </c>
      <c r="G256">
        <v>8.8151899151255653E-2</v>
      </c>
      <c r="H256" s="86">
        <v>3130.0976350627857</v>
      </c>
      <c r="I256" s="19">
        <v>37220075.709867522</v>
      </c>
      <c r="J256" s="87">
        <v>11891.027069869959</v>
      </c>
      <c r="K256" s="88">
        <v>11890.568736536625</v>
      </c>
      <c r="L256" s="87">
        <f t="shared" si="28"/>
        <v>3.8807490453322373E-2</v>
      </c>
      <c r="M256" s="129">
        <f t="shared" si="25"/>
        <v>1.581407956608533E-2</v>
      </c>
      <c r="N256">
        <f t="shared" si="34"/>
        <v>3.9007135049626766E-2</v>
      </c>
      <c r="O256" s="131">
        <f t="shared" si="29"/>
        <v>1.6267441210974523E-2</v>
      </c>
      <c r="P256">
        <f t="shared" si="40"/>
        <v>3.922053765317416E-2</v>
      </c>
      <c r="Q256" s="131">
        <f t="shared" si="35"/>
        <v>1.6739237522847009E-2</v>
      </c>
      <c r="R256" s="87">
        <f t="shared" si="46"/>
        <v>3.9449037771442666E-2</v>
      </c>
      <c r="S256" s="131">
        <f t="shared" si="41"/>
        <v>1.7230806766187649E-2</v>
      </c>
      <c r="T256" s="87">
        <f t="shared" si="53"/>
        <v>3.9694055729076999E-2</v>
      </c>
      <c r="U256" s="131">
        <f t="shared" si="47"/>
        <v>1.7743606022691483E-2</v>
      </c>
      <c r="V256" s="87">
        <f t="shared" si="54"/>
        <v>3.9956698947406326E-2</v>
      </c>
      <c r="W256" s="131">
        <f t="shared" si="55"/>
        <v>1.8279040576696926E-2</v>
      </c>
      <c r="X256" s="131"/>
      <c r="Y256" s="130">
        <f t="shared" si="26"/>
        <v>6.6360729885670223E-3</v>
      </c>
      <c r="Z256" s="130">
        <f t="shared" si="30"/>
        <v>6.7964943129528209E-3</v>
      </c>
      <c r="AA256" s="132">
        <f t="shared" si="36"/>
        <v>6.961184208753155E-3</v>
      </c>
      <c r="AB256" s="130">
        <f t="shared" si="42"/>
        <v>7.1303804491160451E-3</v>
      </c>
      <c r="AC256" s="133">
        <f t="shared" si="48"/>
        <v>7.3042685035720964E-3</v>
      </c>
      <c r="AD256" s="130">
        <f t="shared" si="56"/>
        <v>7.4831151848041427E-3</v>
      </c>
      <c r="AG256" s="82">
        <v>105</v>
      </c>
      <c r="AH256" s="107">
        <v>0.51781999999999995</v>
      </c>
      <c r="AI256" s="19">
        <f t="shared" si="65"/>
        <v>19156</v>
      </c>
      <c r="AJ256" s="19">
        <f t="shared" si="57"/>
        <v>9920</v>
      </c>
      <c r="AK256">
        <f t="shared" si="49"/>
        <v>8.8151899151255653E-2</v>
      </c>
      <c r="AL256" s="86">
        <f t="shared" si="58"/>
        <v>1688.6377801414533</v>
      </c>
      <c r="AM256" s="19">
        <f>SUM(U$117:$U149)</f>
        <v>2.7483538947142132</v>
      </c>
      <c r="AN256" s="87">
        <f t="shared" si="59"/>
        <v>1.6275567958002159E-3</v>
      </c>
      <c r="AO256" s="88">
        <v>-0.45670577653753308</v>
      </c>
      <c r="AP256" s="129">
        <f t="shared" si="31"/>
        <v>1.9549891208059993E-2</v>
      </c>
      <c r="AQ256" s="129">
        <f t="shared" si="27"/>
        <v>7.9931852655674967E-3</v>
      </c>
      <c r="AR256" s="129">
        <f t="shared" si="37"/>
        <v>1.9568743947337236E-2</v>
      </c>
      <c r="AS256" s="129">
        <f t="shared" si="32"/>
        <v>8.1883967105291465E-3</v>
      </c>
      <c r="AT256" s="129">
        <f t="shared" si="43"/>
        <v>1.9588995148768377E-2</v>
      </c>
      <c r="AU256" s="129">
        <f t="shared" si="38"/>
        <v>8.3889866857193799E-3</v>
      </c>
      <c r="AV256" s="129">
        <f t="shared" si="50"/>
        <v>1.9610994687750499E-2</v>
      </c>
      <c r="AW256" s="129">
        <f t="shared" si="44"/>
        <v>8.595269975952953E-3</v>
      </c>
      <c r="AX256" s="129">
        <f t="shared" si="60"/>
        <v>1.9634915217059293E-2</v>
      </c>
      <c r="AY256" s="131">
        <f t="shared" si="51"/>
        <v>8.8075014403221717E-3</v>
      </c>
      <c r="AZ256" s="129">
        <f t="shared" si="61"/>
        <v>1.9661113671330142E-2</v>
      </c>
      <c r="BA256" s="131">
        <f t="shared" si="62"/>
        <v>9.0260330644978352E-3</v>
      </c>
      <c r="BC256" s="130">
        <f t="shared" si="33"/>
        <v>1.3436850641191227E-2</v>
      </c>
      <c r="BD256" s="132">
        <f t="shared" si="39"/>
        <v>1.3821750400296626E-2</v>
      </c>
      <c r="BE256" s="130">
        <f t="shared" si="45"/>
        <v>1.4222271893211966E-2</v>
      </c>
      <c r="BF256" s="130">
        <f t="shared" si="52"/>
        <v>1.4639542875407087E-2</v>
      </c>
      <c r="BG256" s="130">
        <f t="shared" si="63"/>
        <v>1.5074794227371499E-2</v>
      </c>
      <c r="BH256" s="130">
        <f t="shared" si="64"/>
        <v>1.5529208673672915E-2</v>
      </c>
    </row>
    <row r="257" spans="3:60" x14ac:dyDescent="0.3">
      <c r="C257" s="82">
        <v>106</v>
      </c>
      <c r="D257" s="83">
        <v>0.53730999999999995</v>
      </c>
      <c r="E257" s="85">
        <v>19173</v>
      </c>
      <c r="F257" s="85">
        <v>10302</v>
      </c>
      <c r="G257">
        <v>8.6136309508750855E-2</v>
      </c>
      <c r="H257" s="86">
        <v>1651.4914622112801</v>
      </c>
      <c r="I257" s="19">
        <v>37221727.20132973</v>
      </c>
      <c r="J257" s="87">
        <v>22538.249850526838</v>
      </c>
      <c r="K257" s="88">
        <v>22537.791517193506</v>
      </c>
      <c r="L257" s="87">
        <f t="shared" si="28"/>
        <v>2.0954602187156411E-2</v>
      </c>
      <c r="M257" s="129">
        <f t="shared" si="25"/>
        <v>8.3291298141748241E-3</v>
      </c>
      <c r="N257">
        <f t="shared" si="34"/>
        <v>2.106240284742858E-2</v>
      </c>
      <c r="O257" s="131">
        <f t="shared" si="29"/>
        <v>8.5678967356030734E-3</v>
      </c>
      <c r="P257">
        <f t="shared" si="40"/>
        <v>2.1177632320161885E-2</v>
      </c>
      <c r="Q257" s="131">
        <f t="shared" si="35"/>
        <v>8.8163710817541485E-3</v>
      </c>
      <c r="R257" s="87">
        <f t="shared" si="46"/>
        <v>2.1301013889598687E-2</v>
      </c>
      <c r="S257" s="131">
        <f t="shared" si="41"/>
        <v>9.0752572695807672E-3</v>
      </c>
      <c r="T257" s="87">
        <f t="shared" si="53"/>
        <v>2.1433314478246968E-2</v>
      </c>
      <c r="U257" s="131">
        <f t="shared" si="47"/>
        <v>9.3453223969233671E-3</v>
      </c>
      <c r="V257" s="87">
        <f t="shared" si="54"/>
        <v>2.157513205245639E-2</v>
      </c>
      <c r="W257" s="131">
        <f t="shared" si="55"/>
        <v>9.6273060874862374E-3</v>
      </c>
      <c r="X257" s="131"/>
      <c r="Y257" s="130">
        <f t="shared" si="26"/>
        <v>3.184470938373229E-3</v>
      </c>
      <c r="Z257" s="130">
        <f t="shared" si="30"/>
        <v>3.2617711435128467E-3</v>
      </c>
      <c r="AA257" s="132">
        <f t="shared" si="36"/>
        <v>3.3411577709192373E-3</v>
      </c>
      <c r="AB257" s="130">
        <f t="shared" si="42"/>
        <v>3.4227494786146519E-3</v>
      </c>
      <c r="AC257" s="133">
        <f t="shared" si="48"/>
        <v>3.5066403190910302E-3</v>
      </c>
      <c r="AD257" s="130">
        <f t="shared" si="56"/>
        <v>3.5929632424746985E-3</v>
      </c>
      <c r="AG257" s="82">
        <v>106</v>
      </c>
      <c r="AH257" s="107">
        <v>0.59067000000000003</v>
      </c>
      <c r="AI257" s="19">
        <f t="shared" si="65"/>
        <v>9236</v>
      </c>
      <c r="AJ257" s="19">
        <f t="shared" si="57"/>
        <v>5456</v>
      </c>
      <c r="AK257">
        <f t="shared" si="49"/>
        <v>8.6136309508750855E-2</v>
      </c>
      <c r="AL257" s="86">
        <f t="shared" si="58"/>
        <v>795.55495462282295</v>
      </c>
      <c r="AM257" s="19">
        <f>SUM(U$117:$U149)</f>
        <v>2.7483538947142132</v>
      </c>
      <c r="AN257" s="87">
        <f t="shared" si="59"/>
        <v>3.4546373933617485E-3</v>
      </c>
      <c r="AO257" s="88">
        <v>-0.45487869593997154</v>
      </c>
      <c r="AP257" s="129">
        <f t="shared" si="31"/>
        <v>9.4259133011924245E-3</v>
      </c>
      <c r="AQ257" s="129">
        <f t="shared" si="27"/>
        <v>3.7541542523749868E-3</v>
      </c>
      <c r="AR257" s="129">
        <f t="shared" si="37"/>
        <v>9.4350030850703023E-3</v>
      </c>
      <c r="AS257" s="129">
        <f t="shared" si="32"/>
        <v>3.8457782943003825E-3</v>
      </c>
      <c r="AT257" s="129">
        <f t="shared" si="43"/>
        <v>9.4447671327012282E-3</v>
      </c>
      <c r="AU257" s="129">
        <f t="shared" si="38"/>
        <v>3.9399212012876383E-3</v>
      </c>
      <c r="AV257" s="129">
        <f t="shared" si="50"/>
        <v>9.4553741353134071E-3</v>
      </c>
      <c r="AW257" s="129">
        <f t="shared" si="44"/>
        <v>4.036729947933252E-3</v>
      </c>
      <c r="AX257" s="129">
        <f t="shared" si="60"/>
        <v>9.4669073368531861E-3</v>
      </c>
      <c r="AY257" s="131">
        <f t="shared" si="51"/>
        <v>4.1363232693138133E-3</v>
      </c>
      <c r="AZ257" s="129">
        <f t="shared" si="61"/>
        <v>9.4795388321364162E-3</v>
      </c>
      <c r="BA257" s="131">
        <f t="shared" si="62"/>
        <v>4.23886554399337E-3</v>
      </c>
      <c r="BC257" s="130">
        <f t="shared" si="33"/>
        <v>7.1627105573296096E-3</v>
      </c>
      <c r="BD257" s="132">
        <f t="shared" si="39"/>
        <v>7.3679610924717084E-3</v>
      </c>
      <c r="BE257" s="130">
        <f t="shared" si="45"/>
        <v>7.5815489713248986E-3</v>
      </c>
      <c r="BF257" s="130">
        <f t="shared" si="52"/>
        <v>7.8040775843951004E-3</v>
      </c>
      <c r="BG257" s="130">
        <f t="shared" si="63"/>
        <v>8.0362047778819463E-3</v>
      </c>
      <c r="BH257" s="130">
        <f t="shared" si="64"/>
        <v>8.2785637150771928E-3</v>
      </c>
    </row>
    <row r="258" spans="3:60" x14ac:dyDescent="0.3">
      <c r="C258" s="82">
        <v>107</v>
      </c>
      <c r="D258" s="83">
        <v>0.62758000000000003</v>
      </c>
      <c r="E258" s="85">
        <v>8871</v>
      </c>
      <c r="F258" s="85">
        <v>5568</v>
      </c>
      <c r="G258">
        <v>8.4166806242672337E-2</v>
      </c>
      <c r="H258" s="86">
        <v>746.64373817874628</v>
      </c>
      <c r="I258" s="19">
        <v>37222473.845067911</v>
      </c>
      <c r="J258" s="87">
        <v>49853.058348634891</v>
      </c>
      <c r="K258" s="88">
        <v>49852.600015301556</v>
      </c>
      <c r="L258" s="87">
        <f t="shared" si="28"/>
        <v>9.6953150786139117E-3</v>
      </c>
      <c r="M258" s="129">
        <f t="shared" si="25"/>
        <v>3.761981435650914E-3</v>
      </c>
      <c r="N258">
        <f t="shared" si="34"/>
        <v>9.7451924925436254E-3</v>
      </c>
      <c r="O258" s="131">
        <f t="shared" si="29"/>
        <v>3.8698206355818172E-3</v>
      </c>
      <c r="P258">
        <f t="shared" si="40"/>
        <v>9.7985070835109826E-3</v>
      </c>
      <c r="Q258" s="131">
        <f t="shared" si="35"/>
        <v>3.9820438610341357E-3</v>
      </c>
      <c r="R258" s="87">
        <f t="shared" si="46"/>
        <v>9.8555935020408891E-3</v>
      </c>
      <c r="S258" s="131">
        <f t="shared" si="41"/>
        <v>4.0989691646578404E-3</v>
      </c>
      <c r="T258" s="87">
        <f t="shared" si="53"/>
        <v>9.916806589293739E-3</v>
      </c>
      <c r="U258" s="131">
        <f t="shared" si="47"/>
        <v>4.2209429350521226E-3</v>
      </c>
      <c r="V258" s="87">
        <f t="shared" si="54"/>
        <v>9.9824230134741895E-3</v>
      </c>
      <c r="W258" s="131">
        <f t="shared" si="55"/>
        <v>4.3482991036322381E-3</v>
      </c>
      <c r="X258" s="131"/>
      <c r="Y258" s="130">
        <f t="shared" si="26"/>
        <v>1.2881479779942447E-3</v>
      </c>
      <c r="Z258" s="130">
        <f t="shared" si="30"/>
        <v>1.319495460192738E-3</v>
      </c>
      <c r="AA258" s="132">
        <f t="shared" si="36"/>
        <v>1.3516963414009825E-3</v>
      </c>
      <c r="AB258" s="130">
        <f t="shared" si="42"/>
        <v>1.3847997482958577E-3</v>
      </c>
      <c r="AC258" s="133">
        <f t="shared" si="48"/>
        <v>1.4188449765993036E-3</v>
      </c>
      <c r="AD258" s="130">
        <f t="shared" si="56"/>
        <v>1.4538870226299629E-3</v>
      </c>
      <c r="AG258" s="82">
        <v>107</v>
      </c>
      <c r="AH258" s="107">
        <v>0.67376999999999998</v>
      </c>
      <c r="AI258" s="19">
        <f t="shared" si="65"/>
        <v>3780</v>
      </c>
      <c r="AJ258" s="19">
        <f t="shared" si="57"/>
        <v>2547</v>
      </c>
      <c r="AK258">
        <f t="shared" si="49"/>
        <v>8.4166806242672337E-2</v>
      </c>
      <c r="AL258" s="86">
        <f t="shared" si="58"/>
        <v>318.15052759730145</v>
      </c>
      <c r="AM258" s="19">
        <f>SUM(U$117:$U149)</f>
        <v>2.7483538947142132</v>
      </c>
      <c r="AN258" s="87">
        <f t="shared" si="59"/>
        <v>8.6385331983259758E-3</v>
      </c>
      <c r="AO258" s="88">
        <v>-0.44969480013500734</v>
      </c>
      <c r="AP258" s="129">
        <f t="shared" si="31"/>
        <v>3.8577254524152626E-3</v>
      </c>
      <c r="AQ258" s="129">
        <f t="shared" si="27"/>
        <v>1.4983953902167821E-3</v>
      </c>
      <c r="AR258" s="129">
        <f t="shared" si="37"/>
        <v>3.8614456108234888E-3</v>
      </c>
      <c r="AS258" s="129">
        <f t="shared" si="32"/>
        <v>1.5349499090018066E-3</v>
      </c>
      <c r="AT258" s="129">
        <f t="shared" si="43"/>
        <v>3.8654417238642965E-3</v>
      </c>
      <c r="AU258" s="129">
        <f t="shared" si="38"/>
        <v>1.5725079440752228E-3</v>
      </c>
      <c r="AV258" s="129">
        <f t="shared" si="50"/>
        <v>3.869782831473005E-3</v>
      </c>
      <c r="AW258" s="129">
        <f t="shared" si="44"/>
        <v>1.6111279372497381E-3</v>
      </c>
      <c r="AX258" s="129">
        <f t="shared" si="60"/>
        <v>3.8745030027398271E-3</v>
      </c>
      <c r="AY258" s="131">
        <f t="shared" si="51"/>
        <v>1.6508570352570433E-3</v>
      </c>
      <c r="AZ258" s="129">
        <f t="shared" si="61"/>
        <v>3.8796726705798675E-3</v>
      </c>
      <c r="BA258" s="131">
        <f t="shared" si="62"/>
        <v>1.6917606091169334E-3</v>
      </c>
      <c r="BC258" s="130">
        <f t="shared" si="33"/>
        <v>3.2564836696760981E-3</v>
      </c>
      <c r="BD258" s="132">
        <f t="shared" si="39"/>
        <v>3.3498178311318775E-3</v>
      </c>
      <c r="BE258" s="130">
        <f t="shared" si="45"/>
        <v>3.4469449648435154E-3</v>
      </c>
      <c r="BF258" s="130">
        <f t="shared" si="52"/>
        <v>3.5481399460420338E-3</v>
      </c>
      <c r="BG258" s="130">
        <f t="shared" si="63"/>
        <v>3.653702280768938E-3</v>
      </c>
      <c r="BH258" s="130">
        <f t="shared" si="64"/>
        <v>3.7639204961215319E-3</v>
      </c>
    </row>
    <row r="259" spans="3:60" x14ac:dyDescent="0.3">
      <c r="C259" s="82">
        <v>108</v>
      </c>
      <c r="D259" s="83">
        <v>0.73302</v>
      </c>
      <c r="E259" s="85">
        <v>3303</v>
      </c>
      <c r="F259" s="85">
        <v>2422</v>
      </c>
      <c r="G259">
        <v>8.2242335589869389E-2</v>
      </c>
      <c r="H259" s="86">
        <v>271.6464344533386</v>
      </c>
      <c r="I259" s="19">
        <v>37222745.491502367</v>
      </c>
      <c r="J259" s="87">
        <v>137026.44603603738</v>
      </c>
      <c r="K259" s="88">
        <v>137025.98770270403</v>
      </c>
      <c r="L259" s="87">
        <f t="shared" si="28"/>
        <v>3.6099228615332829E-3</v>
      </c>
      <c r="M259" s="129">
        <f t="shared" si="25"/>
        <v>1.36807840607468E-3</v>
      </c>
      <c r="N259">
        <f t="shared" si="34"/>
        <v>3.6284940596180361E-3</v>
      </c>
      <c r="O259" s="131">
        <f t="shared" si="29"/>
        <v>1.4072944887024523E-3</v>
      </c>
      <c r="P259">
        <f t="shared" si="40"/>
        <v>3.6483450452977993E-3</v>
      </c>
      <c r="Q259" s="131">
        <f t="shared" si="35"/>
        <v>1.4481047793297795E-3</v>
      </c>
      <c r="R259" s="87">
        <f t="shared" si="46"/>
        <v>3.6696004212874596E-3</v>
      </c>
      <c r="S259" s="131">
        <f t="shared" si="41"/>
        <v>1.4906249222607811E-3</v>
      </c>
      <c r="T259" s="87">
        <f t="shared" si="53"/>
        <v>3.6923923080190756E-3</v>
      </c>
      <c r="U259" s="131">
        <f t="shared" si="47"/>
        <v>1.5349808706979023E-3</v>
      </c>
      <c r="V259" s="87">
        <f t="shared" si="54"/>
        <v>3.7168237192543399E-3</v>
      </c>
      <c r="W259" s="131">
        <f t="shared" si="55"/>
        <v>1.5812940395057431E-3</v>
      </c>
      <c r="X259" s="131"/>
      <c r="Y259" s="130">
        <f t="shared" si="26"/>
        <v>4.1309713262932372E-4</v>
      </c>
      <c r="Z259" s="130">
        <f t="shared" si="30"/>
        <v>4.2316340605708666E-4</v>
      </c>
      <c r="AA259" s="132">
        <f t="shared" si="36"/>
        <v>4.3350496127939623E-4</v>
      </c>
      <c r="AB259" s="130">
        <f t="shared" si="42"/>
        <v>4.4413774494484132E-4</v>
      </c>
      <c r="AC259" s="133">
        <f t="shared" si="48"/>
        <v>4.5507457181920318E-4</v>
      </c>
      <c r="AD259" s="130">
        <f t="shared" si="56"/>
        <v>4.6633328593821834E-4</v>
      </c>
      <c r="AG259" s="82">
        <v>108</v>
      </c>
      <c r="AH259" s="107">
        <v>0.76854999999999996</v>
      </c>
      <c r="AI259" s="19">
        <f t="shared" si="65"/>
        <v>1233</v>
      </c>
      <c r="AJ259" s="19">
        <f t="shared" si="57"/>
        <v>948</v>
      </c>
      <c r="AK259">
        <f t="shared" si="49"/>
        <v>8.2242335589869389E-2</v>
      </c>
      <c r="AL259" s="86">
        <f t="shared" si="58"/>
        <v>101.40479978230896</v>
      </c>
      <c r="AM259" s="19">
        <f>SUM(U$117:$U149)</f>
        <v>2.7483538947142132</v>
      </c>
      <c r="AN259" s="87">
        <f t="shared" si="59"/>
        <v>2.7102798887372687E-2</v>
      </c>
      <c r="AO259" s="88">
        <v>-0.4312305344459606</v>
      </c>
      <c r="AP259" s="129">
        <f t="shared" si="31"/>
        <v>1.2583533023354547E-3</v>
      </c>
      <c r="AQ259" s="129">
        <f t="shared" si="27"/>
        <v>4.7708218215654184E-4</v>
      </c>
      <c r="AR259" s="129">
        <f t="shared" si="37"/>
        <v>1.2595667825781381E-3</v>
      </c>
      <c r="AS259" s="129">
        <f t="shared" si="32"/>
        <v>4.8871831765912737E-4</v>
      </c>
      <c r="AT259" s="129">
        <f t="shared" si="43"/>
        <v>1.26087027659383E-3</v>
      </c>
      <c r="AU259" s="129">
        <f t="shared" si="38"/>
        <v>5.0067365084017872E-4</v>
      </c>
      <c r="AV259" s="129">
        <f t="shared" si="50"/>
        <v>1.2622863045519089E-3</v>
      </c>
      <c r="AW259" s="129">
        <f t="shared" si="44"/>
        <v>5.1296675130445269E-4</v>
      </c>
      <c r="AX259" s="129">
        <f t="shared" si="60"/>
        <v>1.2638259794651341E-3</v>
      </c>
      <c r="AY259" s="131">
        <f t="shared" si="51"/>
        <v>5.2561258823960954E-4</v>
      </c>
      <c r="AZ259" s="129">
        <f t="shared" si="61"/>
        <v>1.2655122758796235E-3</v>
      </c>
      <c r="BA259" s="131">
        <f t="shared" si="62"/>
        <v>5.3863193450270908E-4</v>
      </c>
      <c r="BC259" s="130">
        <f t="shared" si="33"/>
        <v>1.1878764577755306E-3</v>
      </c>
      <c r="BD259" s="132">
        <f t="shared" si="39"/>
        <v>1.2219252939208473E-3</v>
      </c>
      <c r="BE259" s="130">
        <f t="shared" si="45"/>
        <v>1.2573581164877449E-3</v>
      </c>
      <c r="BF259" s="130">
        <f t="shared" si="52"/>
        <v>1.294275284906866E-3</v>
      </c>
      <c r="BG259" s="130">
        <f t="shared" si="63"/>
        <v>1.332786121782936E-3</v>
      </c>
      <c r="BH259" s="130">
        <f t="shared" si="64"/>
        <v>1.3729959859408564E-3</v>
      </c>
    </row>
    <row r="260" spans="3:60" x14ac:dyDescent="0.3">
      <c r="C260" s="82">
        <v>109</v>
      </c>
      <c r="D260" s="83">
        <v>0.85616000000000003</v>
      </c>
      <c r="E260" s="85">
        <v>881</v>
      </c>
      <c r="F260" s="85">
        <v>755</v>
      </c>
      <c r="G260">
        <v>8.0361867881443588E-2</v>
      </c>
      <c r="H260" s="86">
        <v>70.798805603551799</v>
      </c>
      <c r="I260" s="19">
        <v>37222816.290307969</v>
      </c>
      <c r="J260" s="87">
        <v>525754.86228881509</v>
      </c>
      <c r="K260" s="88">
        <v>525754.40395548171</v>
      </c>
      <c r="L260" s="87">
        <f t="shared" si="28"/>
        <v>9.6286468089943147E-4</v>
      </c>
      <c r="M260" s="129">
        <f t="shared" si="25"/>
        <v>3.5650025569151889E-4</v>
      </c>
      <c r="N260">
        <f t="shared" si="34"/>
        <v>9.6781812489357851E-4</v>
      </c>
      <c r="O260" s="131">
        <f t="shared" si="29"/>
        <v>3.6671930603114958E-4</v>
      </c>
      <c r="P260">
        <f t="shared" si="40"/>
        <v>9.7311292307216497E-4</v>
      </c>
      <c r="Q260" s="131">
        <f t="shared" si="35"/>
        <v>3.7735377454045622E-4</v>
      </c>
      <c r="R260" s="87">
        <f t="shared" si="46"/>
        <v>9.7878231037064854E-4</v>
      </c>
      <c r="S260" s="131">
        <f t="shared" si="41"/>
        <v>3.8843379456574267E-4</v>
      </c>
      <c r="T260" s="87">
        <f t="shared" si="53"/>
        <v>9.848615269042705E-4</v>
      </c>
      <c r="U260" s="131">
        <f t="shared" si="47"/>
        <v>3.9999218620907556E-4</v>
      </c>
      <c r="V260" s="87">
        <f t="shared" si="54"/>
        <v>9.913780492470704E-4</v>
      </c>
      <c r="W260" s="131">
        <f t="shared" si="55"/>
        <v>4.1206058615828766E-4</v>
      </c>
      <c r="X260" s="131"/>
      <c r="Y260" s="130">
        <f t="shared" si="26"/>
        <v>9.3549353206163571E-5</v>
      </c>
      <c r="Z260" s="130">
        <f t="shared" si="30"/>
        <v>9.5830257284193742E-5</v>
      </c>
      <c r="AA260" s="132">
        <f t="shared" si="36"/>
        <v>9.8173657946481365E-5</v>
      </c>
      <c r="AB260" s="130">
        <f t="shared" si="42"/>
        <v>1.005831852122567E-4</v>
      </c>
      <c r="AC260" s="133">
        <f t="shared" si="48"/>
        <v>1.0306176189162772E-4</v>
      </c>
      <c r="AD260" s="130">
        <f t="shared" si="56"/>
        <v>1.0561344915255715E-4</v>
      </c>
      <c r="AG260" s="82">
        <v>109</v>
      </c>
      <c r="AH260" s="107">
        <v>0.87666999999999995</v>
      </c>
      <c r="AI260" s="19">
        <f t="shared" si="65"/>
        <v>285</v>
      </c>
      <c r="AJ260" s="19">
        <f t="shared" si="57"/>
        <v>250</v>
      </c>
      <c r="AK260">
        <f t="shared" si="49"/>
        <v>8.0361867881443588E-2</v>
      </c>
      <c r="AL260" s="86">
        <f t="shared" si="58"/>
        <v>22.903132346211422</v>
      </c>
      <c r="AM260" s="19">
        <f>SUM(U$117:$U149)</f>
        <v>2.7483538947142132</v>
      </c>
      <c r="AN260" s="87">
        <f t="shared" si="59"/>
        <v>0.11999904000767996</v>
      </c>
      <c r="AO260" s="88">
        <v>-0.33833429332565335</v>
      </c>
      <c r="AP260" s="129">
        <f t="shared" si="31"/>
        <v>2.9086025236464285E-4</v>
      </c>
      <c r="AQ260" s="129">
        <f t="shared" si="27"/>
        <v>1.0770347513292836E-4</v>
      </c>
      <c r="AR260" s="129">
        <f t="shared" si="37"/>
        <v>2.9114074049859642E-4</v>
      </c>
      <c r="AS260" s="129">
        <f t="shared" si="32"/>
        <v>1.1033012462313739E-4</v>
      </c>
      <c r="AT260" s="129">
        <f t="shared" si="43"/>
        <v>2.9144203473580011E-4</v>
      </c>
      <c r="AU260" s="129">
        <f t="shared" si="38"/>
        <v>1.1302880323861501E-4</v>
      </c>
      <c r="AV260" s="129">
        <f t="shared" si="50"/>
        <v>2.9176934046820278E-4</v>
      </c>
      <c r="AW260" s="129">
        <f t="shared" si="44"/>
        <v>1.1580369941503944E-4</v>
      </c>
      <c r="AX260" s="129">
        <f t="shared" si="60"/>
        <v>2.9212522639705048E-4</v>
      </c>
      <c r="AY260" s="131">
        <f t="shared" si="51"/>
        <v>1.1865818837278879E-4</v>
      </c>
      <c r="AZ260" s="129">
        <f t="shared" si="61"/>
        <v>2.9251500294054557E-4</v>
      </c>
      <c r="BA260" s="131">
        <f t="shared" si="62"/>
        <v>1.2159695564916562E-4</v>
      </c>
      <c r="BC260" s="130">
        <f t="shared" si="33"/>
        <v>3.0989437977885101E-4</v>
      </c>
      <c r="BD260" s="132">
        <f t="shared" si="39"/>
        <v>3.1877737155203048E-4</v>
      </c>
      <c r="BE260" s="130">
        <f t="shared" si="45"/>
        <v>3.2802145907851718E-4</v>
      </c>
      <c r="BF260" s="130">
        <f t="shared" si="52"/>
        <v>3.3765283316939001E-4</v>
      </c>
      <c r="BG260" s="130">
        <f t="shared" si="63"/>
        <v>3.4770002087970323E-4</v>
      </c>
      <c r="BH260" s="130">
        <f t="shared" si="64"/>
        <v>3.5819051916048943E-4</v>
      </c>
    </row>
    <row r="261" spans="3:60" ht="15" thickBot="1" x14ac:dyDescent="0.35">
      <c r="C261" s="97">
        <v>110</v>
      </c>
      <c r="D261" s="98">
        <v>1</v>
      </c>
      <c r="E261" s="99">
        <v>126</v>
      </c>
      <c r="F261" s="99">
        <v>127</v>
      </c>
      <c r="G261" s="100">
        <v>7.8524396991834666E-2</v>
      </c>
      <c r="H261" s="101">
        <v>9.8940740209711677</v>
      </c>
      <c r="I261" s="11">
        <v>37222826.184381992</v>
      </c>
      <c r="J261" s="102">
        <v>3762133.3846386899</v>
      </c>
      <c r="K261" s="103">
        <v>3762132.9263053564</v>
      </c>
      <c r="L261" s="87">
        <f t="shared" si="28"/>
        <v>1.3770822905031596E-4</v>
      </c>
      <c r="M261" s="129">
        <f t="shared" si="25"/>
        <v>4.9818402789447795E-5</v>
      </c>
      <c r="N261">
        <f t="shared" si="34"/>
        <v>1.3841666712439374E-4</v>
      </c>
      <c r="O261" s="131">
        <f t="shared" si="29"/>
        <v>5.1246440991711684E-5</v>
      </c>
      <c r="P261">
        <f t="shared" si="40"/>
        <v>1.391739254337035E-4</v>
      </c>
      <c r="Q261" s="131">
        <f t="shared" si="35"/>
        <v>5.2732530666222739E-5</v>
      </c>
      <c r="R261" s="87">
        <f t="shared" si="46"/>
        <v>1.3998475721532544E-4</v>
      </c>
      <c r="S261" s="131">
        <f t="shared" si="41"/>
        <v>5.4280882670304268E-5</v>
      </c>
      <c r="T261" s="87">
        <f t="shared" si="53"/>
        <v>1.408542024857413E-4</v>
      </c>
      <c r="U261" s="131">
        <f t="shared" si="47"/>
        <v>5.5896083331790465E-5</v>
      </c>
      <c r="V261" s="87">
        <f t="shared" si="54"/>
        <v>1.4178619092523366E-4</v>
      </c>
      <c r="W261" s="131">
        <f t="shared" si="55"/>
        <v>5.7582553575472373E-5</v>
      </c>
      <c r="X261" s="131"/>
      <c r="Y261" s="130">
        <f t="shared" si="26"/>
        <v>1.1235104573935515E-5</v>
      </c>
      <c r="Z261" s="130">
        <f t="shared" si="30"/>
        <v>1.1509085851835653E-5</v>
      </c>
      <c r="AA261" s="132">
        <f t="shared" si="36"/>
        <v>1.1790578699637727E-5</v>
      </c>
      <c r="AB261" s="130">
        <f t="shared" si="42"/>
        <v>1.208001977603656E-5</v>
      </c>
      <c r="AC261" s="133">
        <f t="shared" si="48"/>
        <v>1.2377760881038914E-5</v>
      </c>
      <c r="AD261" s="130">
        <f t="shared" si="56"/>
        <v>1.2684290508322531E-5</v>
      </c>
      <c r="AG261" s="97">
        <v>110</v>
      </c>
      <c r="AH261" s="108">
        <v>1</v>
      </c>
      <c r="AI261" s="11">
        <f t="shared" si="65"/>
        <v>35</v>
      </c>
      <c r="AJ261" s="11">
        <f t="shared" si="57"/>
        <v>36</v>
      </c>
      <c r="AK261" s="100">
        <f t="shared" si="49"/>
        <v>7.8524396991834666E-2</v>
      </c>
      <c r="AL261" s="101">
        <f t="shared" si="58"/>
        <v>2.7483538947142132</v>
      </c>
      <c r="AM261" s="11">
        <f>SUM(U$117:$U261)</f>
        <v>29.518178646599793</v>
      </c>
      <c r="AN261" s="102">
        <f t="shared" si="59"/>
        <v>10.740312120418988</v>
      </c>
      <c r="AO261" s="103">
        <v>10.281978787085654</v>
      </c>
      <c r="AP261" s="129">
        <f t="shared" si="31"/>
        <v>3.5719680114956135E-5</v>
      </c>
      <c r="AQ261" s="129">
        <f t="shared" si="27"/>
        <v>1.2922459222271129E-5</v>
      </c>
      <c r="AR261" s="129">
        <f t="shared" si="37"/>
        <v>3.5754126026143416E-5</v>
      </c>
      <c r="AS261" s="129">
        <f t="shared" si="32"/>
        <v>1.3237599643895486E-5</v>
      </c>
      <c r="AT261" s="129">
        <f t="shared" si="43"/>
        <v>3.5791127072817556E-5</v>
      </c>
      <c r="AU261" s="129">
        <f t="shared" si="38"/>
        <v>1.3561381083447223E-5</v>
      </c>
      <c r="AV261" s="129">
        <f t="shared" si="50"/>
        <v>3.583132251363894E-5</v>
      </c>
      <c r="AW261" s="129">
        <f t="shared" si="44"/>
        <v>1.3894305937212441E-5</v>
      </c>
      <c r="AX261" s="129">
        <f t="shared" si="60"/>
        <v>3.5875027803146549E-5</v>
      </c>
      <c r="AY261" s="131">
        <f t="shared" si="51"/>
        <v>1.4236779015276403E-5</v>
      </c>
      <c r="AZ261" s="129">
        <f t="shared" si="61"/>
        <v>3.5922895097961733E-5</v>
      </c>
      <c r="BA261" s="131">
        <f t="shared" si="62"/>
        <v>1.4589362346133147E-5</v>
      </c>
      <c r="BC261" s="130">
        <f t="shared" si="33"/>
        <v>4.3318533762784793E-5</v>
      </c>
      <c r="BD261" s="132">
        <f t="shared" si="39"/>
        <v>4.4560252241241044E-5</v>
      </c>
      <c r="BE261" s="130">
        <f t="shared" si="45"/>
        <v>4.5852447902051231E-5</v>
      </c>
      <c r="BF261" s="130">
        <f t="shared" si="52"/>
        <v>4.719878215263816E-5</v>
      </c>
      <c r="BG261" s="130">
        <f t="shared" si="63"/>
        <v>4.8603242895398966E-5</v>
      </c>
      <c r="BH261" s="130">
        <f t="shared" si="64"/>
        <v>5.0069674186008816E-5</v>
      </c>
    </row>
    <row r="263" spans="3:60" x14ac:dyDescent="0.3">
      <c r="M263" s="134">
        <f>SUM(M211:M261)</f>
        <v>29.02081034841499</v>
      </c>
      <c r="O263" s="131">
        <f>SUM(O212:O261)</f>
        <v>28.467731243986417</v>
      </c>
      <c r="Q263" s="131">
        <f>SUM(Q213:Q261)</f>
        <v>27.908036875982035</v>
      </c>
      <c r="S263" s="131">
        <f>SUM(S214:S261)</f>
        <v>27.341997852632282</v>
      </c>
      <c r="U263" s="131">
        <f>SUM(U215:U261)</f>
        <v>26.769824751885583</v>
      </c>
      <c r="W263" s="131">
        <f>SUM(W216:W261)</f>
        <v>26.191469269422736</v>
      </c>
      <c r="X263" s="131"/>
      <c r="Y263" s="131">
        <f>SUM(Y211:Y261)</f>
        <v>3.617261496964006</v>
      </c>
      <c r="Z263" s="131">
        <f>SUM(Z212:Z261)</f>
        <v>3.6061097643958986</v>
      </c>
      <c r="AA263" s="131">
        <f>SUM(AA213:AA261)</f>
        <v>3.5911056545966011</v>
      </c>
      <c r="AB263" s="131">
        <f>SUM(AB214:AB261)</f>
        <v>3.5720133047635669</v>
      </c>
      <c r="AC263" s="131">
        <f>SUM(AC215:AC261)</f>
        <v>3.5485821358139367</v>
      </c>
      <c r="AD263" s="131">
        <f>SUM(AD216:AD261)</f>
        <v>3.5207916531810919</v>
      </c>
      <c r="AQ263" s="134">
        <f>SUM(AQ211:AQ261)</f>
        <v>30.964292381760188</v>
      </c>
      <c r="AS263" s="134">
        <f>SUM(AS212:AS261)</f>
        <v>30.35636643813196</v>
      </c>
      <c r="AU263" s="134">
        <f>SUM(AU213:AU261)</f>
        <v>29.736477048161039</v>
      </c>
      <c r="AW263" s="134">
        <f>SUM(AW214:AW261)</f>
        <v>29.104796519333462</v>
      </c>
      <c r="AY263" s="131">
        <f>SUM(AY215:AY261)</f>
        <v>28.461199919337517</v>
      </c>
      <c r="BA263" s="131">
        <f>SUM(BA216:BA261)</f>
        <v>27.805756949925399</v>
      </c>
      <c r="BC263" s="135">
        <f>SUM(BC211:BC261)</f>
        <v>1.9272771201421068</v>
      </c>
      <c r="BD263" s="132">
        <f>SUM(BD212:BD261)</f>
        <v>1.9638182912258573</v>
      </c>
      <c r="BE263" s="135">
        <f>SUM(BE213:BE261)</f>
        <v>2.0011576787887777</v>
      </c>
      <c r="BF263" s="135">
        <f>SUM(BF214:BF261)</f>
        <v>2.0391448989364438</v>
      </c>
      <c r="BG263" s="135">
        <f>SUM(BG215:BG261)</f>
        <v>2.0778211206383412</v>
      </c>
      <c r="BH263" s="135">
        <f>SUM(BH216:BH261)</f>
        <v>2.1170632353526999</v>
      </c>
    </row>
    <row r="265" spans="3:60" ht="15" thickBot="1" x14ac:dyDescent="0.35"/>
    <row r="266" spans="3:60" x14ac:dyDescent="0.3">
      <c r="C266" s="158" t="s">
        <v>146</v>
      </c>
      <c r="D266" s="159"/>
      <c r="E266" s="159"/>
      <c r="F266" s="159" t="s">
        <v>147</v>
      </c>
      <c r="G266" s="170"/>
      <c r="H266" s="136"/>
    </row>
    <row r="267" spans="3:60" x14ac:dyDescent="0.3">
      <c r="C267" s="137"/>
      <c r="D267" s="122" t="s">
        <v>148</v>
      </c>
      <c r="E267" s="138" t="s">
        <v>149</v>
      </c>
      <c r="F267" s="122" t="s">
        <v>148</v>
      </c>
      <c r="G267" s="139" t="s">
        <v>149</v>
      </c>
    </row>
    <row r="268" spans="3:60" x14ac:dyDescent="0.3">
      <c r="C268" s="137">
        <v>60</v>
      </c>
      <c r="D268" s="140">
        <f>M263</f>
        <v>29.02081034841499</v>
      </c>
      <c r="E268" s="141">
        <f>AQ263</f>
        <v>30.964292381760188</v>
      </c>
      <c r="F268" s="141" cm="1">
        <f t="array" ref="F268:F273">TRANSPOSE(Y263:AD263)</f>
        <v>3.617261496964006</v>
      </c>
      <c r="G268" s="143" cm="1">
        <f t="array" ref="G268:G273">TRANSPOSE(BC263:BH263)</f>
        <v>1.9272771201421068</v>
      </c>
    </row>
    <row r="269" spans="3:60" x14ac:dyDescent="0.3">
      <c r="C269" s="137">
        <v>61</v>
      </c>
      <c r="D269" s="140">
        <f>O263</f>
        <v>28.467731243986417</v>
      </c>
      <c r="E269" s="141">
        <f>AS263</f>
        <v>30.35636643813196</v>
      </c>
      <c r="F269" s="141">
        <v>3.6061097643958986</v>
      </c>
      <c r="G269" s="143">
        <v>1.9638182912258573</v>
      </c>
    </row>
    <row r="270" spans="3:60" x14ac:dyDescent="0.3">
      <c r="C270" s="137">
        <v>62</v>
      </c>
      <c r="D270" s="140">
        <f>Q263</f>
        <v>27.908036875982035</v>
      </c>
      <c r="E270" s="141">
        <f>AU263</f>
        <v>29.736477048161039</v>
      </c>
      <c r="F270" s="141">
        <v>3.5911056545966011</v>
      </c>
      <c r="G270" s="143">
        <v>2.0011576787887777</v>
      </c>
    </row>
    <row r="271" spans="3:60" x14ac:dyDescent="0.3">
      <c r="C271" s="137">
        <v>63</v>
      </c>
      <c r="D271" s="140">
        <f>S263</f>
        <v>27.341997852632282</v>
      </c>
      <c r="E271" s="141">
        <f>AW263</f>
        <v>29.104796519333462</v>
      </c>
      <c r="F271" s="141">
        <v>3.5720133047635669</v>
      </c>
      <c r="G271" s="143">
        <v>2.0391448989364438</v>
      </c>
    </row>
    <row r="272" spans="3:60" x14ac:dyDescent="0.3">
      <c r="C272" s="137">
        <v>64</v>
      </c>
      <c r="D272" s="140">
        <f>U263</f>
        <v>26.769824751885583</v>
      </c>
      <c r="E272" s="141">
        <f>AY263</f>
        <v>28.461199919337517</v>
      </c>
      <c r="F272" s="141">
        <v>3.5485821358139367</v>
      </c>
      <c r="G272" s="143">
        <v>2.0778211206383412</v>
      </c>
    </row>
    <row r="273" spans="3:7" ht="15" thickBot="1" x14ac:dyDescent="0.35">
      <c r="C273" s="145">
        <v>65</v>
      </c>
      <c r="D273" s="146">
        <f>W263</f>
        <v>26.191469269422736</v>
      </c>
      <c r="E273" s="142">
        <f>BA263</f>
        <v>27.805756949925399</v>
      </c>
      <c r="F273" s="142">
        <v>3.5207916531810919</v>
      </c>
      <c r="G273" s="144">
        <v>2.1170632353526999</v>
      </c>
    </row>
    <row r="274" spans="3:7" ht="15.6" x14ac:dyDescent="0.35">
      <c r="D274" s="122" t="s">
        <v>134</v>
      </c>
      <c r="E274" s="104">
        <f>1+15%+20%</f>
        <v>1.3499999999999999</v>
      </c>
      <c r="F274" s="122" t="s">
        <v>134</v>
      </c>
      <c r="G274" s="104">
        <v>0.9</v>
      </c>
    </row>
    <row r="275" spans="3:7" ht="15.6" x14ac:dyDescent="0.35">
      <c r="D275" s="122" t="s">
        <v>150</v>
      </c>
      <c r="E275" s="104">
        <f>1+15%</f>
        <v>1.1499999999999999</v>
      </c>
    </row>
    <row r="280" spans="3:7" x14ac:dyDescent="0.3">
      <c r="C280" s="137">
        <v>60</v>
      </c>
      <c r="D280" s="44">
        <v>3.617261496964006</v>
      </c>
      <c r="E280">
        <v>1.9272771201421068</v>
      </c>
    </row>
    <row r="281" spans="3:7" x14ac:dyDescent="0.3">
      <c r="C281" s="137">
        <v>61</v>
      </c>
      <c r="D281" s="44">
        <v>3.6061097643958986</v>
      </c>
      <c r="E281">
        <v>1.9638182912258573</v>
      </c>
    </row>
    <row r="282" spans="3:7" x14ac:dyDescent="0.3">
      <c r="C282" s="137">
        <v>62</v>
      </c>
      <c r="D282" s="44">
        <v>3.5911056545966011</v>
      </c>
      <c r="E282">
        <v>2.0011576787887777</v>
      </c>
    </row>
    <row r="283" spans="3:7" x14ac:dyDescent="0.3">
      <c r="C283" s="137">
        <v>63</v>
      </c>
      <c r="D283" s="44">
        <v>3.5720133047635669</v>
      </c>
      <c r="E283">
        <v>2.0391448989364438</v>
      </c>
    </row>
    <row r="284" spans="3:7" x14ac:dyDescent="0.3">
      <c r="C284" s="137">
        <v>64</v>
      </c>
      <c r="D284" s="44">
        <v>3.5485821358139367</v>
      </c>
      <c r="E284">
        <v>2.0778211206383412</v>
      </c>
    </row>
    <row r="285" spans="3:7" ht="15" thickBot="1" x14ac:dyDescent="0.35">
      <c r="C285" s="145">
        <v>65</v>
      </c>
      <c r="D285" s="44">
        <v>3.5207916531810919</v>
      </c>
      <c r="E285">
        <v>2.1170632353526999</v>
      </c>
    </row>
  </sheetData>
  <mergeCells count="2">
    <mergeCell ref="C266:E266"/>
    <mergeCell ref="F266:G26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9D11-F7FA-4866-A919-E55083AA41A9}">
  <sheetPr codeName="Sheet2"/>
  <dimension ref="B3:C23"/>
  <sheetViews>
    <sheetView showGridLines="0" tabSelected="1" workbookViewId="0">
      <selection activeCell="O10" sqref="O10"/>
    </sheetView>
  </sheetViews>
  <sheetFormatPr defaultRowHeight="14.4" x14ac:dyDescent="0.3"/>
  <cols>
    <col min="2" max="2" width="19.21875" bestFit="1" customWidth="1"/>
    <col min="3" max="3" width="17" bestFit="1" customWidth="1"/>
  </cols>
  <sheetData>
    <row r="3" spans="2:3" x14ac:dyDescent="0.3">
      <c r="B3" s="173" t="s">
        <v>9</v>
      </c>
      <c r="C3" s="173" t="s">
        <v>8</v>
      </c>
    </row>
    <row r="4" spans="2:3" x14ac:dyDescent="0.3">
      <c r="B4">
        <v>50</v>
      </c>
      <c r="C4" s="172">
        <v>25000</v>
      </c>
    </row>
    <row r="6" spans="2:3" x14ac:dyDescent="0.3">
      <c r="B6" s="171" t="s">
        <v>153</v>
      </c>
      <c r="C6" s="171" t="s">
        <v>152</v>
      </c>
    </row>
    <row r="7" spans="2:3" x14ac:dyDescent="0.3">
      <c r="B7" s="33">
        <v>0</v>
      </c>
      <c r="C7" s="33">
        <v>0.1071</v>
      </c>
    </row>
    <row r="8" spans="2:3" x14ac:dyDescent="0.3">
      <c r="B8" s="33">
        <v>0.05</v>
      </c>
      <c r="C8" s="33">
        <v>0.13389999999999999</v>
      </c>
    </row>
    <row r="9" spans="2:3" x14ac:dyDescent="0.3">
      <c r="B9" s="33">
        <v>0.1</v>
      </c>
      <c r="C9" s="33">
        <v>0.15959999999999999</v>
      </c>
    </row>
    <row r="10" spans="2:3" x14ac:dyDescent="0.3">
      <c r="B10" s="33">
        <v>0.15</v>
      </c>
      <c r="C10" s="33">
        <v>0.18590000000000001</v>
      </c>
    </row>
    <row r="11" spans="2:3" x14ac:dyDescent="0.3">
      <c r="B11" s="33">
        <v>0.2</v>
      </c>
      <c r="C11" s="33">
        <v>0.2122</v>
      </c>
    </row>
    <row r="12" spans="2:3" x14ac:dyDescent="0.3">
      <c r="B12" s="33">
        <v>0.25</v>
      </c>
      <c r="C12" s="33">
        <v>0.2384</v>
      </c>
    </row>
    <row r="13" spans="2:3" x14ac:dyDescent="0.3">
      <c r="B13" s="33">
        <v>0.3</v>
      </c>
      <c r="C13" s="33">
        <v>0.26469999999999999</v>
      </c>
    </row>
    <row r="14" spans="2:3" x14ac:dyDescent="0.3">
      <c r="B14" s="33">
        <v>0.35</v>
      </c>
      <c r="C14" s="33">
        <v>0.29099999999999998</v>
      </c>
    </row>
    <row r="15" spans="2:3" x14ac:dyDescent="0.3">
      <c r="B15" s="33">
        <v>0.4</v>
      </c>
      <c r="C15" s="33">
        <v>0.31730000000000003</v>
      </c>
    </row>
    <row r="16" spans="2:3" x14ac:dyDescent="0.3">
      <c r="B16" s="33">
        <v>0.45</v>
      </c>
      <c r="C16" s="33">
        <v>0.34350000000000003</v>
      </c>
    </row>
    <row r="17" spans="2:3" x14ac:dyDescent="0.3">
      <c r="B17" s="33">
        <v>0.5</v>
      </c>
      <c r="C17" s="33">
        <v>0.36980000000000002</v>
      </c>
    </row>
    <row r="18" spans="2:3" x14ac:dyDescent="0.3">
      <c r="B18" s="33">
        <v>0.55000000000000004</v>
      </c>
      <c r="C18" s="33">
        <v>0.39610000000000001</v>
      </c>
    </row>
    <row r="19" spans="2:3" x14ac:dyDescent="0.3">
      <c r="B19" s="33">
        <v>0.6</v>
      </c>
      <c r="C19" s="33">
        <v>0.4224</v>
      </c>
    </row>
    <row r="20" spans="2:3" x14ac:dyDescent="0.3">
      <c r="B20" s="33">
        <v>0.65</v>
      </c>
      <c r="C20" s="33">
        <v>0.4486</v>
      </c>
    </row>
    <row r="21" spans="2:3" x14ac:dyDescent="0.3">
      <c r="B21" s="33">
        <v>0.7</v>
      </c>
      <c r="C21" s="33">
        <v>0.47489999999999999</v>
      </c>
    </row>
    <row r="22" spans="2:3" x14ac:dyDescent="0.3">
      <c r="B22" s="33">
        <v>0.75</v>
      </c>
      <c r="C22" s="33">
        <v>0.50119999999999998</v>
      </c>
    </row>
    <row r="23" spans="2:3" x14ac:dyDescent="0.3">
      <c r="B23" s="33">
        <v>0.8</v>
      </c>
      <c r="C23" s="33">
        <v>0.52749999999999997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UMA_Y_SM</vt:lpstr>
      <vt:lpstr>PENSIONES_MINIMAS</vt:lpstr>
      <vt:lpstr>UDIs</vt:lpstr>
      <vt:lpstr>PERIODO_DE_TRANSICION</vt:lpstr>
      <vt:lpstr>REND_AFORES</vt:lpstr>
      <vt:lpstr>TABLAS_DE_VIDA</vt:lpstr>
      <vt:lpstr>SEMANAS_REQUERIDAS</vt:lpstr>
      <vt:lpstr>COMISIONES_AFORE</vt:lpstr>
      <vt:lpstr>ANUALIDADES_CON</vt:lpstr>
      <vt:lpstr>Grafica 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Lopez</dc:creator>
  <cp:lastModifiedBy>Sergio Lopez</cp:lastModifiedBy>
  <dcterms:created xsi:type="dcterms:W3CDTF">2025-02-18T18:35:47Z</dcterms:created>
  <dcterms:modified xsi:type="dcterms:W3CDTF">2025-02-20T05:53:45Z</dcterms:modified>
</cp:coreProperties>
</file>