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media/image6.png" ContentType="image/png"/>
  <Override PartName="/xl/comments1.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<sst xmlns="http://schemas.openxmlformats.org/spreadsheetml/2006/main" count="406" uniqueCount="222">
  <si>
    <t xml:space="preserve">Usability review (Español)</t>
  </si>
  <si>
    <t xml:space="preserve">Enter score</t>
  </si>
  <si>
    <t xml:space="preserve">Very poor</t>
  </si>
  <si>
    <t xml:space="preserve">Guía Bienvenidos a Madrid</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</si>
  <si>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</si>
  <si>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</si>
  <si>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</si>
  <si>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</si>
  <si>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</si>
  <si>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</si>
  <si>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</si>
  <si>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</si>
  <si>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</si>
  <si>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</si>
  <si>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</si>
  <si>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</si>
  <si>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</si>
  <si>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</si>
  <si>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</si>
  <si>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</si>
  <si>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 aplicación cuenta con algunas funcionalidades de gran utilidad como la consulta de información de actividades y sitios de interés, aunque la sección gastronómica y la información sobre las infraestructuras es bastante mejorable.</t>
  </si>
  <si>
    <t xml:space="preserve">Las características y la funcionalidad son compatibles con los flujos de trabajo deseados por los usuarios.</t>
  </si>
  <si>
    <t xml:space="preserve">Los flujos de trabajo son bastante intuitivos, aunque en algunas ocasiones el acceso a determinado tipo de información puede resultar es un poco complejo.</t>
  </si>
  <si>
    <t xml:space="preserve">Las tareas de uso frecuente están fácilmente disponibles (por ejemplo, fácilmente accesibles desde la página de inicio) y están bien soportadas (por ejemplo, los accesos directos están disponibles).</t>
  </si>
  <si>
    <t xml:space="preserve">Vista principal sencilla pero incorpora la información necesaria y suficiente para la correcta experiencia de usuario.</t>
  </si>
  <si>
    <t xml:space="preserve">Los usuarios reciben un apoyo adecuado según su nivel de experiencia (por ejemplo, atajos para usuarios expertos, ayuda e instrucciones para usuarios novatos).</t>
  </si>
  <si>
    <t xml:space="preserve">No se incluye ningún tipo de recurso adaptado al nivel de experiencia del usuario.</t>
  </si>
  <si>
    <t xml:space="preserve">Las llamadas a las acciones (por ejemplo, registrarse, agregar a la cesta, enviar) son claras, están bien etiquetadas y aparecen como cliqueables.</t>
  </si>
  <si>
    <t xml:space="preserve">Etiquetado correcto y acciones fáciles de comprender y realizar.</t>
  </si>
  <si>
    <t xml:space="preserve">Homepage / starting page</t>
  </si>
  <si>
    <t xml:space="preserve">La página de inicio proporciona una instantánea clara y una descripción general del contenido, las características y la funcionalidad disponible.</t>
  </si>
  <si>
    <t xml:space="preserve">Toda la información proporcionada en la vista principal resume perfectamente los recursos ofrecidos por la aplicación.</t>
  </si>
  <si>
    <t xml:space="preserve">La página de inicio es eficaz para orientar y dirigir a los usuarios a la información y las tareas deseadas.</t>
  </si>
  <si>
    <t xml:space="preserve">Es eficaz, aunque existe una sección dónde se incorporan una serie de funcionalidades demasiado genéricas y con poca relación entre sí.</t>
  </si>
  <si>
    <t xml:space="preserve">El diseño de la página de inicio es clara y ordenada con suficiente "espacio en blanco".</t>
  </si>
  <si>
    <t xml:space="preserve">El diseño es correcto, aunque las secciones podrían disponer de mayor separación.</t>
  </si>
  <si>
    <t xml:space="preserve">Navigation</t>
  </si>
  <si>
    <t xml:space="preserve">Los usuarios pueden acceder fácilmente al sitio o la aplicación (por ejemplo, la URL es predecible y es devuelta por los motores de búsqueda).</t>
  </si>
  <si>
    <t xml:space="preserve">El nombre de la aplicación es muy intuitivo y el icono asociado es lo sufienctemente descriptivo como para identificarlo rápidamente.</t>
  </si>
  <si>
    <t xml:space="preserve">El esquema de navegación (por ejemplo, el menú) es fácil de encontrar, intuitivo y consistente.</t>
  </si>
  <si>
    <t xml:space="preserve">El menú contiene las secciones de la vista principal para poder acceder fácilmente a cada una de ellas desde cada vista de la aplicación, aunque es sustituido por una flecha de retorno a la vista anterior, lo que hace que resulte de poca utilidad.</t>
  </si>
  <si>
    <t xml:space="preserve">La navegación tiene la flexibilidad suficiente para permitir que los usuarios naveguen por los medios deseados (por ejemplo, búsqueda, navegación por tipo, navegación por nombre, más reciente, etc.).</t>
  </si>
  <si>
    <t xml:space="preserve">La aplicación no cuenta con ningún mecanismo que permita distintos tipos de navegación.</t>
  </si>
  <si>
    <t xml:space="preserve">La estructura del sitio o la aplicación es clara, fácil de entender y aborda objetivos comunes del usuario.</t>
  </si>
  <si>
    <t xml:space="preserve">La estructura es correcta, un poco mejorable en la sección de “Información Útil”, aunque todo el contenido es comprensible y está correctamente organizado.</t>
  </si>
  <si>
    <t xml:space="preserve">Los enlaces son claros, descriptivos y están bien etiquetados.</t>
  </si>
  <si>
    <t xml:space="preserve">Todos los enlaces que incluye la aplicación cumplen los requisitos comentados.</t>
  </si>
  <si>
    <t xml:space="preserve">Las funciones estándar del navegador (por ejemplo, 'atrás', 'adelante', 'marcador') son compatibles.</t>
  </si>
  <si>
    <t xml:space="preserve">El acceso al menú no es compatible con la fecha “atrás”.</t>
  </si>
  <si>
    <t xml:space="preserve">La ubicación actual está claramente indicada (por ejemplo, ruta de navegación, elemento de menú resaltado).</t>
  </si>
  <si>
    <t xml:space="preserve">Además de indicar en cada punto el lugar dónde se encuentra el usuario, también utiliza un color personalizado para cada sección.</t>
  </si>
  <si>
    <t xml:space="preserve">Los usuarios pueden volver fácilmente a la página de inicio o a un punto de inicio relevante.</t>
  </si>
  <si>
    <t xml:space="preserve">No se cumple debido al problema del menú comentado previamente.</t>
  </si>
  <si>
    <t xml:space="preserve">Se proporciona un mapa del sitio o índice claro y bien estructurado (cuando sea necesario)</t>
  </si>
  <si>
    <t xml:space="preserve">La información general ofrecida en cada sección se especifica correctamente.</t>
  </si>
  <si>
    <t xml:space="preserve">Search</t>
  </si>
  <si>
    <t xml:space="preserve">Una función de búsqueda consistente, fácil de encontrar y fácil de usar está disponible en todas partes (cuando sea conveniente)</t>
  </si>
  <si>
    <t xml:space="preserve">Existen algunas funciones de búsqueda, aunque no funcionan correctamente y no incluyen demasiadas opciones.</t>
  </si>
  <si>
    <t xml:space="preserve">La interfaz de búsqueda es adecuada para cumplir los objetivos del usuario (por ejemplo, parámetros múltiples, resultados priorizados, filtrado de resultados de búsqueda)</t>
  </si>
  <si>
    <t xml:space="preserve">La interfaz de búsqueda no permite introducir ningún parámetro.</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</si>
  <si>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</si>
  <si>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</si>
  <si>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</si>
  <si>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</si>
  <si>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No hay confirmaciones de que las operaciones se han realizado correctamente o se ha producido un fallo, aunque la aplicación está más orientada a consulta por lo que no se considera un aspecto tan importante.</t>
  </si>
  <si>
    <t xml:space="preserve">Los usuarios pueden fácilmente deshacer, volver atrás y cambiar o cancelar acciones; o al menos tienen la oportunidad de confirmar una acción antes de cometer (por ejemplo, antes de realizar un pedido)</t>
  </si>
  <si>
    <t xml:space="preserve">Flecha “atrás” accesible en todo momento.</t>
  </si>
  <si>
    <t xml:space="preserve">Los usuarios pueden enviar comentarios (por ejemplo, por correo electrónico o mediante un formulario de comentarios / contacto en línea)</t>
  </si>
  <si>
    <t xml:space="preserve">No hay ningún foro dónde los usuarios pueda comentar sus experiencias o valorar las distintas opciones ofrecidas, aspecto que se considera de muy utilidad en una aplicación de este tipo.</t>
  </si>
  <si>
    <t xml:space="preserve">Forms</t>
  </si>
  <si>
    <t xml:space="preserve">Los formularios y los procesos complejos se dividen en pasos y secciones fácilmente comprensibles. Cuando se utiliza un proceso, hay un indicador de progreso con números claros o etapas con nombre.</t>
  </si>
  <si>
    <t xml:space="preserve">No se incluyen formularios ya que la aplicación no cuenta con un sistema de autenticación/registro, y la mayoría de operaciones disponibles son de consulta.</t>
  </si>
  <si>
    <t xml:space="preserve">Se solicita una cantidad mínima de información y, cuando se proporciona la justificación necesaria para solicitar información (por ejemplo, fecha de nacimiento, número de teléfono)</t>
  </si>
  <si>
    <t xml:space="preserve">La única información solicitada al usuario es la localización en el momento de establecer las rutas.</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</si>
  <si>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</si>
  <si>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</si>
  <si>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</si>
  <si>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</si>
  <si>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</si>
  <si>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Como todas las posibles acciones realizables son de consulta, la aplicación no incluye mensajes de error.</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</si>
  <si>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</si>
  <si>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</si>
  <si>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Aunque no se permitan búsquedas manuales, el hecho de que siempre te muestre las actividades organizadas en secciones y agrupadas por las propias instituciones reduce los posibles errores de usuario.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</si>
  <si>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</si>
  <si>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</si>
  <si>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</si>
  <si>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Todas las actividades, lugares y eventos cuentan con una imagen asociada, aunque en algunos casos dicha imagen puede no resultar del todo descriptiva.</t>
  </si>
  <si>
    <t xml:space="preserve">Los enlaces a otros contenidos útiles y relevantes (por ejemplo, páginas relacionadas o sitios web externos) están disponibles y se muestran en contexto</t>
  </si>
  <si>
    <t xml:space="preserve">No incluye demasiados enlaces, y en algunas secciones sería un recurso de utilidad para que los usuarios puedan conocer más acerca de una determinada actividad.</t>
  </si>
  <si>
    <t xml:space="preserve">El lenguaje, la terminología y el tono utilizados son apropiados y son fácilmente comprensibles para el público objetivo</t>
  </si>
  <si>
    <t xml:space="preserve">Se utiliza un lenguaje sencillo, evitando el uso de frases excesivamente largas (salvo en las descripciones de sitios de interés, dónde quizás resulte un poco tedioso).</t>
  </si>
  <si>
    <t xml:space="preserve">Los términos, el idioma y el tono utilizados son consistentes (por ejemplo, el mismo término se usa en todo)</t>
  </si>
  <si>
    <t xml:space="preserve">El contenido de la aplicación resulta bastante homogéneo.</t>
  </si>
  <si>
    <t xml:space="preserve">El texto y el contenido son legibles y escaneables, con buena tipografía y contraste visual</t>
  </si>
  <si>
    <t xml:space="preserve">El tipo de fuente es adecuado, aunque se echa en falta una opción que permita aumentar el tamaño de la letra.</t>
  </si>
  <si>
    <t xml:space="preserve">Help</t>
  </si>
  <si>
    <t xml:space="preserve">Se proporciona ayuda en línea y contextual y es adecuada para la base de usuarios (por ejemplo, está escrita en un lenguaje fácil de entender y solo usa términos reconocidos). </t>
  </si>
  <si>
    <t xml:space="preserve">Existe una sección de ayuda, aunque incluye aspectos demasiado diversos, lo que puede generar confusión en el usuario.</t>
  </si>
  <si>
    <t xml:space="preserve">La ayuda en línea es concisa, fácil de leer y escrita en un lenguaje fácil de entender</t>
  </si>
  <si>
    <t xml:space="preserve">En algunos casos, la información propuesta se presenta de forma ambigüa y descontextualizada.</t>
  </si>
  <si>
    <t xml:space="preserve">El acceso a la ayuda en línea no impide a los usuarios (es decir, pueden reanudar el trabajo donde lo dejaron después de acceder a la ayuda)</t>
  </si>
  <si>
    <t xml:space="preserve">Solo se puede acceder a la sección de ayuda desde la vista principal, de modo que el usuario debe volver a la vista principal para realizar dicha acción.</t>
  </si>
  <si>
    <t xml:space="preserve">Los usuarios pueden obtener más ayuda fácilmente (por ejemplo, teléfono o dirección de correo electrónico)</t>
  </si>
  <si>
    <t xml:space="preserve">No se ha incluido ningún correo electrónico o teléfono de contacto en relación a la aplicación.</t>
  </si>
  <si>
    <t xml:space="preserve">Performance</t>
  </si>
  <si>
    <t xml:space="preserve">El rendimiento del sitio o la aplicación no inhibe la experiencia del usuario (por ejemplo, descargas lentas de páginas, retrasos prolongados)</t>
  </si>
  <si>
    <t xml:space="preserve">Especialmente al principio, el tiempo de descarga de los mapas es demasiado excesivo, y en algunas ocasiones el tiempo de respuesta puede superar varios segundos.</t>
  </si>
  <si>
    <t xml:space="preserve">Los errores y problemas de confiabilidad no inhiben la experiencia del usuario</t>
  </si>
  <si>
    <t xml:space="preserve">No se han detectado errores de este tipo.</t>
  </si>
  <si>
    <t xml:space="preserve">Se admiten posibles configuraciones de usuario (por ejemplo, navegadores, resoluciones, especificaciones de computadora)</t>
  </si>
  <si>
    <t xml:space="preserve">Al disponer de un único dispositivo móvil, no se ha podido comprobar si la aplicación es realmente Resposive con otros dispositivos (por ejemplo, tablets). En términos de SO, se ha probado con un sistema Android, aunque existe una versión para Ios.</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</si>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</sst>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9"/>
      <name val="Cambria"/>
      <family val="0"/>
      <charset val="1"/>
    </font>
    <font>
      <u val="single"/>
      <sz val="10"/>
      <color rgb="FF0000FF"/>
      <name val="Cambria"/>
      <family val="0"/>
      <charset val="1"/>
    </font>
    <font>
      <b val="true"/>
      <sz val="10"/>
      <color rgb="FF333333"/>
      <name val="Arial"/>
      <family val="0"/>
      <charset val="1"/>
    </font>
    <font>
      <u val="single"/>
      <sz val="8"/>
      <color rgb="FF0000FF"/>
      <name val="Arial"/>
      <family val="0"/>
      <charset val="1"/>
    </font>
    <font>
      <b val="true"/>
      <sz val="8"/>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left" vertical="center" textRotation="0" wrapText="false" indent="0" shrinkToFit="false"/>
      <protection locked="true" hidden="false"/>
    </xf>
    <xf numFmtId="164" fontId="25" fillId="2" borderId="3" xfId="0" applyFont="true" applyBorder="true" applyAlignment="true" applyProtection="false">
      <alignment horizontal="general" vertical="bottom" textRotation="0" wrapText="false" indent="0" shrinkToFit="false"/>
      <protection locked="true" hidden="false"/>
    </xf>
    <xf numFmtId="164" fontId="25" fillId="2" borderId="4" xfId="0" applyFont="true" applyBorder="true" applyAlignment="true" applyProtection="false">
      <alignment horizontal="general" vertical="bottom" textRotation="0" wrapText="false" indent="0" shrinkToFit="false"/>
      <protection locked="true" hidden="false"/>
    </xf>
    <xf numFmtId="167" fontId="26"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5" fillId="2" borderId="2" xfId="0" applyFont="true" applyBorder="true" applyAlignment="true" applyProtection="false">
      <alignment horizontal="center" vertical="center" textRotation="0" wrapText="false" indent="0" shrinkToFit="false"/>
      <protection locked="true" hidden="false"/>
    </xf>
    <xf numFmtId="166" fontId="27" fillId="2" borderId="2" xfId="0" applyFont="true" applyBorder="true" applyAlignment="true" applyProtection="false">
      <alignment horizontal="left" vertical="center" textRotation="0" wrapText="false" indent="0" shrinkToFit="false"/>
      <protection locked="true" hidden="false"/>
    </xf>
    <xf numFmtId="166" fontId="28" fillId="0" borderId="6"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left" vertical="bottom" textRotation="0" wrapText="true" indent="0" shrinkToFit="false"/>
      <protection locked="true" hidden="false"/>
    </xf>
    <xf numFmtId="166" fontId="28" fillId="0" borderId="8"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1" fillId="0" borderId="9"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31"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33" fillId="0" borderId="9"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360</xdr:rowOff>
    </xdr:from>
    <xdr:to>
      <xdr:col>0</xdr:col>
      <xdr:colOff>304200</xdr:colOff>
      <xdr:row>4</xdr:row>
      <xdr:rowOff>304560</xdr:rowOff>
    </xdr:to>
    <xdr:pic>
      <xdr:nvPicPr>
        <xdr:cNvPr id="0" name="image1.png" descr=""/>
        <xdr:cNvPicPr/>
      </xdr:nvPicPr>
      <xdr:blipFill>
        <a:blip r:embed="rId1"/>
        <a:stretch/>
      </xdr:blipFill>
      <xdr:spPr>
        <a:xfrm>
          <a:off x="0" y="828720"/>
          <a:ext cx="304200" cy="304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304200</xdr:colOff>
      <xdr:row>4</xdr:row>
      <xdr:rowOff>304200</xdr:rowOff>
    </xdr:to>
    <xdr:pic>
      <xdr:nvPicPr>
        <xdr:cNvPr id="1" name="image1.png" descr=""/>
        <xdr:cNvPicPr/>
      </xdr:nvPicPr>
      <xdr:blipFill>
        <a:blip r:embed="rId1"/>
        <a:stretch/>
      </xdr:blipFill>
      <xdr:spPr>
        <a:xfrm>
          <a:off x="0" y="828360"/>
          <a:ext cx="304200" cy="304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5" activeCellId="0" sqref="M5"/>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53.91"/>
    <col collapsed="false" customWidth="true" hidden="false" outlineLevel="0" max="3" min="3" style="0" width="4.57"/>
    <col collapsed="false" customWidth="true" hidden="false" outlineLevel="0" max="4" min="4" style="0" width="13.0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46.83"/>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7</v>
      </c>
      <c r="E9" s="5"/>
      <c r="F9" s="5" t="e">
        <f aca="false">#REF!*#REF!</f>
        <v>#REF!</v>
      </c>
      <c r="G9" s="5" t="e">
        <f aca="false">IF(#REF!&gt;=0,10*#REF!,0)</f>
        <v>#REF!</v>
      </c>
      <c r="H9" s="5"/>
      <c r="I9" s="40" t="s">
        <v>20</v>
      </c>
      <c r="J9" s="5"/>
      <c r="K9" s="41" t="n">
        <v>5</v>
      </c>
      <c r="L9" s="42" t="n">
        <f aca="false">K9/K117</f>
        <v>1</v>
      </c>
      <c r="M9" s="43" t="n">
        <f aca="false">VLOOKUP(D9,Q1:R9,2,0)</f>
        <v>3</v>
      </c>
      <c r="N9" s="43" t="n">
        <f aca="false">M9*L9</f>
        <v>3</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11</v>
      </c>
      <c r="E11" s="5"/>
      <c r="F11" s="5" t="e">
        <f aca="false">#REF!*#REF!</f>
        <v>#REF!</v>
      </c>
      <c r="G11" s="5" t="e">
        <f aca="false">IF(#REF!&gt;=0,10*#REF!,0)</f>
        <v>#REF!</v>
      </c>
      <c r="H11" s="5"/>
      <c r="I11" s="40" t="s">
        <v>22</v>
      </c>
      <c r="J11" s="5"/>
      <c r="K11" s="41" t="n">
        <v>5</v>
      </c>
      <c r="L11" s="42" t="n">
        <f aca="false">K11/K117</f>
        <v>1</v>
      </c>
      <c r="M11" s="43" t="n">
        <f aca="false">VLOOKUP(D11,Q1:R9,2,0)</f>
        <v>4</v>
      </c>
      <c r="N11" s="43" t="n">
        <f aca="false">M11*L11</f>
        <v>4</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23</v>
      </c>
      <c r="C13" s="5"/>
      <c r="D13" s="39" t="s">
        <v>11</v>
      </c>
      <c r="E13" s="5"/>
      <c r="F13" s="5" t="e">
        <f aca="false">#REF!*#REF!</f>
        <v>#REF!</v>
      </c>
      <c r="G13" s="5" t="e">
        <f aca="false">IF(#REF!&gt;=0,10*#REF!,0)</f>
        <v>#REF!</v>
      </c>
      <c r="H13" s="5"/>
      <c r="I13" s="40" t="s">
        <v>24</v>
      </c>
      <c r="J13" s="5"/>
      <c r="K13" s="41" t="n">
        <v>4</v>
      </c>
      <c r="L13" s="42" t="n">
        <f aca="false">K13/K117</f>
        <v>0.8</v>
      </c>
      <c r="M13" s="43" t="n">
        <f aca="false">VLOOKUP(D13,Q1:R9,2,0)</f>
        <v>4</v>
      </c>
      <c r="N13" s="43" t="n">
        <f aca="false">M13*L13</f>
        <v>3.2</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25</v>
      </c>
      <c r="C15" s="5"/>
      <c r="D15" s="39" t="s">
        <v>2</v>
      </c>
      <c r="E15" s="5"/>
      <c r="F15" s="5" t="e">
        <f aca="false">#REF!*#REF!</f>
        <v>#REF!</v>
      </c>
      <c r="G15" s="5" t="e">
        <f aca="false">IF(#REF!&gt;=0,10*#REF!,0)</f>
        <v>#REF!</v>
      </c>
      <c r="H15" s="5"/>
      <c r="I15" s="40" t="s">
        <v>26</v>
      </c>
      <c r="J15" s="5"/>
      <c r="K15" s="48" t="n">
        <v>3</v>
      </c>
      <c r="L15" s="49" t="n">
        <f aca="false">K15/K117</f>
        <v>0.6</v>
      </c>
      <c r="M15" s="43" t="n">
        <f aca="false">VLOOKUP(D15,Q1:R9,2,0)</f>
        <v>1</v>
      </c>
      <c r="N15" s="43" t="n">
        <f aca="false">M15*L15</f>
        <v>0.6</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27</v>
      </c>
      <c r="C17" s="5"/>
      <c r="D17" s="39" t="s">
        <v>11</v>
      </c>
      <c r="E17" s="5"/>
      <c r="F17" s="5" t="e">
        <f aca="false">#REF!*#REF!</f>
        <v>#REF!</v>
      </c>
      <c r="G17" s="5" t="e">
        <f aca="false">IF(#REF!&gt;=0,10*#REF!,0)</f>
        <v>#REF!</v>
      </c>
      <c r="H17" s="5"/>
      <c r="I17" s="40" t="s">
        <v>28</v>
      </c>
      <c r="J17" s="5"/>
      <c r="K17" s="41" t="n">
        <v>3</v>
      </c>
      <c r="L17" s="42" t="n">
        <f aca="false">K17/K117</f>
        <v>0.6</v>
      </c>
      <c r="M17" s="43" t="n">
        <f aca="false">VLOOKUP(D17,Q1:R9,2,0)</f>
        <v>4</v>
      </c>
      <c r="N17" s="43" t="n">
        <f aca="false">M17*L17</f>
        <v>2.4</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39" t="s">
        <v>12</v>
      </c>
      <c r="E21" s="5"/>
      <c r="F21" s="5" t="e">
        <f aca="false">#REF!*#REF!</f>
        <v>#REF!</v>
      </c>
      <c r="G21" s="5" t="e">
        <f aca="false">IF(#REF!&gt;=0,10*#REF!,0)</f>
        <v>#REF!</v>
      </c>
      <c r="H21" s="5"/>
      <c r="I21" s="40" t="s">
        <v>31</v>
      </c>
      <c r="J21" s="5"/>
      <c r="K21" s="41" t="n">
        <v>3</v>
      </c>
      <c r="L21" s="42" t="n">
        <f aca="false">K21/K117</f>
        <v>0.6</v>
      </c>
      <c r="M21" s="43" t="n">
        <f aca="false">VLOOKUP(D21,Q1:R9,2,0)</f>
        <v>5</v>
      </c>
      <c r="N21" s="43" t="n">
        <f aca="false">M21*L21</f>
        <v>3</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32</v>
      </c>
      <c r="C23" s="5"/>
      <c r="D23" s="39" t="s">
        <v>11</v>
      </c>
      <c r="E23" s="5"/>
      <c r="F23" s="5" t="e">
        <f aca="false">#REF!*#REF!</f>
        <v>#REF!</v>
      </c>
      <c r="G23" s="5" t="e">
        <f aca="false">IF(#REF!&gt;=0,10*#REF!,0)</f>
        <v>#REF!</v>
      </c>
      <c r="H23" s="5"/>
      <c r="I23" s="40" t="s">
        <v>33</v>
      </c>
      <c r="J23" s="5"/>
      <c r="K23" s="41" t="n">
        <v>4</v>
      </c>
      <c r="L23" s="42" t="n">
        <f aca="false">K23/K117</f>
        <v>0.8</v>
      </c>
      <c r="M23" s="43" t="n">
        <f aca="false">VLOOKUP(D23,Q1:R9,2,0)</f>
        <v>4</v>
      </c>
      <c r="N23" s="43" t="n">
        <f aca="false">M23*L23</f>
        <v>3.2</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34</v>
      </c>
      <c r="C25" s="5"/>
      <c r="D25" s="39" t="s">
        <v>7</v>
      </c>
      <c r="E25" s="5"/>
      <c r="F25" s="5"/>
      <c r="G25" s="5"/>
      <c r="H25" s="5"/>
      <c r="I25" s="40" t="s">
        <v>35</v>
      </c>
      <c r="J25" s="5"/>
      <c r="K25" s="41" t="n">
        <v>3</v>
      </c>
      <c r="L25" s="42" t="n">
        <f aca="false">K25/K117</f>
        <v>0.6</v>
      </c>
      <c r="M25" s="43" t="n">
        <f aca="false">VLOOKUP(D25,Q1:R9,2,0)</f>
        <v>3</v>
      </c>
      <c r="N25" s="43" t="n">
        <f aca="false">M25*L25</f>
        <v>1.8</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37</v>
      </c>
      <c r="C29" s="5"/>
      <c r="D29" s="39" t="s">
        <v>12</v>
      </c>
      <c r="E29" s="5"/>
      <c r="F29" s="5" t="e">
        <f aca="false">#REF!*#REF!</f>
        <v>#REF!</v>
      </c>
      <c r="G29" s="5" t="e">
        <f aca="false">IF(#REF!&gt;=0,10*#REF!,0)</f>
        <v>#REF!</v>
      </c>
      <c r="H29" s="5"/>
      <c r="I29" s="40" t="s">
        <v>38</v>
      </c>
      <c r="J29" s="5"/>
      <c r="K29" s="41" t="n">
        <v>2</v>
      </c>
      <c r="L29" s="42" t="n">
        <f aca="false">K29/K117</f>
        <v>0.4</v>
      </c>
      <c r="M29" s="43" t="n">
        <f aca="false">VLOOKUP(D29,Q1:R9,2,0)</f>
        <v>5</v>
      </c>
      <c r="N29" s="43" t="n">
        <f aca="false">M29*L29</f>
        <v>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39</v>
      </c>
      <c r="C31" s="5"/>
      <c r="D31" s="39" t="s">
        <v>7</v>
      </c>
      <c r="E31" s="5"/>
      <c r="F31" s="5" t="e">
        <f aca="false">#REF!*#REF!</f>
        <v>#REF!</v>
      </c>
      <c r="G31" s="5" t="e">
        <f aca="false">IF(#REF!&gt;=0,10*#REF!,0)</f>
        <v>#REF!</v>
      </c>
      <c r="H31" s="5"/>
      <c r="I31" s="40" t="s">
        <v>40</v>
      </c>
      <c r="J31" s="5"/>
      <c r="K31" s="41" t="n">
        <v>4</v>
      </c>
      <c r="L31" s="42" t="n">
        <f aca="false">K31/K117</f>
        <v>0.8</v>
      </c>
      <c r="M31" s="43" t="n">
        <f aca="false">VLOOKUP(D31,Q1:R9,2,0)</f>
        <v>3</v>
      </c>
      <c r="N31" s="43" t="n">
        <f aca="false">M31*L31</f>
        <v>2.4</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41</v>
      </c>
      <c r="C33" s="5"/>
      <c r="D33" s="39" t="s">
        <v>6</v>
      </c>
      <c r="E33" s="5"/>
      <c r="F33" s="5"/>
      <c r="G33" s="5"/>
      <c r="H33" s="5"/>
      <c r="I33" s="40" t="s">
        <v>42</v>
      </c>
      <c r="J33" s="5"/>
      <c r="K33" s="41" t="n">
        <v>3</v>
      </c>
      <c r="L33" s="42" t="n">
        <f aca="false">K33/K117</f>
        <v>0.6</v>
      </c>
      <c r="M33" s="43" t="n">
        <f aca="false">VLOOKUP(D33,Q1:R9,2,0)</f>
        <v>2</v>
      </c>
      <c r="N33" s="43" t="n">
        <f aca="false">M33*L33</f>
        <v>1.2</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43</v>
      </c>
      <c r="C35" s="5"/>
      <c r="D35" s="39" t="s">
        <v>11</v>
      </c>
      <c r="E35" s="5"/>
      <c r="F35" s="5" t="e">
        <f aca="false">#REF!*#REF!</f>
        <v>#REF!</v>
      </c>
      <c r="G35" s="5" t="e">
        <f aca="false">IF(#REF!&gt;=0,10*#REF!,0)</f>
        <v>#REF!</v>
      </c>
      <c r="H35" s="5"/>
      <c r="I35" s="40" t="s">
        <v>44</v>
      </c>
      <c r="J35" s="5"/>
      <c r="K35" s="41" t="n">
        <v>5</v>
      </c>
      <c r="L35" s="42" t="n">
        <f aca="false">K35/K117</f>
        <v>1</v>
      </c>
      <c r="M35" s="43" t="n">
        <f aca="false">VLOOKUP(D35,Q1:R9,2,0)</f>
        <v>4</v>
      </c>
      <c r="N35" s="43" t="n">
        <f aca="false">M35*L35</f>
        <v>4</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45</v>
      </c>
      <c r="C37" s="5"/>
      <c r="D37" s="39" t="s">
        <v>12</v>
      </c>
      <c r="E37" s="5"/>
      <c r="F37" s="5" t="e">
        <f aca="false">#REF!*#REF!</f>
        <v>#REF!</v>
      </c>
      <c r="G37" s="5" t="e">
        <f aca="false">IF(#REF!&gt;=0,10*#REF!,0)</f>
        <v>#REF!</v>
      </c>
      <c r="H37" s="5"/>
      <c r="I37" s="40" t="s">
        <v>46</v>
      </c>
      <c r="J37" s="5"/>
      <c r="K37" s="41" t="n">
        <v>3</v>
      </c>
      <c r="L37" s="42" t="n">
        <f aca="false">K37/K117</f>
        <v>0.6</v>
      </c>
      <c r="M37" s="43" t="n">
        <f aca="false">VLOOKUP(D37,Q1:R9,2,0)</f>
        <v>5</v>
      </c>
      <c r="N37" s="43" t="n">
        <f aca="false">M37*L37</f>
        <v>3</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47</v>
      </c>
      <c r="C39" s="5"/>
      <c r="D39" s="39" t="s">
        <v>7</v>
      </c>
      <c r="E39" s="5"/>
      <c r="F39" s="5" t="e">
        <f aca="false">#REF!*#REF!</f>
        <v>#REF!</v>
      </c>
      <c r="G39" s="5" t="e">
        <f aca="false">IF(#REF!&gt;=0,10*#REF!,0)</f>
        <v>#REF!</v>
      </c>
      <c r="H39" s="5"/>
      <c r="I39" s="40" t="s">
        <v>48</v>
      </c>
      <c r="J39" s="5"/>
      <c r="K39" s="41" t="n">
        <v>4</v>
      </c>
      <c r="L39" s="42" t="n">
        <f aca="false">K39/K117</f>
        <v>0.8</v>
      </c>
      <c r="M39" s="43" t="n">
        <f aca="false">VLOOKUP(D39,Q1:R9,2,0)</f>
        <v>3</v>
      </c>
      <c r="N39" s="43" t="n">
        <f aca="false">M39*L39</f>
        <v>2.4</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49</v>
      </c>
      <c r="C41" s="5"/>
      <c r="D41" s="39" t="s">
        <v>12</v>
      </c>
      <c r="E41" s="5"/>
      <c r="F41" s="5" t="e">
        <f aca="false">#REF!*#REF!</f>
        <v>#REF!</v>
      </c>
      <c r="G41" s="5" t="e">
        <f aca="false">IF(#REF!&gt;=0,10*#REF!,0)</f>
        <v>#REF!</v>
      </c>
      <c r="H41" s="5"/>
      <c r="I41" s="40" t="s">
        <v>50</v>
      </c>
      <c r="J41" s="5"/>
      <c r="K41" s="41" t="n">
        <v>2</v>
      </c>
      <c r="L41" s="42" t="n">
        <f aca="false">K41/K117</f>
        <v>0.4</v>
      </c>
      <c r="M41" s="43" t="n">
        <f aca="false">VLOOKUP(D41,Q1:R9,2,0)</f>
        <v>5</v>
      </c>
      <c r="N41" s="43" t="n">
        <f aca="false">M41*L41</f>
        <v>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51</v>
      </c>
      <c r="C43" s="5"/>
      <c r="D43" s="39" t="s">
        <v>6</v>
      </c>
      <c r="E43" s="5"/>
      <c r="F43" s="5" t="e">
        <f aca="false">#REF!*#REF!</f>
        <v>#REF!</v>
      </c>
      <c r="G43" s="5" t="e">
        <f aca="false">IF(#REF!&gt;=0,10*#REF!,0)</f>
        <v>#REF!</v>
      </c>
      <c r="H43" s="5"/>
      <c r="I43" s="40" t="s">
        <v>52</v>
      </c>
      <c r="J43" s="5"/>
      <c r="K43" s="41" t="n">
        <v>2</v>
      </c>
      <c r="L43" s="42" t="n">
        <f aca="false">K43/K117</f>
        <v>0.4</v>
      </c>
      <c r="M43" s="43" t="n">
        <f aca="false">VLOOKUP(D43,Q1:R9,2,0)</f>
        <v>2</v>
      </c>
      <c r="N43" s="43" t="n">
        <f aca="false">M43*L43</f>
        <v>0.8</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53</v>
      </c>
      <c r="C45" s="5"/>
      <c r="D45" s="39" t="s">
        <v>11</v>
      </c>
      <c r="E45" s="5"/>
      <c r="F45" s="5" t="e">
        <f aca="false">#REF!*#REF!</f>
        <v>#REF!</v>
      </c>
      <c r="G45" s="5" t="e">
        <f aca="false">IF(#REF!&gt;=0,10*#REF!,0)</f>
        <v>#REF!</v>
      </c>
      <c r="H45" s="5"/>
      <c r="I45" s="40" t="s">
        <v>54</v>
      </c>
      <c r="J45" s="5"/>
      <c r="K45" s="41" t="n">
        <v>1</v>
      </c>
      <c r="L45" s="42" t="n">
        <f aca="false">K45/K117</f>
        <v>0.2</v>
      </c>
      <c r="M45" s="43" t="n">
        <f aca="false">VLOOKUP(D45,Q1:R9,2,0)</f>
        <v>4</v>
      </c>
      <c r="N45" s="43" t="n">
        <f aca="false">M45*L45</f>
        <v>0.8</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56</v>
      </c>
      <c r="C49" s="5"/>
      <c r="D49" s="39" t="s">
        <v>6</v>
      </c>
      <c r="E49" s="5"/>
      <c r="F49" s="5" t="e">
        <f aca="false">#REF!*#REF!</f>
        <v>#REF!</v>
      </c>
      <c r="G49" s="5" t="e">
        <f aca="false">IF(#REF!&gt;=0,10*#REF!,0)</f>
        <v>#REF!</v>
      </c>
      <c r="H49" s="5"/>
      <c r="I49" s="40" t="s">
        <v>57</v>
      </c>
      <c r="J49" s="5"/>
      <c r="K49" s="41" t="n">
        <v>4</v>
      </c>
      <c r="L49" s="42" t="n">
        <f aca="false">K49/K117</f>
        <v>0.8</v>
      </c>
      <c r="M49" s="43" t="n">
        <f aca="false">VLOOKUP(D49,Q1:R9,2,0)</f>
        <v>2</v>
      </c>
      <c r="N49" s="43" t="n">
        <f aca="false">M49*L49</f>
        <v>1.6</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58</v>
      </c>
      <c r="C51" s="5"/>
      <c r="D51" s="39" t="s">
        <v>2</v>
      </c>
      <c r="E51" s="5"/>
      <c r="F51" s="5" t="e">
        <f aca="false">#REF!*#REF!</f>
        <v>#REF!</v>
      </c>
      <c r="G51" s="5" t="e">
        <f aca="false">IF(#REF!&gt;=0,10*#REF!,0)</f>
        <v>#REF!</v>
      </c>
      <c r="H51" s="5"/>
      <c r="I51" s="40" t="s">
        <v>59</v>
      </c>
      <c r="J51" s="5"/>
      <c r="K51" s="41" t="n">
        <v>4</v>
      </c>
      <c r="L51" s="42" t="n">
        <f aca="false">K51/K117</f>
        <v>0.8</v>
      </c>
      <c r="M51" s="43" t="n">
        <f aca="false">VLOOKUP(D51,Q1:R9,2,0)</f>
        <v>1</v>
      </c>
      <c r="N51" s="43" t="n">
        <f aca="false">M51*L51</f>
        <v>0.8</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60</v>
      </c>
      <c r="C53" s="5"/>
      <c r="D53" s="39" t="s">
        <v>2</v>
      </c>
      <c r="E53" s="5"/>
      <c r="F53" s="5" t="e">
        <f aca="false">#REF!*#REF!</f>
        <v>#REF!</v>
      </c>
      <c r="G53" s="5" t="e">
        <f aca="false">IF(#REF!&gt;=0,10*#REF!,0)</f>
        <v>#REF!</v>
      </c>
      <c r="H53" s="5"/>
      <c r="I53" s="40" t="s">
        <v>59</v>
      </c>
      <c r="J53" s="5"/>
      <c r="K53" s="41" t="n">
        <v>2</v>
      </c>
      <c r="L53" s="42" t="n">
        <f aca="false">K53/K117</f>
        <v>0.4</v>
      </c>
      <c r="M53" s="43" t="n">
        <f aca="false">VLOOKUP(D53,Q1:R9,2,0)</f>
        <v>1</v>
      </c>
      <c r="N53" s="43" t="n">
        <f aca="false">M53*L53</f>
        <v>0.4</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61</v>
      </c>
      <c r="C55" s="5"/>
      <c r="D55" s="39" t="s">
        <v>2</v>
      </c>
      <c r="E55" s="5"/>
      <c r="F55" s="5" t="e">
        <f aca="false">#REF!*#REF!</f>
        <v>#REF!</v>
      </c>
      <c r="G55" s="5" t="e">
        <f aca="false">IF(#REF!&gt;=0,10*#REF!,0)</f>
        <v>#REF!</v>
      </c>
      <c r="H55" s="5"/>
      <c r="I55" s="40" t="s">
        <v>59</v>
      </c>
      <c r="J55" s="5"/>
      <c r="K55" s="41" t="n">
        <v>4</v>
      </c>
      <c r="L55" s="42" t="n">
        <f aca="false">K55/K117</f>
        <v>0.8</v>
      </c>
      <c r="M55" s="43" t="n">
        <f aca="false">VLOOKUP(D55,Q1:R9,2,0)</f>
        <v>1</v>
      </c>
      <c r="N55" s="43" t="n">
        <f aca="false">M55*L55</f>
        <v>0.8</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62</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63</v>
      </c>
      <c r="C59" s="5"/>
      <c r="D59" s="39" t="s">
        <v>7</v>
      </c>
      <c r="E59" s="5"/>
      <c r="F59" s="5" t="e">
        <f aca="false">#REF!*#REF!</f>
        <v>#REF!</v>
      </c>
      <c r="G59" s="5" t="e">
        <f aca="false">IF(#REF!&gt;=0,10*#REF!,0)</f>
        <v>#REF!</v>
      </c>
      <c r="H59" s="5"/>
      <c r="I59" s="40" t="s">
        <v>64</v>
      </c>
      <c r="J59" s="5"/>
      <c r="K59" s="41" t="n">
        <v>4</v>
      </c>
      <c r="L59" s="42" t="n">
        <f aca="false">K59/K117</f>
        <v>0.8</v>
      </c>
      <c r="M59" s="43" t="n">
        <f aca="false">VLOOKUP(D59,Q1:R9,2,0)</f>
        <v>3</v>
      </c>
      <c r="N59" s="43" t="n">
        <f aca="false">M59*L59</f>
        <v>2.4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65</v>
      </c>
      <c r="C61" s="5"/>
      <c r="D61" s="39" t="s">
        <v>12</v>
      </c>
      <c r="E61" s="5"/>
      <c r="F61" s="5" t="e">
        <f aca="false">#REF!*#REF!</f>
        <v>#REF!</v>
      </c>
      <c r="G61" s="5" t="e">
        <f aca="false">IF(#REF!&gt;=0,10*#REF!,0)</f>
        <v>#REF!</v>
      </c>
      <c r="H61" s="5"/>
      <c r="I61" s="40" t="s">
        <v>66</v>
      </c>
      <c r="J61" s="5"/>
      <c r="K61" s="41" t="n">
        <v>3</v>
      </c>
      <c r="L61" s="42" t="n">
        <f aca="false">K61/K117</f>
        <v>0.6</v>
      </c>
      <c r="M61" s="43" t="n">
        <f aca="false">VLOOKUP(D61,Q1:R9,2,0)</f>
        <v>5</v>
      </c>
      <c r="N61" s="43" t="n">
        <f aca="false">M61*L61</f>
        <v>3</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67</v>
      </c>
      <c r="C63" s="5"/>
      <c r="D63" s="39" t="s">
        <v>6</v>
      </c>
      <c r="E63" s="5"/>
      <c r="F63" s="5" t="e">
        <f aca="false">#REF!*#REF!</f>
        <v>#REF!</v>
      </c>
      <c r="G63" s="5" t="e">
        <f aca="false">IF(#REF!&gt;=0,10*#REF!,0)</f>
        <v>#REF!</v>
      </c>
      <c r="H63" s="5"/>
      <c r="I63" s="40" t="s">
        <v>68</v>
      </c>
      <c r="J63" s="5"/>
      <c r="K63" s="41" t="n">
        <v>1</v>
      </c>
      <c r="L63" s="42" t="n">
        <f aca="false">K63/K117</f>
        <v>0.2</v>
      </c>
      <c r="M63" s="43" t="n">
        <f aca="false">VLOOKUP(D63,Q1:R9,2,0)</f>
        <v>2</v>
      </c>
      <c r="N63" s="43" t="n">
        <f aca="false">M63*L63</f>
        <v>0.4</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69</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70</v>
      </c>
      <c r="C67" s="5"/>
      <c r="D67" s="39" t="s">
        <v>18</v>
      </c>
      <c r="E67" s="5"/>
      <c r="F67" s="5" t="e">
        <f aca="false">#REF!*#REF!</f>
        <v>#REF!</v>
      </c>
      <c r="G67" s="5" t="e">
        <f aca="false">IF(#REF!&gt;=0,10*#REF!,0)</f>
        <v>#REF!</v>
      </c>
      <c r="H67" s="5"/>
      <c r="I67" s="40" t="s">
        <v>71</v>
      </c>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72</v>
      </c>
      <c r="C69" s="5"/>
      <c r="D69" s="39" t="s">
        <v>18</v>
      </c>
      <c r="E69" s="5"/>
      <c r="F69" s="5" t="e">
        <f aca="false">#REF!*#REF!</f>
        <v>#REF!</v>
      </c>
      <c r="G69" s="5" t="e">
        <f aca="false">IF(#REF!&gt;=0,10*#REF!,0)</f>
        <v>#REF!</v>
      </c>
      <c r="H69" s="5"/>
      <c r="I69" s="40" t="s">
        <v>73</v>
      </c>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74</v>
      </c>
      <c r="C71" s="5"/>
      <c r="D71" s="39" t="s">
        <v>18</v>
      </c>
      <c r="E71" s="5"/>
      <c r="F71" s="5" t="e">
        <f aca="false">#REF!*#REF!</f>
        <v>#REF!</v>
      </c>
      <c r="G71" s="5" t="e">
        <f aca="false">IF(#REF!&gt;=0,10*#REF!,0)</f>
        <v>#REF!</v>
      </c>
      <c r="H71" s="5"/>
      <c r="I71" s="40" t="s">
        <v>71</v>
      </c>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75</v>
      </c>
      <c r="C73" s="5"/>
      <c r="D73" s="39" t="s">
        <v>18</v>
      </c>
      <c r="E73" s="5"/>
      <c r="F73" s="5" t="e">
        <f aca="false">#REF!*#REF!</f>
        <v>#REF!</v>
      </c>
      <c r="G73" s="5" t="e">
        <f aca="false">IF(#REF!&gt;=0,10*#REF!,0)</f>
        <v>#REF!</v>
      </c>
      <c r="H73" s="5"/>
      <c r="I73" s="40" t="s">
        <v>71</v>
      </c>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76</v>
      </c>
      <c r="C75" s="5"/>
      <c r="D75" s="39" t="s">
        <v>18</v>
      </c>
      <c r="E75" s="5"/>
      <c r="F75" s="5" t="e">
        <f aca="false">#REF!*#REF!</f>
        <v>#REF!</v>
      </c>
      <c r="G75" s="5" t="e">
        <f aca="false">IF(#REF!&gt;=0,10*#REF!,0)</f>
        <v>#REF!</v>
      </c>
      <c r="H75" s="5"/>
      <c r="I75" s="40" t="s">
        <v>71</v>
      </c>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77</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78</v>
      </c>
      <c r="C79" s="5"/>
      <c r="D79" s="39" t="s">
        <v>18</v>
      </c>
      <c r="E79" s="5"/>
      <c r="F79" s="5" t="e">
        <f aca="false">#REF!*#REF!</f>
        <v>#REF!</v>
      </c>
      <c r="G79" s="5" t="e">
        <f aca="false">IF(#REF!&gt;=0,10*#REF!,0)</f>
        <v>#REF!</v>
      </c>
      <c r="H79" s="5"/>
      <c r="I79" s="40" t="s">
        <v>79</v>
      </c>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80</v>
      </c>
      <c r="C81" s="5"/>
      <c r="D81" s="39" t="s">
        <v>18</v>
      </c>
      <c r="E81" s="5"/>
      <c r="F81" s="5" t="e">
        <f aca="false">#REF!*#REF!</f>
        <v>#REF!</v>
      </c>
      <c r="G81" s="5" t="e">
        <f aca="false">IF(#REF!&gt;=0,10*#REF!,0)</f>
        <v>#REF!</v>
      </c>
      <c r="H81" s="5"/>
      <c r="I81" s="40" t="s">
        <v>79</v>
      </c>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81</v>
      </c>
      <c r="C83" s="5"/>
      <c r="D83" s="39" t="s">
        <v>12</v>
      </c>
      <c r="E83" s="5"/>
      <c r="F83" s="5" t="e">
        <f aca="false">#REF!*#REF!</f>
        <v>#REF!</v>
      </c>
      <c r="G83" s="5" t="e">
        <f aca="false">IF(#REF!&gt;=0,10*#REF!,0)</f>
        <v>#REF!</v>
      </c>
      <c r="H83" s="5"/>
      <c r="I83" s="40" t="s">
        <v>82</v>
      </c>
      <c r="J83" s="5"/>
      <c r="K83" s="41" t="n">
        <v>3</v>
      </c>
      <c r="L83" s="42" t="n">
        <f aca="false">K83/K117</f>
        <v>0.6</v>
      </c>
      <c r="M83" s="43" t="n">
        <f aca="false">VLOOKUP(D83,Q1:R9,2,0)</f>
        <v>5</v>
      </c>
      <c r="N83" s="43" t="n">
        <f aca="false">M83*L83</f>
        <v>3</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83</v>
      </c>
      <c r="C85" s="5"/>
      <c r="D85" s="39" t="s">
        <v>18</v>
      </c>
      <c r="E85" s="5"/>
      <c r="F85" s="5" t="e">
        <f aca="false">#REF!*#REF!</f>
        <v>#REF!</v>
      </c>
      <c r="G85" s="5" t="e">
        <f aca="false">IF(#REF!&gt;=0,10*#REF!,0)</f>
        <v>#REF!</v>
      </c>
      <c r="H85" s="5"/>
      <c r="I85" s="40" t="s">
        <v>79</v>
      </c>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84</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85</v>
      </c>
      <c r="C89" s="5"/>
      <c r="D89" s="39" t="s">
        <v>11</v>
      </c>
      <c r="E89" s="5"/>
      <c r="F89" s="5" t="e">
        <f aca="false">#REF!*#REF!</f>
        <v>#REF!</v>
      </c>
      <c r="G89" s="5" t="e">
        <f aca="false">IF(#REF!&gt;=0,10*#REF!,0)</f>
        <v>#REF!</v>
      </c>
      <c r="H89" s="5"/>
      <c r="I89" s="40" t="s">
        <v>86</v>
      </c>
      <c r="J89" s="5"/>
      <c r="K89" s="41" t="n">
        <v>5</v>
      </c>
      <c r="L89" s="42" t="n">
        <f aca="false">K89/K117</f>
        <v>1</v>
      </c>
      <c r="M89" s="43" t="n">
        <f aca="false">VLOOKUP(D89,Q1:R9,2,0)</f>
        <v>4</v>
      </c>
      <c r="N89" s="43" t="n">
        <f aca="false">M89*L89</f>
        <v>4</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87</v>
      </c>
      <c r="C91" s="5"/>
      <c r="D91" s="39" t="s">
        <v>7</v>
      </c>
      <c r="E91" s="5"/>
      <c r="F91" s="5" t="e">
        <f aca="false">#REF!*#REF!</f>
        <v>#REF!</v>
      </c>
      <c r="G91" s="5" t="e">
        <f aca="false">IF(#REF!&gt;=0,10*#REF!,0)</f>
        <v>#REF!</v>
      </c>
      <c r="H91" s="5"/>
      <c r="I91" s="40" t="s">
        <v>88</v>
      </c>
      <c r="J91" s="5"/>
      <c r="K91" s="41" t="n">
        <v>2</v>
      </c>
      <c r="L91" s="42" t="n">
        <f aca="false">K91/K117</f>
        <v>0.4</v>
      </c>
      <c r="M91" s="43" t="n">
        <f aca="false">VLOOKUP(D91,Q1:R9,2,0)</f>
        <v>3</v>
      </c>
      <c r="N91" s="43" t="n">
        <f aca="false">M91*L91</f>
        <v>1.2</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89</v>
      </c>
      <c r="C93" s="5"/>
      <c r="D93" s="39" t="s">
        <v>11</v>
      </c>
      <c r="E93" s="5"/>
      <c r="F93" s="5" t="e">
        <f aca="false">#REF!*#REF!</f>
        <v>#REF!</v>
      </c>
      <c r="G93" s="5" t="e">
        <f aca="false">IF(#REF!&gt;=0,10*#REF!,0)</f>
        <v>#REF!</v>
      </c>
      <c r="H93" s="5"/>
      <c r="I93" s="40" t="s">
        <v>90</v>
      </c>
      <c r="J93" s="5"/>
      <c r="K93" s="41" t="n">
        <v>4</v>
      </c>
      <c r="L93" s="42" t="n">
        <f aca="false">K93/K117</f>
        <v>0.8</v>
      </c>
      <c r="M93" s="43" t="n">
        <f aca="false">VLOOKUP(D93,Q1:R9,2,0)</f>
        <v>4</v>
      </c>
      <c r="N93" s="43" t="n">
        <f aca="false">M93*L93</f>
        <v>3.2</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91</v>
      </c>
      <c r="C95" s="5"/>
      <c r="D95" s="39" t="s">
        <v>11</v>
      </c>
      <c r="E95" s="5"/>
      <c r="F95" s="5" t="e">
        <f aca="false">#REF!*#REF!</f>
        <v>#REF!</v>
      </c>
      <c r="G95" s="5" t="e">
        <f aca="false">IF(#REF!&gt;=0,10*#REF!,0)</f>
        <v>#REF!</v>
      </c>
      <c r="H95" s="5"/>
      <c r="I95" s="40" t="s">
        <v>92</v>
      </c>
      <c r="J95" s="5"/>
      <c r="K95" s="41" t="n">
        <v>3</v>
      </c>
      <c r="L95" s="42" t="n">
        <f aca="false">K95/K117</f>
        <v>0.6</v>
      </c>
      <c r="M95" s="43" t="n">
        <f aca="false">VLOOKUP(D95,Q1:R9,2,0)</f>
        <v>4</v>
      </c>
      <c r="N95" s="43" t="n">
        <f aca="false">M95*L95</f>
        <v>2.4</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93</v>
      </c>
      <c r="C97" s="5"/>
      <c r="D97" s="39" t="s">
        <v>7</v>
      </c>
      <c r="E97" s="5"/>
      <c r="F97" s="5" t="e">
        <f aca="false">#REF!*#REF!</f>
        <v>#REF!</v>
      </c>
      <c r="G97" s="5" t="e">
        <f aca="false">IF(#REF!&gt;=0,10*#REF!,0)</f>
        <v>#REF!</v>
      </c>
      <c r="H97" s="5"/>
      <c r="I97" s="40" t="s">
        <v>94</v>
      </c>
      <c r="J97" s="5"/>
      <c r="K97" s="41" t="n">
        <v>3</v>
      </c>
      <c r="L97" s="42" t="n">
        <f aca="false">K97/K117</f>
        <v>0.6</v>
      </c>
      <c r="M97" s="43" t="n">
        <f aca="false">VLOOKUP(D97,Q1:R9,2,0)</f>
        <v>3</v>
      </c>
      <c r="N97" s="43" t="n">
        <f aca="false">M97*L97</f>
        <v>1.8</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95</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96</v>
      </c>
      <c r="C101" s="5"/>
      <c r="D101" s="39" t="s">
        <v>7</v>
      </c>
      <c r="E101" s="5"/>
      <c r="F101" s="5" t="e">
        <f aca="false">#REF!*#REF!</f>
        <v>#REF!</v>
      </c>
      <c r="G101" s="5" t="e">
        <f aca="false">IF(#REF!&gt;=0,10*#REF!,0)</f>
        <v>#REF!</v>
      </c>
      <c r="H101" s="5"/>
      <c r="I101" s="40" t="s">
        <v>97</v>
      </c>
      <c r="J101" s="5"/>
      <c r="K101" s="41" t="n">
        <v>4</v>
      </c>
      <c r="L101" s="42" t="n">
        <f aca="false">K101/K117</f>
        <v>0.8</v>
      </c>
      <c r="M101" s="43" t="n">
        <f aca="false">VLOOKUP(D101,Q1:R9,2,0)</f>
        <v>3</v>
      </c>
      <c r="N101" s="43" t="n">
        <f aca="false">M101*L101</f>
        <v>2.4</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98</v>
      </c>
      <c r="C103" s="5"/>
      <c r="D103" s="39" t="s">
        <v>7</v>
      </c>
      <c r="E103" s="5"/>
      <c r="F103" s="5" t="e">
        <f aca="false">#REF!*#REF!</f>
        <v>#REF!</v>
      </c>
      <c r="G103" s="5" t="e">
        <f aca="false">IF(#REF!&gt;=0,10*#REF!,0)</f>
        <v>#REF!</v>
      </c>
      <c r="H103" s="5"/>
      <c r="I103" s="40" t="s">
        <v>99</v>
      </c>
      <c r="J103" s="5"/>
      <c r="K103" s="41" t="n">
        <v>3</v>
      </c>
      <c r="L103" s="42" t="n">
        <f aca="false">K103/K117</f>
        <v>0.6</v>
      </c>
      <c r="M103" s="43" t="n">
        <f aca="false">VLOOKUP(D103,Q1:R9,2,0)</f>
        <v>3</v>
      </c>
      <c r="N103" s="43" t="n">
        <f aca="false">M103*L103</f>
        <v>1.8</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100</v>
      </c>
      <c r="C105" s="5"/>
      <c r="D105" s="39" t="s">
        <v>2</v>
      </c>
      <c r="E105" s="5"/>
      <c r="F105" s="5" t="e">
        <f aca="false">#REF!*#REF!</f>
        <v>#REF!</v>
      </c>
      <c r="G105" s="5" t="e">
        <f aca="false">IF(#REF!&gt;=0,10*#REF!,0)</f>
        <v>#REF!</v>
      </c>
      <c r="H105" s="5"/>
      <c r="I105" s="40" t="s">
        <v>101</v>
      </c>
      <c r="J105" s="5"/>
      <c r="K105" s="41" t="n">
        <v>3</v>
      </c>
      <c r="L105" s="42" t="n">
        <f aca="false">K105/K117</f>
        <v>0.6</v>
      </c>
      <c r="M105" s="43" t="n">
        <f aca="false">VLOOKUP(D105,Q1:R9,2,0)</f>
        <v>1</v>
      </c>
      <c r="N105" s="43" t="n">
        <f aca="false">M105*L105</f>
        <v>0.6</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102</v>
      </c>
      <c r="C107" s="5"/>
      <c r="D107" s="39" t="s">
        <v>2</v>
      </c>
      <c r="E107" s="5"/>
      <c r="F107" s="5" t="e">
        <f aca="false">#REF!*#REF!</f>
        <v>#REF!</v>
      </c>
      <c r="G107" s="5" t="e">
        <f aca="false">IF(#REF!&gt;=0,10*#REF!,0)</f>
        <v>#REF!</v>
      </c>
      <c r="H107" s="5"/>
      <c r="I107" s="40" t="s">
        <v>103</v>
      </c>
      <c r="J107" s="5"/>
      <c r="K107" s="41" t="n">
        <v>2</v>
      </c>
      <c r="L107" s="42" t="n">
        <f aca="false">K107/K117</f>
        <v>0.4</v>
      </c>
      <c r="M107" s="43" t="n">
        <f aca="false">VLOOKUP(D107,Q1:R9,2,0)</f>
        <v>1</v>
      </c>
      <c r="N107" s="43" t="n">
        <f aca="false">M107*L107</f>
        <v>0.4</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104</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105</v>
      </c>
      <c r="C111" s="19"/>
      <c r="D111" s="39" t="s">
        <v>6</v>
      </c>
      <c r="E111" s="19"/>
      <c r="F111" s="19" t="e">
        <f aca="false">#REF!*#REF!</f>
        <v>#REF!</v>
      </c>
      <c r="G111" s="19" t="e">
        <f aca="false">IF(#REF!&gt;=0,10*#REF!,0)</f>
        <v>#REF!</v>
      </c>
      <c r="H111" s="19"/>
      <c r="I111" s="40" t="s">
        <v>106</v>
      </c>
      <c r="J111" s="19"/>
      <c r="K111" s="28" t="n">
        <v>4</v>
      </c>
      <c r="L111" s="56" t="n">
        <f aca="false">K111/K117</f>
        <v>0.8</v>
      </c>
      <c r="M111" s="57" t="n">
        <f aca="false">VLOOKUP(D111,Q1:R9,2,0)</f>
        <v>2</v>
      </c>
      <c r="N111" s="57" t="n">
        <f aca="false">M111*L111</f>
        <v>1.6</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107</v>
      </c>
      <c r="C113" s="19"/>
      <c r="D113" s="59" t="s">
        <v>11</v>
      </c>
      <c r="E113" s="19"/>
      <c r="F113" s="19" t="e">
        <f aca="false">#REF!*#REF!</f>
        <v>#REF!</v>
      </c>
      <c r="G113" s="19" t="e">
        <f aca="false">IF(#REF!&gt;=0,10*#REF!,0)</f>
        <v>#REF!</v>
      </c>
      <c r="H113" s="19"/>
      <c r="I113" s="40" t="s">
        <v>108</v>
      </c>
      <c r="J113" s="19"/>
      <c r="K113" s="28" t="n">
        <v>4</v>
      </c>
      <c r="L113" s="56" t="n">
        <f aca="false">K113/K117</f>
        <v>0.8</v>
      </c>
      <c r="M113" s="57" t="n">
        <f aca="false">VLOOKUP(D113,Q1:R9,2,0)</f>
        <v>4</v>
      </c>
      <c r="N113" s="57" t="n">
        <f aca="false">M113*L113</f>
        <v>3.2</v>
      </c>
      <c r="O113" s="57"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109</v>
      </c>
      <c r="C115" s="19"/>
      <c r="D115" s="39" t="s">
        <v>18</v>
      </c>
      <c r="E115" s="19"/>
      <c r="F115" s="19" t="e">
        <f aca="false">#REF!*#REF!</f>
        <v>#REF!</v>
      </c>
      <c r="G115" s="19" t="e">
        <f aca="false">IF(#REF!&gt;=0,10*#REF!,0)</f>
        <v>#REF!</v>
      </c>
      <c r="H115" s="19"/>
      <c r="I115" s="40" t="s">
        <v>110</v>
      </c>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111</v>
      </c>
      <c r="B117" s="64"/>
      <c r="C117" s="65"/>
      <c r="D117" s="66" t="n">
        <f aca="false">IF(ISERR((N117/O117)*100),"",(N117/O117)*100)</f>
        <v>63.3898305084746</v>
      </c>
      <c r="E117" s="67"/>
      <c r="F117" s="67"/>
      <c r="G117" s="67"/>
      <c r="H117" s="68" t="str">
        <f aca="false">IF(D117="","","-")</f>
        <v>-</v>
      </c>
      <c r="I117" s="69" t="str">
        <f aca="false">VLOOKUP(J117,'Rating ranges'!A2:B7,2,1)</f>
        <v>Moderate</v>
      </c>
      <c r="J117" s="6" t="n">
        <f aca="false">IF(D117="",0,D117)</f>
        <v>63.3898305084746</v>
      </c>
      <c r="K117" s="61" t="n">
        <f aca="false">MAX(K9:K115)</f>
        <v>5</v>
      </c>
      <c r="L117" s="61"/>
      <c r="M117" s="61"/>
      <c r="N117" s="62" t="n">
        <f aca="false">SUM(N9:N115)</f>
        <v>74.8</v>
      </c>
      <c r="O117" s="62" t="n">
        <f aca="false">SUM(O9:O115)</f>
        <v>118</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112</v>
      </c>
      <c r="C125" s="75" t="s">
        <v>113</v>
      </c>
      <c r="D125" s="76"/>
      <c r="E125" s="5"/>
      <c r="F125" s="5"/>
      <c r="G125" s="5"/>
      <c r="H125" s="5"/>
      <c r="I125" s="5"/>
      <c r="J125" s="5"/>
      <c r="K125" s="12"/>
      <c r="L125" s="12"/>
      <c r="M125" s="5"/>
    </row>
    <row r="126" customFormat="false" ht="12.75" hidden="false" customHeight="true" outlineLevel="0" collapsed="false">
      <c r="A126" s="5"/>
      <c r="B126" s="77"/>
      <c r="C126" s="78" t="s">
        <v>114</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115</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116</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117</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118</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119</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120</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121</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122</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123</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124</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125</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126</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127</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128</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129</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130</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131</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132</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133</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134</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135</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136</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137</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62</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138</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139</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140</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69</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141</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142</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143</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144</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145</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77</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146</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147</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148</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149</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84</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150</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151</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152</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153</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154</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95</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155</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156</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157</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158</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104</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159</v>
      </c>
      <c r="C111" s="19"/>
      <c r="D111" s="39" t="s">
        <v>1</v>
      </c>
      <c r="E111" s="19"/>
      <c r="F111" s="19" t="e">
        <f aca="false">#REF!*#REF!</f>
        <v>#REF!</v>
      </c>
      <c r="G111" s="19" t="e">
        <f aca="false">IF(#REF!&gt;=0,10*#REF!,0)</f>
        <v>#REF!</v>
      </c>
      <c r="H111" s="19"/>
      <c r="I111" s="40"/>
      <c r="J111" s="19"/>
      <c r="K111" s="28" t="n">
        <v>4</v>
      </c>
      <c r="L111" s="56" t="n">
        <f aca="false">K111/K117</f>
        <v>0.8</v>
      </c>
      <c r="M111" s="57" t="n">
        <f aca="false">VLOOKUP(D111,Q1:R9,2,0)</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160</v>
      </c>
      <c r="C113" s="19"/>
      <c r="D113" s="39" t="s">
        <v>1</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161</v>
      </c>
      <c r="C115" s="19"/>
      <c r="D115" s="39" t="s">
        <v>1</v>
      </c>
      <c r="E115" s="19"/>
      <c r="F115" s="19" t="e">
        <f aca="false">#REF!*#REF!</f>
        <v>#REF!</v>
      </c>
      <c r="G115" s="19" t="e">
        <f aca="false">IF(#REF!&gt;=0,10*#REF!,0)</f>
        <v>#REF!</v>
      </c>
      <c r="H115" s="19"/>
      <c r="I115" s="40"/>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111</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83"/>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162</v>
      </c>
      <c r="B1" s="1"/>
      <c r="C1" s="1"/>
    </row>
    <row r="2" customFormat="false" ht="15.75" hidden="false" customHeight="true" outlineLevel="0" collapsed="false">
      <c r="B2" s="60"/>
      <c r="C2" s="31" t="s">
        <v>163</v>
      </c>
    </row>
    <row r="3" customFormat="false" ht="24.75" hidden="false" customHeight="true" outlineLevel="0" collapsed="false">
      <c r="A3" s="84"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5" t="n">
        <v>1</v>
      </c>
      <c r="B4" s="86" t="s">
        <v>164</v>
      </c>
      <c r="C4" s="87" t="s">
        <v>165</v>
      </c>
    </row>
    <row r="5" customFormat="false" ht="38.25" hidden="false" customHeight="true" outlineLevel="0" collapsed="false">
      <c r="A5" s="85" t="n">
        <f aca="false">A4+1</f>
        <v>2</v>
      </c>
      <c r="B5" s="86" t="s">
        <v>166</v>
      </c>
      <c r="C5" s="87" t="s">
        <v>165</v>
      </c>
    </row>
    <row r="6" customFormat="false" ht="38.25" hidden="false" customHeight="true" outlineLevel="0" collapsed="false">
      <c r="A6" s="85" t="n">
        <f aca="false">A5+1</f>
        <v>3</v>
      </c>
      <c r="B6" s="86" t="s">
        <v>167</v>
      </c>
      <c r="C6" s="87" t="s">
        <v>168</v>
      </c>
    </row>
    <row r="7" customFormat="false" ht="38.25" hidden="false" customHeight="true" outlineLevel="0" collapsed="false">
      <c r="A7" s="85" t="n">
        <f aca="false">A6+1</f>
        <v>4</v>
      </c>
      <c r="B7" s="86" t="s">
        <v>169</v>
      </c>
      <c r="C7" s="87" t="s">
        <v>170</v>
      </c>
    </row>
    <row r="8" customFormat="false" ht="38.25" hidden="false" customHeight="true" outlineLevel="0" collapsed="false">
      <c r="A8" s="85" t="n">
        <f aca="false">A7+1</f>
        <v>5</v>
      </c>
      <c r="B8" s="86" t="s">
        <v>171</v>
      </c>
      <c r="C8" s="87" t="s">
        <v>170</v>
      </c>
    </row>
    <row r="9" customFormat="false" ht="12.75" hidden="false" customHeight="true" outlineLevel="0" collapsed="false">
      <c r="B9" s="51"/>
      <c r="C9" s="19"/>
    </row>
    <row r="10" customFormat="false" ht="24.75" hidden="false" customHeight="true" outlineLevel="0" collapsed="false">
      <c r="A10" s="84"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5" t="n">
        <f aca="false">A8+1</f>
        <v>6</v>
      </c>
      <c r="B11" s="86" t="s">
        <v>172</v>
      </c>
      <c r="C11" s="87" t="s">
        <v>170</v>
      </c>
    </row>
    <row r="12" customFormat="false" ht="51" hidden="false" customHeight="true" outlineLevel="0" collapsed="false">
      <c r="A12" s="85" t="n">
        <f aca="false">A11+1</f>
        <v>7</v>
      </c>
      <c r="B12" s="86" t="s">
        <v>173</v>
      </c>
      <c r="C12" s="87" t="s">
        <v>168</v>
      </c>
    </row>
    <row r="13" customFormat="false" ht="38.25" hidden="false" customHeight="true" outlineLevel="0" collapsed="false">
      <c r="A13" s="85" t="n">
        <f aca="false">A12+1</f>
        <v>8</v>
      </c>
      <c r="B13" s="86" t="s">
        <v>174</v>
      </c>
      <c r="C13" s="87" t="s">
        <v>170</v>
      </c>
    </row>
    <row r="14" customFormat="false" ht="12.75" hidden="false" customHeight="true" outlineLevel="0" collapsed="false">
      <c r="B14" s="51"/>
      <c r="C14" s="19"/>
    </row>
    <row r="15" customFormat="false" ht="24.75" hidden="false" customHeight="true" outlineLevel="0" collapsed="false">
      <c r="A15" s="84"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5" t="n">
        <f aca="false">A13+1</f>
        <v>9</v>
      </c>
      <c r="B16" s="86" t="s">
        <v>175</v>
      </c>
      <c r="C16" s="87" t="s">
        <v>176</v>
      </c>
    </row>
    <row r="17" customFormat="false" ht="51" hidden="false" customHeight="true" outlineLevel="0" collapsed="false">
      <c r="A17" s="85" t="n">
        <f aca="false">A16+1</f>
        <v>10</v>
      </c>
      <c r="B17" s="86" t="s">
        <v>177</v>
      </c>
      <c r="C17" s="87" t="s">
        <v>168</v>
      </c>
    </row>
    <row r="18" customFormat="false" ht="38.25" hidden="false" customHeight="true" outlineLevel="0" collapsed="false">
      <c r="A18" s="85" t="n">
        <f aca="false">A17+1</f>
        <v>11</v>
      </c>
      <c r="B18" s="86" t="s">
        <v>178</v>
      </c>
      <c r="C18" s="87" t="s">
        <v>170</v>
      </c>
    </row>
    <row r="19" customFormat="false" ht="51" hidden="false" customHeight="true" outlineLevel="0" collapsed="false">
      <c r="A19" s="85" t="n">
        <f aca="false">A18+1</f>
        <v>12</v>
      </c>
      <c r="B19" s="86" t="s">
        <v>179</v>
      </c>
      <c r="C19" s="87" t="s">
        <v>165</v>
      </c>
    </row>
    <row r="20" customFormat="false" ht="51" hidden="false" customHeight="true" outlineLevel="0" collapsed="false">
      <c r="A20" s="85" t="n">
        <f aca="false">A19+1</f>
        <v>13</v>
      </c>
      <c r="B20" s="86" t="s">
        <v>180</v>
      </c>
      <c r="C20" s="87" t="s">
        <v>170</v>
      </c>
    </row>
    <row r="21" customFormat="false" ht="38.25" hidden="false" customHeight="true" outlineLevel="0" collapsed="false">
      <c r="A21" s="85" t="n">
        <f aca="false">A20+1</f>
        <v>14</v>
      </c>
      <c r="B21" s="86" t="s">
        <v>181</v>
      </c>
      <c r="C21" s="87" t="s">
        <v>168</v>
      </c>
    </row>
    <row r="22" customFormat="false" ht="25.5" hidden="false" customHeight="true" outlineLevel="0" collapsed="false">
      <c r="A22" s="85" t="n">
        <f aca="false">A21+1</f>
        <v>15</v>
      </c>
      <c r="B22" s="86" t="s">
        <v>182</v>
      </c>
      <c r="C22" s="87" t="s">
        <v>176</v>
      </c>
    </row>
    <row r="23" customFormat="false" ht="25.5" hidden="false" customHeight="true" outlineLevel="0" collapsed="false">
      <c r="A23" s="85" t="n">
        <f aca="false">A22+1</f>
        <v>16</v>
      </c>
      <c r="B23" s="86" t="s">
        <v>183</v>
      </c>
      <c r="C23" s="87" t="s">
        <v>176</v>
      </c>
    </row>
    <row r="24" customFormat="false" ht="25.5" hidden="false" customHeight="true" outlineLevel="0" collapsed="false">
      <c r="A24" s="85" t="n">
        <f aca="false">A23+1</f>
        <v>17</v>
      </c>
      <c r="B24" s="86" t="s">
        <v>184</v>
      </c>
      <c r="C24" s="87" t="s">
        <v>185</v>
      </c>
    </row>
    <row r="25" customFormat="false" ht="12.75" hidden="false" customHeight="true" outlineLevel="0" collapsed="false">
      <c r="B25" s="51"/>
      <c r="C25" s="19"/>
    </row>
    <row r="26" customFormat="false" ht="24.75" hidden="false" customHeight="true" outlineLevel="0" collapsed="false">
      <c r="A26" s="84" t="s">
        <v>55</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5" t="n">
        <f aca="false">A24+1</f>
        <v>18</v>
      </c>
      <c r="B27" s="86" t="s">
        <v>186</v>
      </c>
      <c r="C27" s="87" t="s">
        <v>168</v>
      </c>
    </row>
    <row r="28" customFormat="false" ht="38.25" hidden="false" customHeight="true" outlineLevel="0" collapsed="false">
      <c r="A28" s="85" t="n">
        <f aca="false">A27+1</f>
        <v>19</v>
      </c>
      <c r="B28" s="86" t="s">
        <v>187</v>
      </c>
      <c r="C28" s="87" t="s">
        <v>168</v>
      </c>
    </row>
    <row r="29" customFormat="false" ht="51" hidden="false" customHeight="true" outlineLevel="0" collapsed="false">
      <c r="A29" s="85" t="n">
        <f aca="false">A28+1</f>
        <v>20</v>
      </c>
      <c r="B29" s="86" t="s">
        <v>188</v>
      </c>
      <c r="C29" s="87" t="s">
        <v>176</v>
      </c>
    </row>
    <row r="30" customFormat="false" ht="38.25" hidden="false" customHeight="true" outlineLevel="0" collapsed="false">
      <c r="A30" s="85" t="n">
        <f aca="false">A29+1</f>
        <v>21</v>
      </c>
      <c r="B30" s="86" t="s">
        <v>189</v>
      </c>
      <c r="C30" s="87" t="s">
        <v>168</v>
      </c>
    </row>
    <row r="31" customFormat="false" ht="12.75" hidden="false" customHeight="true" outlineLevel="0" collapsed="false">
      <c r="B31" s="51"/>
      <c r="C31" s="19"/>
    </row>
    <row r="32" customFormat="false" ht="24.75" hidden="false" customHeight="true" outlineLevel="0" collapsed="false">
      <c r="A32" s="84" t="s">
        <v>62</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5" t="n">
        <f aca="false">A30+1</f>
        <v>22</v>
      </c>
      <c r="B33" s="86" t="s">
        <v>190</v>
      </c>
      <c r="C33" s="87" t="s">
        <v>168</v>
      </c>
    </row>
    <row r="34" customFormat="false" ht="51" hidden="false" customHeight="true" outlineLevel="0" collapsed="false">
      <c r="A34" s="85" t="n">
        <f aca="false">A33+1</f>
        <v>23</v>
      </c>
      <c r="B34" s="86" t="s">
        <v>191</v>
      </c>
      <c r="C34" s="87" t="s">
        <v>170</v>
      </c>
    </row>
    <row r="35" customFormat="false" ht="38.25" hidden="false" customHeight="true" outlineLevel="0" collapsed="false">
      <c r="A35" s="85" t="n">
        <f aca="false">A34+1</f>
        <v>24</v>
      </c>
      <c r="B35" s="86" t="s">
        <v>192</v>
      </c>
      <c r="C35" s="87" t="s">
        <v>185</v>
      </c>
    </row>
    <row r="36" customFormat="false" ht="12.75" hidden="false" customHeight="true" outlineLevel="0" collapsed="false">
      <c r="B36" s="51"/>
      <c r="C36" s="19"/>
    </row>
    <row r="37" customFormat="false" ht="24.75" hidden="false" customHeight="true" outlineLevel="0" collapsed="false">
      <c r="A37" s="84" t="s">
        <v>69</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5" t="n">
        <f aca="false">A35+1</f>
        <v>25</v>
      </c>
      <c r="B38" s="86" t="s">
        <v>193</v>
      </c>
      <c r="C38" s="87" t="s">
        <v>170</v>
      </c>
    </row>
    <row r="39" customFormat="false" ht="63.75" hidden="false" customHeight="true" outlineLevel="0" collapsed="false">
      <c r="A39" s="85" t="n">
        <f aca="false">A38+1</f>
        <v>26</v>
      </c>
      <c r="B39" s="86" t="s">
        <v>194</v>
      </c>
      <c r="C39" s="87" t="s">
        <v>176</v>
      </c>
    </row>
    <row r="40" customFormat="false" ht="38.25" hidden="false" customHeight="true" outlineLevel="0" collapsed="false">
      <c r="A40" s="85" t="n">
        <f aca="false">A39+1</f>
        <v>27</v>
      </c>
      <c r="B40" s="86" t="s">
        <v>195</v>
      </c>
      <c r="C40" s="87" t="s">
        <v>176</v>
      </c>
    </row>
    <row r="41" customFormat="false" ht="63.75" hidden="false" customHeight="true" outlineLevel="0" collapsed="false">
      <c r="A41" s="85" t="n">
        <f aca="false">A40+1</f>
        <v>28</v>
      </c>
      <c r="B41" s="86" t="s">
        <v>196</v>
      </c>
      <c r="C41" s="87" t="s">
        <v>170</v>
      </c>
    </row>
    <row r="42" customFormat="false" ht="38.25" hidden="false" customHeight="true" outlineLevel="0" collapsed="false">
      <c r="A42" s="85" t="n">
        <f aca="false">A41+1</f>
        <v>29</v>
      </c>
      <c r="B42" s="86" t="s">
        <v>197</v>
      </c>
      <c r="C42" s="87" t="s">
        <v>170</v>
      </c>
    </row>
    <row r="43" customFormat="false" ht="12.75" hidden="false" customHeight="true" outlineLevel="0" collapsed="false">
      <c r="B43" s="51"/>
      <c r="C43" s="19"/>
    </row>
    <row r="44" customFormat="false" ht="24.75" hidden="false" customHeight="true" outlineLevel="0" collapsed="false">
      <c r="A44" s="84" t="s">
        <v>77</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5" t="n">
        <f aca="false">A42+1</f>
        <v>30</v>
      </c>
      <c r="B45" s="86" t="s">
        <v>198</v>
      </c>
      <c r="C45" s="87" t="s">
        <v>168</v>
      </c>
    </row>
    <row r="46" customFormat="false" ht="38.25" hidden="false" customHeight="true" outlineLevel="0" collapsed="false">
      <c r="A46" s="85" t="n">
        <f aca="false">A45+1</f>
        <v>31</v>
      </c>
      <c r="B46" s="86" t="s">
        <v>199</v>
      </c>
      <c r="C46" s="87" t="s">
        <v>170</v>
      </c>
    </row>
    <row r="47" customFormat="false" ht="51" hidden="false" customHeight="true" outlineLevel="0" collapsed="false">
      <c r="A47" s="85" t="n">
        <f aca="false">A46+1</f>
        <v>32</v>
      </c>
      <c r="B47" s="86" t="s">
        <v>200</v>
      </c>
      <c r="C47" s="87" t="s">
        <v>170</v>
      </c>
    </row>
    <row r="48" customFormat="false" ht="25.5" hidden="false" customHeight="true" outlineLevel="0" collapsed="false">
      <c r="A48" s="85" t="n">
        <f aca="false">A47+1</f>
        <v>33</v>
      </c>
      <c r="B48" s="86" t="s">
        <v>201</v>
      </c>
      <c r="C48" s="87" t="s">
        <v>170</v>
      </c>
    </row>
    <row r="49" customFormat="false" ht="12.75" hidden="false" customHeight="true" outlineLevel="0" collapsed="false">
      <c r="B49" s="51"/>
      <c r="C49" s="19"/>
    </row>
    <row r="50" customFormat="false" ht="24.75" hidden="false" customHeight="true" outlineLevel="0" collapsed="false">
      <c r="A50" s="84" t="s">
        <v>84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5" t="n">
        <f aca="false">A48+1</f>
        <v>34</v>
      </c>
      <c r="B51" s="86" t="s">
        <v>202</v>
      </c>
      <c r="C51" s="87" t="s">
        <v>165</v>
      </c>
    </row>
    <row r="52" customFormat="false" ht="38.25" hidden="false" customHeight="true" outlineLevel="0" collapsed="false">
      <c r="A52" s="85" t="n">
        <f aca="false">A51+1</f>
        <v>35</v>
      </c>
      <c r="B52" s="86" t="s">
        <v>203</v>
      </c>
      <c r="C52" s="87" t="s">
        <v>176</v>
      </c>
    </row>
    <row r="53" customFormat="false" ht="25.5" hidden="false" customHeight="true" outlineLevel="0" collapsed="false">
      <c r="A53" s="85" t="n">
        <f aca="false">A52+1</f>
        <v>36</v>
      </c>
      <c r="B53" s="86" t="s">
        <v>204</v>
      </c>
      <c r="C53" s="87" t="s">
        <v>168</v>
      </c>
    </row>
    <row r="54" customFormat="false" ht="38.25" hidden="false" customHeight="true" outlineLevel="0" collapsed="false">
      <c r="A54" s="85" t="n">
        <f aca="false">A53+1</f>
        <v>37</v>
      </c>
      <c r="B54" s="86" t="s">
        <v>205</v>
      </c>
      <c r="C54" s="87" t="s">
        <v>170</v>
      </c>
    </row>
    <row r="55" customFormat="false" ht="25.5" hidden="false" customHeight="true" outlineLevel="0" collapsed="false">
      <c r="A55" s="85" t="n">
        <f aca="false">A54+1</f>
        <v>38</v>
      </c>
      <c r="B55" s="86" t="s">
        <v>206</v>
      </c>
      <c r="C55" s="87" t="s">
        <v>170</v>
      </c>
    </row>
    <row r="56" customFormat="false" ht="12.75" hidden="false" customHeight="true" outlineLevel="0" collapsed="false">
      <c r="B56" s="51"/>
      <c r="C56" s="19"/>
    </row>
    <row r="57" customFormat="false" ht="24.75" hidden="false" customHeight="true" outlineLevel="0" collapsed="false">
      <c r="A57" s="84" t="s">
        <v>95</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5" t="n">
        <f aca="false">A55+1</f>
        <v>39</v>
      </c>
      <c r="B58" s="86" t="s">
        <v>207</v>
      </c>
      <c r="C58" s="87" t="s">
        <v>168</v>
      </c>
    </row>
    <row r="59" customFormat="false" ht="38.25" hidden="false" customHeight="true" outlineLevel="0" collapsed="false">
      <c r="A59" s="85" t="n">
        <f aca="false">A58+1</f>
        <v>40</v>
      </c>
      <c r="B59" s="86" t="s">
        <v>208</v>
      </c>
      <c r="C59" s="87" t="s">
        <v>170</v>
      </c>
    </row>
    <row r="60" customFormat="false" ht="51" hidden="false" customHeight="true" outlineLevel="0" collapsed="false">
      <c r="A60" s="85" t="n">
        <f aca="false">A59+1</f>
        <v>41</v>
      </c>
      <c r="B60" s="86" t="s">
        <v>209</v>
      </c>
      <c r="C60" s="87" t="s">
        <v>170</v>
      </c>
    </row>
    <row r="61" customFormat="false" ht="38.25" hidden="false" customHeight="true" outlineLevel="0" collapsed="false">
      <c r="A61" s="85" t="n">
        <f aca="false">A60+1</f>
        <v>42</v>
      </c>
      <c r="B61" s="86" t="s">
        <v>210</v>
      </c>
      <c r="C61" s="87" t="s">
        <v>176</v>
      </c>
    </row>
    <row r="62" customFormat="false" ht="12.75" hidden="false" customHeight="true" outlineLevel="0" collapsed="false">
      <c r="B62" s="51"/>
      <c r="C62" s="19"/>
    </row>
    <row r="63" customFormat="false" ht="24.75" hidden="false" customHeight="true" outlineLevel="0" collapsed="false">
      <c r="A63" s="84" t="s">
        <v>104</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5" t="n">
        <f aca="false">A61+1</f>
        <v>43</v>
      </c>
      <c r="B64" s="86" t="s">
        <v>211</v>
      </c>
      <c r="C64" s="87" t="s">
        <v>168</v>
      </c>
    </row>
    <row r="65" customFormat="false" ht="25.5" hidden="false" customHeight="true" outlineLevel="0" collapsed="false">
      <c r="A65" s="85" t="n">
        <f aca="false">A64+1</f>
        <v>44</v>
      </c>
      <c r="B65" s="86" t="s">
        <v>212</v>
      </c>
      <c r="C65" s="87" t="s">
        <v>170</v>
      </c>
    </row>
    <row r="66" customFormat="false" ht="51" hidden="false" customHeight="true" outlineLevel="0" collapsed="false">
      <c r="A66" s="85" t="n">
        <f aca="false">A65+1</f>
        <v>45</v>
      </c>
      <c r="B66" s="86" t="s">
        <v>213</v>
      </c>
      <c r="C66" s="87" t="s">
        <v>170</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8" t="s">
        <v>214</v>
      </c>
      <c r="B1" s="88" t="s">
        <v>215</v>
      </c>
      <c r="C1" s="89" t="s">
        <v>216</v>
      </c>
      <c r="D1" s="89"/>
      <c r="E1" s="89"/>
      <c r="F1" s="89"/>
    </row>
    <row r="2" customFormat="false" ht="12.75" hidden="false" customHeight="true" outlineLevel="0" collapsed="false">
      <c r="A2" s="90" t="n">
        <v>0</v>
      </c>
      <c r="B2" s="24" t="str">
        <f aca="false">""</f>
        <v/>
      </c>
    </row>
    <row r="3" customFormat="false" ht="12.75" hidden="false" customHeight="true" outlineLevel="0" collapsed="false">
      <c r="A3" s="90" t="n">
        <v>1</v>
      </c>
      <c r="B3" s="24" t="s">
        <v>217</v>
      </c>
      <c r="C3" s="91" t="s">
        <v>218</v>
      </c>
      <c r="D3" s="92" t="n">
        <f aca="false">A4</f>
        <v>29</v>
      </c>
    </row>
    <row r="4" customFormat="false" ht="12.75" hidden="false" customHeight="true" outlineLevel="0" collapsed="false">
      <c r="A4" s="90" t="n">
        <v>29</v>
      </c>
      <c r="B4" s="10" t="s">
        <v>6</v>
      </c>
      <c r="C4" s="10" t="s">
        <v>219</v>
      </c>
      <c r="D4" s="92" t="n">
        <f aca="false">A4</f>
        <v>29</v>
      </c>
      <c r="E4" s="93" t="s">
        <v>220</v>
      </c>
      <c r="F4" s="92" t="n">
        <f aca="false">A5</f>
        <v>49</v>
      </c>
    </row>
    <row r="5" customFormat="false" ht="12.75" hidden="false" customHeight="true" outlineLevel="0" collapsed="false">
      <c r="A5" s="90" t="n">
        <v>49</v>
      </c>
      <c r="B5" s="10" t="s">
        <v>7</v>
      </c>
      <c r="C5" s="10" t="s">
        <v>219</v>
      </c>
      <c r="D5" s="92" t="n">
        <f aca="false">A5</f>
        <v>49</v>
      </c>
      <c r="E5" s="93" t="s">
        <v>220</v>
      </c>
      <c r="F5" s="92" t="n">
        <f aca="false">A6</f>
        <v>69</v>
      </c>
    </row>
    <row r="6" customFormat="false" ht="12.75" hidden="false" customHeight="true" outlineLevel="0" collapsed="false">
      <c r="A6" s="90" t="n">
        <v>69</v>
      </c>
      <c r="B6" s="10" t="s">
        <v>11</v>
      </c>
      <c r="C6" s="10" t="s">
        <v>219</v>
      </c>
      <c r="D6" s="92" t="n">
        <f aca="false">A6</f>
        <v>69</v>
      </c>
      <c r="E6" s="93" t="s">
        <v>220</v>
      </c>
      <c r="F6" s="92" t="n">
        <f aca="false">A7</f>
        <v>89</v>
      </c>
    </row>
    <row r="7" customFormat="false" ht="12.75" hidden="false" customHeight="true" outlineLevel="0" collapsed="false">
      <c r="A7" s="90" t="n">
        <v>89</v>
      </c>
      <c r="B7" s="10" t="s">
        <v>12</v>
      </c>
      <c r="C7" s="91" t="s">
        <v>221</v>
      </c>
      <c r="D7" s="92"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2021-03-13T11:54:03Z</dcterms:modified>
  <cp:revision>4</cp:revision>
  <dc:subject/>
  <dc:title/>
</cp:coreProperties>
</file>