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l\Downloads\PivotTables\"/>
    </mc:Choice>
  </mc:AlternateContent>
  <xr:revisionPtr revIDLastSave="0" documentId="8_{894A7C84-BA0E-4D89-BD65-BADDD9EFD1D5}" xr6:coauthVersionLast="36" xr6:coauthVersionMax="36" xr10:uidLastSave="{00000000-0000-0000-0000-000000000000}"/>
  <bookViews>
    <workbookView xWindow="0" yWindow="0" windowWidth="30720" windowHeight="13380" xr2:uid="{B3BF4660-4C8B-4555-986E-9D8D6DD945F3}"/>
  </bookViews>
  <sheets>
    <sheet name="Sheet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2" i="1" l="1"/>
  <c r="J12" i="1"/>
  <c r="E12" i="1"/>
</calcChain>
</file>

<file path=xl/sharedStrings.xml><?xml version="1.0" encoding="utf-8"?>
<sst xmlns="http://schemas.openxmlformats.org/spreadsheetml/2006/main" count="120" uniqueCount="57">
  <si>
    <t>Area Code</t>
  </si>
  <si>
    <t>Assigned User ID</t>
  </si>
  <si>
    <t>Blocked</t>
  </si>
  <si>
    <t>Businessgroup Code</t>
  </si>
  <si>
    <t>Cost Amount</t>
  </si>
  <si>
    <t>Creation Date</t>
  </si>
  <si>
    <t>Description</t>
  </si>
  <si>
    <t>Ending Date</t>
  </si>
  <si>
    <t>Due Date</t>
  </si>
  <si>
    <t>Quantity</t>
  </si>
  <si>
    <t>Search Description</t>
  </si>
  <si>
    <t>Status</t>
  </si>
  <si>
    <t>Unit Cost</t>
  </si>
  <si>
    <t/>
  </si>
  <si>
    <t>Bicycle</t>
  </si>
  <si>
    <t>BICYCLE</t>
  </si>
  <si>
    <t>Planned</t>
  </si>
  <si>
    <t>Firm Planned</t>
  </si>
  <si>
    <t>Touring Bicycle</t>
  </si>
  <si>
    <t>TOURING BICYCLE</t>
  </si>
  <si>
    <t>Loudspeaker 100W OakwoodDeluxe</t>
  </si>
  <si>
    <t>LOUDSPEAKER 100W OAKWOODDELUXE</t>
  </si>
  <si>
    <t>Released</t>
  </si>
  <si>
    <t>Finished</t>
  </si>
  <si>
    <t>Total</t>
  </si>
  <si>
    <t>Column Labels</t>
  </si>
  <si>
    <t>Sum of Cost Amount</t>
  </si>
  <si>
    <t>Sum of Quantity</t>
  </si>
  <si>
    <t>Sum of Unit Cost</t>
  </si>
  <si>
    <t>Total Sum of Cost Amount</t>
  </si>
  <si>
    <t>Total Sum of Quantity</t>
  </si>
  <si>
    <t>Total Sum of Unit Cost</t>
  </si>
  <si>
    <t>Row Labels</t>
  </si>
  <si>
    <t>2012</t>
  </si>
  <si>
    <t>2014</t>
  </si>
  <si>
    <t>Finished Sum</t>
  </si>
  <si>
    <t>Finished Count</t>
  </si>
  <si>
    <t>Finished Average</t>
  </si>
  <si>
    <t>Firm Planned Sum</t>
  </si>
  <si>
    <t>Firm Planned Count</t>
  </si>
  <si>
    <t>Firm Planned Average</t>
  </si>
  <si>
    <t>Planned Sum</t>
  </si>
  <si>
    <t>Planned Count</t>
  </si>
  <si>
    <t>Planned Average</t>
  </si>
  <si>
    <t>Released Sum</t>
  </si>
  <si>
    <t>Released Count</t>
  </si>
  <si>
    <t>Released Average</t>
  </si>
  <si>
    <t>Bicycle Sum</t>
  </si>
  <si>
    <t>Bicycle Max</t>
  </si>
  <si>
    <t>Bicycle Min</t>
  </si>
  <si>
    <t>Loudspeaker 100W OakwoodDeluxe Sum</t>
  </si>
  <si>
    <t>Loudspeaker 100W OakwoodDeluxe Max</t>
  </si>
  <si>
    <t>Loudspeaker 100W OakwoodDeluxe Min</t>
  </si>
  <si>
    <t>Touring Bicycle Sum</t>
  </si>
  <si>
    <t>Touring Bicycle Max</t>
  </si>
  <si>
    <t>Touring Bicycle Min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</si>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</sst>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13"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78.343131250003" createdVersion="6" refreshedVersion="6" minRefreshableVersion="3" recordCount="10" xr:uid="{1B31B327-0BBF-459F-8B38-7C78F38865AD}">
  <cacheSource type="worksheet">
    <worksheetSource name="ProductionOrder"/>
  </cacheSource>
  <cacheFields count="19">
    <cacheField name="Area Code" numFmtId="49">
      <sharedItems/>
    </cacheField>
    <cacheField name="Assigned User ID" numFmtId="49">
      <sharedItems/>
    </cacheField>
    <cacheField name="Blocked" numFmtId="0">
      <sharedItems/>
    </cacheField>
    <cacheField name="Businessgroup Code" numFmtId="49">
      <sharedItems/>
    </cacheField>
    <cacheField name="Cost Amount" numFmtId="0">
      <sharedItems containsSemiMixedTypes="0" containsString="0" containsNumber="1" minValue="0" maxValue="9466.07"/>
    </cacheField>
    <cacheField name="Creation Date" numFmtId="14">
      <sharedItems containsSemiMixedTypes="0" containsNonDate="0" containsDate="1" containsString="0" minDate="2012-09-13T00:00:00" maxDate="2014-02-01T00:00:00" count="2">
        <d v="2012-09-13T00:00:00"/>
        <d v="2014-01-31T00:00:00"/>
      </sharedItems>
      <fieldGroup par="14" base="5">
        <rangePr groupBy="months" startDate="2012-09-13T00:00:00" endDate="2014-02-01T00:00:00"/>
        <groupItems count="14">
          <s v="&lt;9/13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/2014"/>
        </groupItems>
      </fieldGroup>
    </cacheField>
    <cacheField name="Description" numFmtId="49">
      <sharedItems count="3">
        <s v="Bicycle"/>
        <s v="Touring Bicycle"/>
        <s v="Loudspeaker 100W OakwoodDeluxe"/>
      </sharedItems>
    </cacheField>
    <cacheField name="Ending Date" numFmtId="14">
      <sharedItems containsSemiMixedTypes="0" containsNonDate="0" containsDate="1" containsString="0" minDate="2012-12-31T00:00:00" maxDate="2014-09-24T00:00:00" count="3">
        <d v="2014-01-30T00:00:00"/>
        <d v="2014-09-23T00:00:00"/>
        <d v="2012-12-31T00:00:00"/>
      </sharedItems>
      <fieldGroup par="16" base="7">
        <rangePr groupBy="months" startDate="2012-12-31T00:00:00" endDate="2014-09-24T00:00:00"/>
        <groupItems count="14">
          <s v="&lt;12/3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4/2014"/>
        </groupItems>
      </fieldGroup>
    </cacheField>
    <cacheField name="Due Date" numFmtId="14">
      <sharedItems containsSemiMixedTypes="0" containsNonDate="0" containsDate="1" containsString="0" minDate="2013-01-01T00:00:00" maxDate="2014-09-25T00:00:00" count="3">
        <d v="2014-01-31T00:00:00"/>
        <d v="2014-09-24T00:00:00"/>
        <d v="2013-01-01T00:00:00"/>
      </sharedItems>
      <fieldGroup par="18" base="8">
        <rangePr groupBy="months" startDate="2013-01-01T00:00:00" endDate="2014-09-25T00:00:00"/>
        <groupItems count="14">
          <s v="&lt;1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5/2014"/>
        </groupItems>
      </fieldGroup>
    </cacheField>
    <cacheField name="Quantity" numFmtId="0">
      <sharedItems containsSemiMixedTypes="0" containsString="0" containsNumber="1" containsInteger="1" minValue="2" maxValue="27"/>
    </cacheField>
    <cacheField name="Search Description" numFmtId="49">
      <sharedItems/>
    </cacheField>
    <cacheField name="Status" numFmtId="49">
      <sharedItems count="4">
        <s v="Planned"/>
        <s v="Firm Planned"/>
        <s v="Released"/>
        <s v="Finished"/>
      </sharedItems>
    </cacheField>
    <cacheField name="Unit Cost" numFmtId="0">
      <sharedItems containsSemiMixedTypes="0" containsString="0" containsNumber="1" minValue="15" maxValue="350.59499999999997"/>
    </cacheField>
    <cacheField name="Quarters" numFmtId="0" databaseField="0">
      <fieldGroup base="5">
        <rangePr groupBy="quarters" startDate="2012-09-13T00:00:00" endDate="2014-02-01T00:00:00"/>
        <groupItems count="6">
          <s v="&lt;9/13/2012"/>
          <s v="Qtr1"/>
          <s v="Qtr2"/>
          <s v="Qtr3"/>
          <s v="Qtr4"/>
          <s v="&gt;2/1/2014"/>
        </groupItems>
      </fieldGroup>
    </cacheField>
    <cacheField name="Years" numFmtId="0" databaseField="0">
      <fieldGroup base="5">
        <rangePr groupBy="years" startDate="2012-09-13T00:00:00" endDate="2014-02-01T00:00:00"/>
        <groupItems count="5">
          <s v="&lt;9/13/2012"/>
          <s v="2012"/>
          <s v="2013"/>
          <s v="2014"/>
          <s v="&gt;2/1/2014"/>
        </groupItems>
      </fieldGroup>
    </cacheField>
    <cacheField name="Quarters2" numFmtId="0" databaseField="0">
      <fieldGroup base="7">
        <rangePr groupBy="quarters" startDate="2012-12-31T00:00:00" endDate="2014-09-24T00:00:00"/>
        <groupItems count="6">
          <s v="&lt;12/31/2012"/>
          <s v="Qtr1"/>
          <s v="Qtr2"/>
          <s v="Qtr3"/>
          <s v="Qtr4"/>
          <s v="&gt;9/24/2014"/>
        </groupItems>
      </fieldGroup>
    </cacheField>
    <cacheField name="Years2" numFmtId="0" databaseField="0">
      <fieldGroup base="7">
        <rangePr groupBy="years" startDate="2012-12-31T00:00:00" endDate="2014-09-24T00:00:00"/>
        <groupItems count="5">
          <s v="&lt;12/31/2012"/>
          <s v="2012"/>
          <s v="2013"/>
          <s v="2014"/>
          <s v="&gt;9/24/2014"/>
        </groupItems>
      </fieldGroup>
    </cacheField>
    <cacheField name="Quarters3" numFmtId="0" databaseField="0">
      <fieldGroup base="8">
        <rangePr groupBy="quarters" startDate="2013-01-01T00:00:00" endDate="2014-09-25T00:00:00"/>
        <groupItems count="6">
          <s v="&lt;1/1/2013"/>
          <s v="Qtr1"/>
          <s v="Qtr2"/>
          <s v="Qtr3"/>
          <s v="Qtr4"/>
          <s v="&gt;9/25/2014"/>
        </groupItems>
      </fieldGroup>
    </cacheField>
    <cacheField name="Years3" numFmtId="0" databaseField="0">
      <fieldGroup base="8">
        <rangePr groupBy="years" startDate="2013-01-01T00:00:00" endDate="2014-09-25T00:00:00"/>
        <groupItems count="4">
          <s v="&lt;1/1/2013"/>
          <s v="2013"/>
          <s v="2014"/>
          <s v="&gt;9/25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"/>
    <s v=""/>
    <b v="0"/>
    <s v=""/>
    <n v="701.18999999999994"/>
    <x v="0"/>
    <x v="0"/>
    <x v="0"/>
    <x v="0"/>
    <n v="2"/>
    <s v="BICYCLE"/>
    <x v="0"/>
    <n v="350.59499999999997"/>
  </r>
  <r>
    <s v=""/>
    <s v=""/>
    <b v="0"/>
    <s v=""/>
    <n v="5609.5199999999995"/>
    <x v="0"/>
    <x v="0"/>
    <x v="0"/>
    <x v="0"/>
    <n v="16"/>
    <s v="BICYCLE"/>
    <x v="1"/>
    <n v="350.59499999999997"/>
  </r>
  <r>
    <s v=""/>
    <s v=""/>
    <b v="0"/>
    <s v=""/>
    <n v="0"/>
    <x v="1"/>
    <x v="1"/>
    <x v="1"/>
    <x v="1"/>
    <n v="3"/>
    <s v="TOURING BICYCLE"/>
    <x v="1"/>
    <n v="350.59499999999997"/>
  </r>
  <r>
    <s v=""/>
    <s v=""/>
    <b v="0"/>
    <s v=""/>
    <n v="225"/>
    <x v="0"/>
    <x v="2"/>
    <x v="2"/>
    <x v="2"/>
    <n v="15"/>
    <s v="LOUDSPEAKER 100W OAKWOODDELUXE"/>
    <x v="2"/>
    <n v="15"/>
  </r>
  <r>
    <s v=""/>
    <s v=""/>
    <b v="0"/>
    <s v=""/>
    <n v="180"/>
    <x v="0"/>
    <x v="2"/>
    <x v="2"/>
    <x v="2"/>
    <n v="12"/>
    <s v="LOUDSPEAKER 100W OAKWOODDELUXE"/>
    <x v="2"/>
    <n v="15"/>
  </r>
  <r>
    <s v=""/>
    <s v=""/>
    <b v="0"/>
    <s v=""/>
    <n v="150"/>
    <x v="0"/>
    <x v="2"/>
    <x v="2"/>
    <x v="2"/>
    <n v="10"/>
    <s v="LOUDSPEAKER 100W OAKWOODDELUXE"/>
    <x v="2"/>
    <n v="15"/>
  </r>
  <r>
    <s v=""/>
    <s v=""/>
    <b v="0"/>
    <s v=""/>
    <n v="9466.07"/>
    <x v="0"/>
    <x v="0"/>
    <x v="0"/>
    <x v="0"/>
    <n v="27"/>
    <s v="BICYCLE"/>
    <x v="2"/>
    <n v="350.59499999999997"/>
  </r>
  <r>
    <s v=""/>
    <s v=""/>
    <b v="0"/>
    <s v=""/>
    <n v="5609.5199999999995"/>
    <x v="0"/>
    <x v="0"/>
    <x v="0"/>
    <x v="0"/>
    <n v="16"/>
    <s v="BICYCLE"/>
    <x v="2"/>
    <n v="350.59499999999997"/>
  </r>
  <r>
    <s v=""/>
    <s v=""/>
    <b v="0"/>
    <s v=""/>
    <n v="3505.95"/>
    <x v="0"/>
    <x v="0"/>
    <x v="0"/>
    <x v="0"/>
    <n v="10"/>
    <s v="BICYCLE"/>
    <x v="2"/>
    <n v="350.59499999999997"/>
  </r>
  <r>
    <s v=""/>
    <s v=""/>
    <b v="0"/>
    <s v=""/>
    <n v="1752.98"/>
    <x v="0"/>
    <x v="0"/>
    <x v="0"/>
    <x v="0"/>
    <n v="5"/>
    <s v="BICYCLE"/>
    <x v="3"/>
    <n v="350.594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6576C-02C9-423E-887A-966F8CC0886D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J49" firstHeaderRow="1" firstDataRow="3" firstDataCol="1"/>
  <pivotFields count="19">
    <pivotField showAll="0"/>
    <pivotField showAll="0"/>
    <pivotField showAll="0"/>
    <pivotField showAll="0"/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umSubtotal="1" maxSubtotal="1" minSubtotal="1">
      <items count="6">
        <item x="0"/>
        <item x="2"/>
        <item x="1"/>
        <item t="sum"/>
        <item t="max"/>
        <item t="min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axis="axisRow" showAll="0" sumSubtotal="1" countASubtotal="1" avgSubtotal="1">
      <items count="7">
        <item x="3"/>
        <item x="1"/>
        <item x="0"/>
        <item x="2"/>
        <item t="countA"/>
        <item t="sum"/>
        <item t="avg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11"/>
    <field x="6"/>
  </rowFields>
  <rowItems count="32">
    <i>
      <x/>
    </i>
    <i r="1">
      <x/>
    </i>
    <i t="sum">
      <x/>
    </i>
    <i t="countA">
      <x/>
    </i>
    <i t="avg">
      <x/>
    </i>
    <i>
      <x v="1"/>
    </i>
    <i r="1">
      <x/>
    </i>
    <i r="1">
      <x v="2"/>
    </i>
    <i t="sum">
      <x v="1"/>
    </i>
    <i t="countA">
      <x v="1"/>
    </i>
    <i t="avg">
      <x v="1"/>
    </i>
    <i>
      <x v="2"/>
    </i>
    <i r="1">
      <x/>
    </i>
    <i t="sum">
      <x v="2"/>
    </i>
    <i t="countA">
      <x v="2"/>
    </i>
    <i t="avg">
      <x v="2"/>
    </i>
    <i>
      <x v="3"/>
    </i>
    <i r="1">
      <x/>
    </i>
    <i r="1">
      <x v="1"/>
    </i>
    <i t="sum">
      <x v="3"/>
    </i>
    <i t="countA">
      <x v="3"/>
    </i>
    <i t="avg">
      <x v="3"/>
    </i>
    <i t="sum">
      <x v="1048832"/>
      <x/>
    </i>
    <i t="max" r="1">
      <x/>
    </i>
    <i t="min" r="1">
      <x/>
    </i>
    <i t="sum" r="1">
      <x v="1"/>
    </i>
    <i t="max" r="1">
      <x v="1"/>
    </i>
    <i t="min" r="1">
      <x v="1"/>
    </i>
    <i t="sum" r="1">
      <x v="2"/>
    </i>
    <i t="max" r="1">
      <x v="2"/>
    </i>
    <i t="min" r="1">
      <x v="2"/>
    </i>
    <i t="grand">
      <x/>
    </i>
  </rowItems>
  <colFields count="2">
    <field x="-2"/>
    <field x="14"/>
  </colFields>
  <colItems count="9">
    <i>
      <x/>
      <x v="1"/>
    </i>
    <i r="1">
      <x v="3"/>
    </i>
    <i i="1">
      <x v="1"/>
      <x v="1"/>
    </i>
    <i r="1" i="1">
      <x v="3"/>
    </i>
    <i i="2">
      <x v="2"/>
      <x v="1"/>
    </i>
    <i r="1" i="2">
      <x v="3"/>
    </i>
    <i t="grand">
      <x/>
    </i>
    <i t="grand" i="1">
      <x/>
    </i>
    <i t="grand" i="2">
      <x/>
    </i>
  </colItems>
  <dataFields count="3">
    <dataField name="Sum of Cost Amount" fld="4" baseField="0" baseItem="0"/>
    <dataField name="Sum of Quantity" fld="9" baseField="0" baseItem="0"/>
    <dataField name="Sum of Unit Cos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7CD270-F55B-41B9-BD5F-888076F294DF}" name="ProductionOrder" displayName="ProductionOrder" ref="A1:M12" totalsRowCount="1">
  <autoFilter ref="A1:M11" xr:uid="{0C9D2879-DBEE-44D7-9331-4D87D16A9EC7}"/>
  <tableColumns count="13">
    <tableColumn id="1" xr3:uid="{85334CFC-F156-48CC-9B79-E915E3462B83}" name="Area Code" totalsRowLabel="Total" dataDxfId="12"/>
    <tableColumn id="2" xr3:uid="{18E73712-9760-4D4A-8153-7F348470425C}" name="Assigned User ID" dataDxfId="11"/>
    <tableColumn id="3" xr3:uid="{127CBC5F-5C2E-4523-873B-E549B1456E0B}" name="Blocked" dataDxfId="10"/>
    <tableColumn id="4" xr3:uid="{37468A27-085B-4D77-856C-B0C0572BF3DA}" name="Businessgroup Code" dataDxfId="9"/>
    <tableColumn id="5" xr3:uid="{52378A3C-8752-4D2C-A3C5-234C2E498D11}" name="Cost Amount" totalsRowFunction="sum" dataDxfId="8"/>
    <tableColumn id="6" xr3:uid="{DDF2EBEA-37FC-48D2-84A0-2205BF99A6E2}" name="Creation Date" dataDxfId="7"/>
    <tableColumn id="7" xr3:uid="{B7EA2B33-26C6-4043-84AA-8AF858AE7093}" name="Description" dataDxfId="6"/>
    <tableColumn id="8" xr3:uid="{CB7F7BA5-5314-4BE5-857E-FD478AC39DA3}" name="Ending Date" dataDxfId="5"/>
    <tableColumn id="9" xr3:uid="{BA988266-D8B1-44D5-9A39-7AB4AD1694CE}" name="Due Date" dataDxfId="4"/>
    <tableColumn id="10" xr3:uid="{905D8715-296D-4EA0-ABE1-E4FD1D865C28}" name="Quantity" totalsRowFunction="sum" dataDxfId="3"/>
    <tableColumn id="11" xr3:uid="{88235B55-5EFC-4E50-B9E5-C45DBD166D99}" name="Search Description" dataDxfId="2"/>
    <tableColumn id="12" xr3:uid="{6B9E134B-A48D-4589-9355-2F203E8F363E}" name="Status" dataDxfId="1"/>
    <tableColumn id="13" xr3:uid="{9D5B9711-505E-4557-8E0B-2301EE83E67B}" name="Unit Cost" totalsRowFunction="s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AAAE-3F97-4A00-8087-CE28E57F90C2}">
  <dimension ref="A1:M49"/>
  <sheetViews>
    <sheetView tabSelected="1" topLeftCell="A10" workbookViewId="0">
      <selection activeCell="K20" sqref="K20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5" bestFit="1" customWidth="1"/>
    <col min="4" max="4" width="14.88671875" bestFit="1" customWidth="1"/>
    <col min="5" max="5" width="5" bestFit="1" customWidth="1"/>
    <col min="6" max="6" width="15.21875" bestFit="1" customWidth="1"/>
    <col min="7" max="7" width="8" bestFit="1" customWidth="1"/>
    <col min="8" max="8" width="23.44140625" bestFit="1" customWidth="1"/>
    <col min="9" max="9" width="19.6640625" bestFit="1" customWidth="1"/>
    <col min="10" max="10" width="2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 t="s">
        <v>13</v>
      </c>
      <c r="B2" s="1" t="s">
        <v>13</v>
      </c>
      <c r="C2" s="2" t="b">
        <v>0</v>
      </c>
      <c r="D2" s="1" t="s">
        <v>13</v>
      </c>
      <c r="E2" s="2">
        <v>701.18999999999994</v>
      </c>
      <c r="F2" s="3">
        <v>41165</v>
      </c>
      <c r="G2" s="1" t="s">
        <v>14</v>
      </c>
      <c r="H2" s="3">
        <v>41669</v>
      </c>
      <c r="I2" s="3">
        <v>41670</v>
      </c>
      <c r="J2" s="2">
        <v>2</v>
      </c>
      <c r="K2" s="1" t="s">
        <v>15</v>
      </c>
      <c r="L2" s="1" t="s">
        <v>16</v>
      </c>
      <c r="M2" s="2">
        <v>350.59499999999997</v>
      </c>
    </row>
    <row r="3" spans="1:13" x14ac:dyDescent="0.3">
      <c r="A3" s="1" t="s">
        <v>13</v>
      </c>
      <c r="B3" s="1" t="s">
        <v>13</v>
      </c>
      <c r="C3" s="2" t="b">
        <v>0</v>
      </c>
      <c r="D3" s="1" t="s">
        <v>13</v>
      </c>
      <c r="E3" s="2">
        <v>5609.5199999999995</v>
      </c>
      <c r="F3" s="3">
        <v>41165</v>
      </c>
      <c r="G3" s="1" t="s">
        <v>14</v>
      </c>
      <c r="H3" s="3">
        <v>41669</v>
      </c>
      <c r="I3" s="3">
        <v>41670</v>
      </c>
      <c r="J3" s="2">
        <v>16</v>
      </c>
      <c r="K3" s="1" t="s">
        <v>15</v>
      </c>
      <c r="L3" s="1" t="s">
        <v>17</v>
      </c>
      <c r="M3" s="2">
        <v>350.59499999999997</v>
      </c>
    </row>
    <row r="4" spans="1:13" x14ac:dyDescent="0.3">
      <c r="A4" s="1" t="s">
        <v>13</v>
      </c>
      <c r="B4" s="1" t="s">
        <v>13</v>
      </c>
      <c r="C4" s="2" t="b">
        <v>0</v>
      </c>
      <c r="D4" s="1" t="s">
        <v>13</v>
      </c>
      <c r="E4" s="2">
        <v>0</v>
      </c>
      <c r="F4" s="3">
        <v>41670</v>
      </c>
      <c r="G4" s="1" t="s">
        <v>18</v>
      </c>
      <c r="H4" s="3">
        <v>41905</v>
      </c>
      <c r="I4" s="3">
        <v>41906</v>
      </c>
      <c r="J4" s="2">
        <v>3</v>
      </c>
      <c r="K4" s="1" t="s">
        <v>19</v>
      </c>
      <c r="L4" s="1" t="s">
        <v>17</v>
      </c>
      <c r="M4" s="2">
        <v>350.59499999999997</v>
      </c>
    </row>
    <row r="5" spans="1:13" x14ac:dyDescent="0.3">
      <c r="A5" s="1" t="s">
        <v>13</v>
      </c>
      <c r="B5" s="1" t="s">
        <v>13</v>
      </c>
      <c r="C5" s="2" t="b">
        <v>0</v>
      </c>
      <c r="D5" s="1" t="s">
        <v>13</v>
      </c>
      <c r="E5" s="2">
        <v>225</v>
      </c>
      <c r="F5" s="3">
        <v>41165</v>
      </c>
      <c r="G5" s="1" t="s">
        <v>20</v>
      </c>
      <c r="H5" s="3">
        <v>41274</v>
      </c>
      <c r="I5" s="3">
        <v>41275</v>
      </c>
      <c r="J5" s="2">
        <v>15</v>
      </c>
      <c r="K5" s="1" t="s">
        <v>21</v>
      </c>
      <c r="L5" s="1" t="s">
        <v>22</v>
      </c>
      <c r="M5" s="2">
        <v>15</v>
      </c>
    </row>
    <row r="6" spans="1:13" x14ac:dyDescent="0.3">
      <c r="A6" s="1" t="s">
        <v>13</v>
      </c>
      <c r="B6" s="1" t="s">
        <v>13</v>
      </c>
      <c r="C6" s="2" t="b">
        <v>0</v>
      </c>
      <c r="D6" s="1" t="s">
        <v>13</v>
      </c>
      <c r="E6" s="2">
        <v>180</v>
      </c>
      <c r="F6" s="3">
        <v>41165</v>
      </c>
      <c r="G6" s="1" t="s">
        <v>20</v>
      </c>
      <c r="H6" s="3">
        <v>41274</v>
      </c>
      <c r="I6" s="3">
        <v>41275</v>
      </c>
      <c r="J6" s="2">
        <v>12</v>
      </c>
      <c r="K6" s="1" t="s">
        <v>21</v>
      </c>
      <c r="L6" s="1" t="s">
        <v>22</v>
      </c>
      <c r="M6" s="2">
        <v>15</v>
      </c>
    </row>
    <row r="7" spans="1:13" x14ac:dyDescent="0.3">
      <c r="A7" s="1" t="s">
        <v>13</v>
      </c>
      <c r="B7" s="1" t="s">
        <v>13</v>
      </c>
      <c r="C7" s="2" t="b">
        <v>0</v>
      </c>
      <c r="D7" s="1" t="s">
        <v>13</v>
      </c>
      <c r="E7" s="2">
        <v>150</v>
      </c>
      <c r="F7" s="3">
        <v>41165</v>
      </c>
      <c r="G7" s="1" t="s">
        <v>20</v>
      </c>
      <c r="H7" s="3">
        <v>41274</v>
      </c>
      <c r="I7" s="3">
        <v>41275</v>
      </c>
      <c r="J7" s="2">
        <v>10</v>
      </c>
      <c r="K7" s="1" t="s">
        <v>21</v>
      </c>
      <c r="L7" s="1" t="s">
        <v>22</v>
      </c>
      <c r="M7" s="2">
        <v>15</v>
      </c>
    </row>
    <row r="8" spans="1:13" x14ac:dyDescent="0.3">
      <c r="A8" s="1" t="s">
        <v>13</v>
      </c>
      <c r="B8" s="1" t="s">
        <v>13</v>
      </c>
      <c r="C8" s="2" t="b">
        <v>0</v>
      </c>
      <c r="D8" s="1" t="s">
        <v>13</v>
      </c>
      <c r="E8" s="2">
        <v>9466.07</v>
      </c>
      <c r="F8" s="3">
        <v>41165</v>
      </c>
      <c r="G8" s="1" t="s">
        <v>14</v>
      </c>
      <c r="H8" s="3">
        <v>41669</v>
      </c>
      <c r="I8" s="3">
        <v>41670</v>
      </c>
      <c r="J8" s="2">
        <v>27</v>
      </c>
      <c r="K8" s="1" t="s">
        <v>15</v>
      </c>
      <c r="L8" s="1" t="s">
        <v>22</v>
      </c>
      <c r="M8" s="2">
        <v>350.59499999999997</v>
      </c>
    </row>
    <row r="9" spans="1:13" x14ac:dyDescent="0.3">
      <c r="A9" s="1" t="s">
        <v>13</v>
      </c>
      <c r="B9" s="1" t="s">
        <v>13</v>
      </c>
      <c r="C9" s="2" t="b">
        <v>0</v>
      </c>
      <c r="D9" s="1" t="s">
        <v>13</v>
      </c>
      <c r="E9" s="2">
        <v>5609.5199999999995</v>
      </c>
      <c r="F9" s="3">
        <v>41165</v>
      </c>
      <c r="G9" s="1" t="s">
        <v>14</v>
      </c>
      <c r="H9" s="3">
        <v>41669</v>
      </c>
      <c r="I9" s="3">
        <v>41670</v>
      </c>
      <c r="J9" s="2">
        <v>16</v>
      </c>
      <c r="K9" s="1" t="s">
        <v>15</v>
      </c>
      <c r="L9" s="1" t="s">
        <v>22</v>
      </c>
      <c r="M9" s="2">
        <v>350.59499999999997</v>
      </c>
    </row>
    <row r="10" spans="1:13" x14ac:dyDescent="0.3">
      <c r="A10" s="1" t="s">
        <v>13</v>
      </c>
      <c r="B10" s="1" t="s">
        <v>13</v>
      </c>
      <c r="C10" s="2" t="b">
        <v>0</v>
      </c>
      <c r="D10" s="1" t="s">
        <v>13</v>
      </c>
      <c r="E10" s="2">
        <v>3505.95</v>
      </c>
      <c r="F10" s="3">
        <v>41165</v>
      </c>
      <c r="G10" s="1" t="s">
        <v>14</v>
      </c>
      <c r="H10" s="3">
        <v>41669</v>
      </c>
      <c r="I10" s="3">
        <v>41670</v>
      </c>
      <c r="J10" s="2">
        <v>10</v>
      </c>
      <c r="K10" s="1" t="s">
        <v>15</v>
      </c>
      <c r="L10" s="1" t="s">
        <v>22</v>
      </c>
      <c r="M10" s="2">
        <v>350.59499999999997</v>
      </c>
    </row>
    <row r="11" spans="1:13" x14ac:dyDescent="0.3">
      <c r="A11" s="1" t="s">
        <v>13</v>
      </c>
      <c r="B11" s="1" t="s">
        <v>13</v>
      </c>
      <c r="C11" s="2" t="b">
        <v>0</v>
      </c>
      <c r="D11" s="1" t="s">
        <v>13</v>
      </c>
      <c r="E11" s="2">
        <v>1752.98</v>
      </c>
      <c r="F11" s="3">
        <v>41165</v>
      </c>
      <c r="G11" s="1" t="s">
        <v>14</v>
      </c>
      <c r="H11" s="3">
        <v>41669</v>
      </c>
      <c r="I11" s="3">
        <v>41670</v>
      </c>
      <c r="J11" s="2">
        <v>5</v>
      </c>
      <c r="K11" s="1" t="s">
        <v>15</v>
      </c>
      <c r="L11" s="1" t="s">
        <v>23</v>
      </c>
      <c r="M11" s="2">
        <v>350.59499999999997</v>
      </c>
    </row>
    <row r="12" spans="1:13" x14ac:dyDescent="0.3">
      <c r="A12" t="s">
        <v>24</v>
      </c>
      <c r="E12">
        <f>SUBTOTAL(109,ProductionOrder[Cost Amount])</f>
        <v>27200.23</v>
      </c>
      <c r="J12">
        <f>SUBTOTAL(109,ProductionOrder[Quantity])</f>
        <v>116</v>
      </c>
      <c r="M12">
        <f>SUBTOTAL(109,ProductionOrder[Unit Cost])</f>
        <v>2499.1649999999995</v>
      </c>
    </row>
    <row r="15" spans="1:13" x14ac:dyDescent="0.3">
      <c r="B15" s="6" t="s">
        <v>25</v>
      </c>
    </row>
    <row r="16" spans="1:13" x14ac:dyDescent="0.3">
      <c r="B16" t="s">
        <v>26</v>
      </c>
      <c r="D16" t="s">
        <v>27</v>
      </c>
      <c r="F16" t="s">
        <v>28</v>
      </c>
      <c r="H16" t="s">
        <v>29</v>
      </c>
      <c r="I16" t="s">
        <v>30</v>
      </c>
      <c r="J16" t="s">
        <v>31</v>
      </c>
    </row>
    <row r="17" spans="1:10" x14ac:dyDescent="0.3">
      <c r="A17" s="6" t="s">
        <v>32</v>
      </c>
      <c r="B17" t="s">
        <v>33</v>
      </c>
      <c r="C17" t="s">
        <v>34</v>
      </c>
      <c r="D17" t="s">
        <v>33</v>
      </c>
      <c r="E17" t="s">
        <v>34</v>
      </c>
      <c r="F17" t="s">
        <v>33</v>
      </c>
      <c r="G17" t="s">
        <v>34</v>
      </c>
    </row>
    <row r="18" spans="1:10" x14ac:dyDescent="0.3">
      <c r="A18" s="4" t="s">
        <v>23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5" t="s">
        <v>14</v>
      </c>
      <c r="B19" s="2">
        <v>1752.98</v>
      </c>
      <c r="C19" s="2"/>
      <c r="D19" s="2">
        <v>5</v>
      </c>
      <c r="E19" s="2"/>
      <c r="F19" s="2">
        <v>350.59499999999997</v>
      </c>
      <c r="G19" s="2"/>
      <c r="H19" s="2">
        <v>1752.98</v>
      </c>
      <c r="I19" s="2">
        <v>5</v>
      </c>
      <c r="J19" s="2">
        <v>350.59499999999997</v>
      </c>
    </row>
    <row r="20" spans="1:10" x14ac:dyDescent="0.3">
      <c r="A20" s="4" t="s">
        <v>35</v>
      </c>
      <c r="B20" s="2">
        <v>1752.98</v>
      </c>
      <c r="C20" s="2"/>
      <c r="D20" s="2">
        <v>5</v>
      </c>
      <c r="E20" s="2"/>
      <c r="F20" s="2">
        <v>350.59499999999997</v>
      </c>
      <c r="G20" s="2"/>
      <c r="H20" s="2">
        <v>1752.98</v>
      </c>
      <c r="I20" s="2">
        <v>5</v>
      </c>
      <c r="J20" s="2">
        <v>350.59499999999997</v>
      </c>
    </row>
    <row r="21" spans="1:10" x14ac:dyDescent="0.3">
      <c r="A21" s="4" t="s">
        <v>36</v>
      </c>
      <c r="B21" s="2">
        <v>1</v>
      </c>
      <c r="C21" s="2"/>
      <c r="D21" s="2">
        <v>1</v>
      </c>
      <c r="E21" s="2"/>
      <c r="F21" s="2">
        <v>1</v>
      </c>
      <c r="G21" s="2"/>
      <c r="H21" s="2">
        <v>1</v>
      </c>
      <c r="I21" s="2">
        <v>1</v>
      </c>
      <c r="J21" s="2">
        <v>1</v>
      </c>
    </row>
    <row r="22" spans="1:10" x14ac:dyDescent="0.3">
      <c r="A22" s="4" t="s">
        <v>37</v>
      </c>
      <c r="B22" s="2">
        <v>1752.98</v>
      </c>
      <c r="C22" s="2"/>
      <c r="D22" s="2">
        <v>5</v>
      </c>
      <c r="E22" s="2"/>
      <c r="F22" s="2">
        <v>350.59499999999997</v>
      </c>
      <c r="G22" s="2"/>
      <c r="H22" s="2">
        <v>1752.98</v>
      </c>
      <c r="I22" s="2">
        <v>5</v>
      </c>
      <c r="J22" s="2">
        <v>350.59499999999997</v>
      </c>
    </row>
    <row r="23" spans="1:10" x14ac:dyDescent="0.3">
      <c r="A23" s="4" t="s">
        <v>17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3">
      <c r="A24" s="5" t="s">
        <v>14</v>
      </c>
      <c r="B24" s="2">
        <v>5609.5199999999995</v>
      </c>
      <c r="C24" s="2"/>
      <c r="D24" s="2">
        <v>16</v>
      </c>
      <c r="E24" s="2"/>
      <c r="F24" s="2">
        <v>350.59499999999997</v>
      </c>
      <c r="G24" s="2"/>
      <c r="H24" s="2">
        <v>5609.5199999999995</v>
      </c>
      <c r="I24" s="2">
        <v>16</v>
      </c>
      <c r="J24" s="2">
        <v>350.59499999999997</v>
      </c>
    </row>
    <row r="25" spans="1:10" x14ac:dyDescent="0.3">
      <c r="A25" s="5" t="s">
        <v>18</v>
      </c>
      <c r="B25" s="2"/>
      <c r="C25" s="2">
        <v>0</v>
      </c>
      <c r="D25" s="2"/>
      <c r="E25" s="2">
        <v>3</v>
      </c>
      <c r="F25" s="2"/>
      <c r="G25" s="2">
        <v>350.59499999999997</v>
      </c>
      <c r="H25" s="2">
        <v>0</v>
      </c>
      <c r="I25" s="2">
        <v>3</v>
      </c>
      <c r="J25" s="2">
        <v>350.59499999999997</v>
      </c>
    </row>
    <row r="26" spans="1:10" x14ac:dyDescent="0.3">
      <c r="A26" s="4" t="s">
        <v>38</v>
      </c>
      <c r="B26" s="2">
        <v>5609.5199999999995</v>
      </c>
      <c r="C26" s="2">
        <v>0</v>
      </c>
      <c r="D26" s="2">
        <v>16</v>
      </c>
      <c r="E26" s="2">
        <v>3</v>
      </c>
      <c r="F26" s="2">
        <v>350.59499999999997</v>
      </c>
      <c r="G26" s="2">
        <v>350.59499999999997</v>
      </c>
      <c r="H26" s="2">
        <v>5609.5199999999995</v>
      </c>
      <c r="I26" s="2">
        <v>19</v>
      </c>
      <c r="J26" s="2">
        <v>701.18999999999994</v>
      </c>
    </row>
    <row r="27" spans="1:10" x14ac:dyDescent="0.3">
      <c r="A27" s="4" t="s">
        <v>39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2</v>
      </c>
      <c r="I27" s="2">
        <v>2</v>
      </c>
      <c r="J27" s="2">
        <v>2</v>
      </c>
    </row>
    <row r="28" spans="1:10" x14ac:dyDescent="0.3">
      <c r="A28" s="4" t="s">
        <v>40</v>
      </c>
      <c r="B28" s="2">
        <v>5609.5199999999995</v>
      </c>
      <c r="C28" s="2">
        <v>0</v>
      </c>
      <c r="D28" s="2">
        <v>16</v>
      </c>
      <c r="E28" s="2">
        <v>3</v>
      </c>
      <c r="F28" s="2">
        <v>350.59499999999997</v>
      </c>
      <c r="G28" s="2">
        <v>350.59499999999997</v>
      </c>
      <c r="H28" s="2">
        <v>2804.7599999999998</v>
      </c>
      <c r="I28" s="2">
        <v>9.5</v>
      </c>
      <c r="J28" s="2">
        <v>350.59499999999997</v>
      </c>
    </row>
    <row r="29" spans="1:10" x14ac:dyDescent="0.3">
      <c r="A29" s="4" t="s">
        <v>16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3">
      <c r="A30" s="5" t="s">
        <v>14</v>
      </c>
      <c r="B30" s="2">
        <v>701.18999999999994</v>
      </c>
      <c r="C30" s="2"/>
      <c r="D30" s="2">
        <v>2</v>
      </c>
      <c r="E30" s="2"/>
      <c r="F30" s="2">
        <v>350.59499999999997</v>
      </c>
      <c r="G30" s="2"/>
      <c r="H30" s="2">
        <v>701.18999999999994</v>
      </c>
      <c r="I30" s="2">
        <v>2</v>
      </c>
      <c r="J30" s="2">
        <v>350.59499999999997</v>
      </c>
    </row>
    <row r="31" spans="1:10" x14ac:dyDescent="0.3">
      <c r="A31" s="4" t="s">
        <v>41</v>
      </c>
      <c r="B31" s="2">
        <v>701.18999999999994</v>
      </c>
      <c r="C31" s="2"/>
      <c r="D31" s="2">
        <v>2</v>
      </c>
      <c r="E31" s="2"/>
      <c r="F31" s="2">
        <v>350.59499999999997</v>
      </c>
      <c r="G31" s="2"/>
      <c r="H31" s="2">
        <v>701.18999999999994</v>
      </c>
      <c r="I31" s="2">
        <v>2</v>
      </c>
      <c r="J31" s="2">
        <v>350.59499999999997</v>
      </c>
    </row>
    <row r="32" spans="1:10" x14ac:dyDescent="0.3">
      <c r="A32" s="4" t="s">
        <v>42</v>
      </c>
      <c r="B32" s="2">
        <v>1</v>
      </c>
      <c r="C32" s="2"/>
      <c r="D32" s="2">
        <v>1</v>
      </c>
      <c r="E32" s="2"/>
      <c r="F32" s="2">
        <v>1</v>
      </c>
      <c r="G32" s="2"/>
      <c r="H32" s="2">
        <v>1</v>
      </c>
      <c r="I32" s="2">
        <v>1</v>
      </c>
      <c r="J32" s="2">
        <v>1</v>
      </c>
    </row>
    <row r="33" spans="1:10" x14ac:dyDescent="0.3">
      <c r="A33" s="4" t="s">
        <v>43</v>
      </c>
      <c r="B33" s="2">
        <v>701.18999999999994</v>
      </c>
      <c r="C33" s="2"/>
      <c r="D33" s="2">
        <v>2</v>
      </c>
      <c r="E33" s="2"/>
      <c r="F33" s="2">
        <v>350.59499999999997</v>
      </c>
      <c r="G33" s="2"/>
      <c r="H33" s="2">
        <v>701.18999999999994</v>
      </c>
      <c r="I33" s="2">
        <v>2</v>
      </c>
      <c r="J33" s="2">
        <v>350.59499999999997</v>
      </c>
    </row>
    <row r="34" spans="1:10" x14ac:dyDescent="0.3">
      <c r="A34" s="4" t="s">
        <v>22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A35" s="5" t="s">
        <v>14</v>
      </c>
      <c r="B35" s="2">
        <v>18581.54</v>
      </c>
      <c r="C35" s="2"/>
      <c r="D35" s="2">
        <v>53</v>
      </c>
      <c r="E35" s="2"/>
      <c r="F35" s="2">
        <v>1051.7849999999999</v>
      </c>
      <c r="G35" s="2"/>
      <c r="H35" s="2">
        <v>18581.54</v>
      </c>
      <c r="I35" s="2">
        <v>53</v>
      </c>
      <c r="J35" s="2">
        <v>1051.7849999999999</v>
      </c>
    </row>
    <row r="36" spans="1:10" x14ac:dyDescent="0.3">
      <c r="A36" s="5" t="s">
        <v>20</v>
      </c>
      <c r="B36" s="2">
        <v>555</v>
      </c>
      <c r="C36" s="2"/>
      <c r="D36" s="2">
        <v>37</v>
      </c>
      <c r="E36" s="2"/>
      <c r="F36" s="2">
        <v>45</v>
      </c>
      <c r="G36" s="2"/>
      <c r="H36" s="2">
        <v>555</v>
      </c>
      <c r="I36" s="2">
        <v>37</v>
      </c>
      <c r="J36" s="2">
        <v>45</v>
      </c>
    </row>
    <row r="37" spans="1:10" x14ac:dyDescent="0.3">
      <c r="A37" s="4" t="s">
        <v>44</v>
      </c>
      <c r="B37" s="2">
        <v>19136.54</v>
      </c>
      <c r="C37" s="2"/>
      <c r="D37" s="2">
        <v>90</v>
      </c>
      <c r="E37" s="2"/>
      <c r="F37" s="2">
        <v>1096.7849999999999</v>
      </c>
      <c r="G37" s="2"/>
      <c r="H37" s="2">
        <v>19136.54</v>
      </c>
      <c r="I37" s="2">
        <v>90</v>
      </c>
      <c r="J37" s="2">
        <v>1096.7849999999999</v>
      </c>
    </row>
    <row r="38" spans="1:10" x14ac:dyDescent="0.3">
      <c r="A38" s="4" t="s">
        <v>45</v>
      </c>
      <c r="B38" s="2">
        <v>6</v>
      </c>
      <c r="C38" s="2"/>
      <c r="D38" s="2">
        <v>6</v>
      </c>
      <c r="E38" s="2"/>
      <c r="F38" s="2">
        <v>6</v>
      </c>
      <c r="G38" s="2"/>
      <c r="H38" s="2">
        <v>6</v>
      </c>
      <c r="I38" s="2">
        <v>6</v>
      </c>
      <c r="J38" s="2">
        <v>6</v>
      </c>
    </row>
    <row r="39" spans="1:10" x14ac:dyDescent="0.3">
      <c r="A39" s="4" t="s">
        <v>46</v>
      </c>
      <c r="B39" s="2">
        <v>3189.4233333333336</v>
      </c>
      <c r="C39" s="2"/>
      <c r="D39" s="2">
        <v>15</v>
      </c>
      <c r="E39" s="2"/>
      <c r="F39" s="2">
        <v>182.79749999999999</v>
      </c>
      <c r="G39" s="2"/>
      <c r="H39" s="2">
        <v>3189.4233333333336</v>
      </c>
      <c r="I39" s="2">
        <v>15</v>
      </c>
      <c r="J39" s="2">
        <v>182.79749999999999</v>
      </c>
    </row>
    <row r="40" spans="1:10" x14ac:dyDescent="0.3">
      <c r="A40" s="5" t="s">
        <v>47</v>
      </c>
      <c r="B40" s="2">
        <v>26645.23</v>
      </c>
      <c r="C40" s="2"/>
      <c r="D40" s="2">
        <v>76</v>
      </c>
      <c r="E40" s="2"/>
      <c r="F40" s="2">
        <v>2103.5699999999997</v>
      </c>
      <c r="G40" s="2"/>
      <c r="H40" s="2">
        <v>26645.23</v>
      </c>
      <c r="I40" s="2">
        <v>76</v>
      </c>
      <c r="J40" s="2">
        <v>2103.5699999999997</v>
      </c>
    </row>
    <row r="41" spans="1:10" x14ac:dyDescent="0.3">
      <c r="A41" s="5" t="s">
        <v>48</v>
      </c>
      <c r="B41" s="2">
        <v>9466.07</v>
      </c>
      <c r="C41" s="2"/>
      <c r="D41" s="2">
        <v>27</v>
      </c>
      <c r="E41" s="2"/>
      <c r="F41" s="2">
        <v>350.59499999999997</v>
      </c>
      <c r="G41" s="2"/>
      <c r="H41" s="2">
        <v>9466.07</v>
      </c>
      <c r="I41" s="2">
        <v>27</v>
      </c>
      <c r="J41" s="2">
        <v>350.59499999999997</v>
      </c>
    </row>
    <row r="42" spans="1:10" x14ac:dyDescent="0.3">
      <c r="A42" s="5" t="s">
        <v>49</v>
      </c>
      <c r="B42" s="2">
        <v>701.18999999999994</v>
      </c>
      <c r="C42" s="2"/>
      <c r="D42" s="2">
        <v>2</v>
      </c>
      <c r="E42" s="2"/>
      <c r="F42" s="2">
        <v>350.59499999999997</v>
      </c>
      <c r="G42" s="2"/>
      <c r="H42" s="2">
        <v>701.18999999999994</v>
      </c>
      <c r="I42" s="2">
        <v>2</v>
      </c>
      <c r="J42" s="2">
        <v>350.59499999999997</v>
      </c>
    </row>
    <row r="43" spans="1:10" x14ac:dyDescent="0.3">
      <c r="A43" s="5" t="s">
        <v>50</v>
      </c>
      <c r="B43" s="2">
        <v>555</v>
      </c>
      <c r="C43" s="2"/>
      <c r="D43" s="2">
        <v>37</v>
      </c>
      <c r="E43" s="2"/>
      <c r="F43" s="2">
        <v>45</v>
      </c>
      <c r="G43" s="2"/>
      <c r="H43" s="2">
        <v>555</v>
      </c>
      <c r="I43" s="2">
        <v>37</v>
      </c>
      <c r="J43" s="2">
        <v>45</v>
      </c>
    </row>
    <row r="44" spans="1:10" x14ac:dyDescent="0.3">
      <c r="A44" s="5" t="s">
        <v>51</v>
      </c>
      <c r="B44" s="2">
        <v>225</v>
      </c>
      <c r="C44" s="2"/>
      <c r="D44" s="2">
        <v>15</v>
      </c>
      <c r="E44" s="2"/>
      <c r="F44" s="2">
        <v>15</v>
      </c>
      <c r="G44" s="2"/>
      <c r="H44" s="2">
        <v>225</v>
      </c>
      <c r="I44" s="2">
        <v>15</v>
      </c>
      <c r="J44" s="2">
        <v>15</v>
      </c>
    </row>
    <row r="45" spans="1:10" x14ac:dyDescent="0.3">
      <c r="A45" s="5" t="s">
        <v>52</v>
      </c>
      <c r="B45" s="2">
        <v>150</v>
      </c>
      <c r="C45" s="2"/>
      <c r="D45" s="2">
        <v>10</v>
      </c>
      <c r="E45" s="2"/>
      <c r="F45" s="2">
        <v>15</v>
      </c>
      <c r="G45" s="2"/>
      <c r="H45" s="2">
        <v>150</v>
      </c>
      <c r="I45" s="2">
        <v>10</v>
      </c>
      <c r="J45" s="2">
        <v>15</v>
      </c>
    </row>
    <row r="46" spans="1:10" x14ac:dyDescent="0.3">
      <c r="A46" s="5" t="s">
        <v>53</v>
      </c>
      <c r="B46" s="2"/>
      <c r="C46" s="2">
        <v>0</v>
      </c>
      <c r="D46" s="2"/>
      <c r="E46" s="2">
        <v>3</v>
      </c>
      <c r="F46" s="2"/>
      <c r="G46" s="2">
        <v>350.59499999999997</v>
      </c>
      <c r="H46" s="2">
        <v>0</v>
      </c>
      <c r="I46" s="2">
        <v>3</v>
      </c>
      <c r="J46" s="2">
        <v>350.59499999999997</v>
      </c>
    </row>
    <row r="47" spans="1:10" x14ac:dyDescent="0.3">
      <c r="A47" s="5" t="s">
        <v>54</v>
      </c>
      <c r="B47" s="2"/>
      <c r="C47" s="2">
        <v>0</v>
      </c>
      <c r="D47" s="2"/>
      <c r="E47" s="2">
        <v>3</v>
      </c>
      <c r="F47" s="2"/>
      <c r="G47" s="2">
        <v>350.59499999999997</v>
      </c>
      <c r="H47" s="2">
        <v>0</v>
      </c>
      <c r="I47" s="2">
        <v>3</v>
      </c>
      <c r="J47" s="2">
        <v>350.59499999999997</v>
      </c>
    </row>
    <row r="48" spans="1:10" x14ac:dyDescent="0.3">
      <c r="A48" s="5" t="s">
        <v>55</v>
      </c>
      <c r="B48" s="2"/>
      <c r="C48" s="2">
        <v>0</v>
      </c>
      <c r="D48" s="2"/>
      <c r="E48" s="2">
        <v>3</v>
      </c>
      <c r="F48" s="2"/>
      <c r="G48" s="2">
        <v>350.59499999999997</v>
      </c>
      <c r="H48" s="2">
        <v>0</v>
      </c>
      <c r="I48" s="2">
        <v>3</v>
      </c>
      <c r="J48" s="2">
        <v>350.59499999999997</v>
      </c>
    </row>
    <row r="49" spans="1:10" x14ac:dyDescent="0.3">
      <c r="A49" s="4" t="s">
        <v>56</v>
      </c>
      <c r="B49" s="2">
        <v>27200.23</v>
      </c>
      <c r="C49" s="2">
        <v>0</v>
      </c>
      <c r="D49" s="2">
        <v>113</v>
      </c>
      <c r="E49" s="2">
        <v>3</v>
      </c>
      <c r="F49" s="2">
        <v>2148.5699999999997</v>
      </c>
      <c r="G49" s="2">
        <v>350.59499999999997</v>
      </c>
      <c r="H49" s="2">
        <v>27200.23</v>
      </c>
      <c r="I49" s="2">
        <v>116</v>
      </c>
      <c r="J49" s="2">
        <v>2499.165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2019-04-23T15:13:30Z</dcterms:created>
  <dcterms:modified xsi:type="dcterms:W3CDTF">2019-04-23T15:14:18Z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