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d\Downloads\"/>
    </mc:Choice>
  </mc:AlternateContent>
  <bookViews>
    <workbookView xWindow="0" yWindow="0" windowWidth="13470" windowHeight="11670" firstSheet="2" activeTab="3"/>
  </bookViews>
  <sheets>
    <sheet name="By Sales" sheetId="339" r:id="rId1"/>
    <sheet name="By Profit" sheetId="331" r:id="rId2"/>
    <sheet name="By Profit %" sheetId="340" r:id="rId3"/>
    <sheet name="Report" sheetId="366" r:id="rId4"/>
    <sheet name="READ ME" sheetId="350" r:id="rId5"/>
  </sheets>
  <externalReferences>
    <externalReference r:id="rId6"/>
  </externalReferences>
  <definedNames>
    <definedName name="Slicer_City1111">#N/A</definedName>
    <definedName name="Slicer_Country_Region1111">#N/A</definedName>
    <definedName name="Slicer_Global_Dimension_1_Code1111">#N/A</definedName>
    <definedName name="Slicer_Salesperson1111">#N/A</definedName>
    <definedName name="Slicer_State_County_Province1111">#N/A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 i="366" l="1"/>
  <c r="E10" i="366"/>
  <c r="F10" i="366"/>
  <c r="G12" i="366"/>
  <c r="H12" i="366"/>
  <c r="I12" i="366"/>
  <c r="J12" i="366"/>
  <c r="D13" i="366"/>
  <c r="G3" i="340" l="1"/>
  <c r="G4" i="340"/>
  <c r="G3" i="331"/>
  <c r="G4" i="331"/>
  <c r="G3" i="339"/>
  <c r="G4" i="339"/>
</calcChain>
</file>

<file path=xl/sharedStrings.xml><?xml version="1.0" encoding="utf-8"?>
<sst xmlns="http://schemas.openxmlformats.org/spreadsheetml/2006/main" count="126" uniqueCount="80">
  <si>
    <t>Value</t>
  </si>
  <si>
    <t>Auto+Hide+Values</t>
  </si>
  <si>
    <t>No.</t>
  </si>
  <si>
    <t>Run Date:</t>
  </si>
  <si>
    <t>Customer</t>
  </si>
  <si>
    <t>Country/Region</t>
  </si>
  <si>
    <t xml:space="preserve">Customer </t>
  </si>
  <si>
    <t>Customer No.</t>
  </si>
  <si>
    <t>Name</t>
  </si>
  <si>
    <t>Profit (LCY)</t>
  </si>
  <si>
    <t>Sales (LCY)</t>
  </si>
  <si>
    <t>Salesperson</t>
  </si>
  <si>
    <t>Global Dimension 1 Code</t>
  </si>
  <si>
    <t>Global Dimension 2 Code</t>
  </si>
  <si>
    <t>City</t>
  </si>
  <si>
    <t>State/County/Province</t>
  </si>
  <si>
    <t>County</t>
  </si>
  <si>
    <t>&gt;0</t>
  </si>
  <si>
    <t>Grand Total</t>
  </si>
  <si>
    <t xml:space="preserve">  Sales (LCY)</t>
  </si>
  <si>
    <t xml:space="preserve">  Profit (LCY)</t>
  </si>
  <si>
    <t>Top Customer Overview</t>
  </si>
  <si>
    <t>Title+Fit</t>
  </si>
  <si>
    <t>Tables and Fields</t>
  </si>
  <si>
    <t>Filters</t>
  </si>
  <si>
    <t>Hide</t>
  </si>
  <si>
    <t>Date Filter</t>
  </si>
  <si>
    <t>Links:</t>
  </si>
  <si>
    <t>Headers:</t>
  </si>
  <si>
    <t>Fields:</t>
  </si>
  <si>
    <t>Dates</t>
  </si>
  <si>
    <t>By Profit</t>
  </si>
  <si>
    <t>Sales</t>
  </si>
  <si>
    <t>Profit</t>
  </si>
  <si>
    <t>Profit %</t>
  </si>
  <si>
    <t>By Profit %</t>
  </si>
  <si>
    <t>By Sales</t>
  </si>
  <si>
    <t>Auto+Hide</t>
  </si>
  <si>
    <t>Version of Jet</t>
  </si>
  <si>
    <t>Disclaimer</t>
  </si>
  <si>
    <t>Copyrights</t>
  </si>
  <si>
    <t>Slicers</t>
  </si>
  <si>
    <t xml:space="preserve">Slicers are used in this report as a method of filtering pivot table data.  Slicers will not work in versions prior to Excel 2010.  As an alternative, you can drag fields to the Filters area in the Pivot Table Field List.  </t>
  </si>
  <si>
    <t>All reports are built as examples only. Reports are working reports that will return data from your database if you have configured Jet Reports properly in Excel.  Reports may work differently on your database. Reports were refreshed using our NAV 2009 JetCorp database.  Reports will display different results depending on your database.</t>
  </si>
  <si>
    <t xml:space="preserve">2013 Jet Reports, Inc. </t>
  </si>
  <si>
    <t xml:space="preserve">This report functions with Jet Express or Jet Essentials.  Reports are updated to the latest released version possible.  If you have an older version of Jet some report features may not work properly.  Please upgrade to the latest version of Jet. </t>
  </si>
  <si>
    <t xml:space="preserve">Report Readme </t>
  </si>
  <si>
    <t>Support</t>
  </si>
  <si>
    <t>For support please go to our support site at https://support.jetreports.com/.</t>
  </si>
  <si>
    <t>Click here to go to support</t>
  </si>
  <si>
    <t>Knowledgebase</t>
  </si>
  <si>
    <t xml:space="preserve">Search our knowledgebase for product documentation and installation, troubleshooting, and how-to articles at http://kb.jetreports.com/. </t>
  </si>
  <si>
    <t>Click here for knowledgebase</t>
  </si>
  <si>
    <t>Questions About This Report</t>
  </si>
  <si>
    <t>If you have questions about this or any other sample report, please email samplereports@jetreports.com</t>
  </si>
  <si>
    <t>Click here to contact sample reports</t>
  </si>
  <si>
    <t>Services</t>
  </si>
  <si>
    <t>For additional reports or customizations for your reports please contact Jet services at services@jetreports.com.</t>
  </si>
  <si>
    <t>Click here to email Jet Reports services</t>
  </si>
  <si>
    <t>Training</t>
  </si>
  <si>
    <t xml:space="preserve">For training see http://www.jetreports.com for details. </t>
  </si>
  <si>
    <t>Click here to go to Jet reports welcome page</t>
  </si>
  <si>
    <t>To contact a sales representative send an email to sales@jetreports.com.</t>
  </si>
  <si>
    <t>Click here to email Jet Reports sales</t>
  </si>
  <si>
    <t>Click here for downloads</t>
  </si>
  <si>
    <t>Tooltip</t>
  </si>
  <si>
    <t>About the report</t>
  </si>
  <si>
    <t>Formatting of dates according to your NAV install is important when filtering on dates.  Be sure to enter dates in the same format of your NAV instance.</t>
  </si>
  <si>
    <t>Enter a date range using the date format used in your NAV instance</t>
  </si>
  <si>
    <t>Progressive Home Furnishings</t>
  </si>
  <si>
    <t>The Cannon Group PLC</t>
  </si>
  <si>
    <t>Selangorian Ltd.</t>
  </si>
  <si>
    <t>John Haddock Insurance Co.</t>
  </si>
  <si>
    <t>Antarcticopy</t>
  </si>
  <si>
    <t>Heimilisprydi</t>
  </si>
  <si>
    <t>Deerfield Graphics Company</t>
  </si>
  <si>
    <t>BYT-KOMPLET s.r.o.</t>
  </si>
  <si>
    <t>Designstudio Gmunden</t>
  </si>
  <si>
    <t>Klubben</t>
  </si>
  <si>
    <t>No longer a report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</si>
</sst>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6" x14ac:knownFonts="1">
    <font>
      <sz val="11"/>
      <color theme="1"/>
      <name val="Calibri"/>
      <family val="2"/>
      <scheme val="minor"/>
    </font>
    <font>
      <b/>
      <sz val="11"/>
      <color theme="1"/>
      <name val="Calibri"/>
      <family val="2"/>
      <scheme val="minor"/>
    </font>
    <font>
      <b/>
      <sz val="15"/>
      <color theme="3"/>
      <name val="Calibri"/>
      <family val="2"/>
      <scheme val="minor"/>
    </font>
    <font>
      <b/>
      <sz val="11"/>
      <color theme="3"/>
      <name val="Calibri"/>
      <family val="2"/>
      <scheme val="minor"/>
    </font>
    <font>
      <b/>
      <i/>
      <sz val="15"/>
      <color theme="3"/>
      <name val="Calibri"/>
      <family val="2"/>
      <scheme val="minor"/>
    </font>
    <font>
      <sz val="10"/>
      <name val="Arial"/>
      <family val="2"/>
    </font>
    <font>
      <u/>
      <sz val="10"/>
      <color indexed="12"/>
      <name val="Arial"/>
      <family val="2"/>
    </font>
    <font>
      <u/>
      <sz val="8"/>
      <color indexed="12"/>
      <name val="Arial"/>
      <family val="2"/>
    </font>
    <font>
      <sz val="11"/>
      <color indexed="8"/>
      <name val="Calibri"/>
      <family val="2"/>
    </font>
    <font>
      <b/>
      <sz val="11"/>
      <color indexed="8"/>
      <name val="Calibri"/>
      <family val="2"/>
    </font>
    <font>
      <sz val="11"/>
      <color indexed="63"/>
      <name val="Calibri"/>
      <family val="2"/>
    </font>
    <font>
      <b/>
      <sz val="18"/>
      <color theme="3"/>
      <name val="Cambria"/>
      <family val="2"/>
      <scheme val="major"/>
    </font>
    <font>
      <b/>
      <sz val="10"/>
      <name val="Segoe UI"/>
      <family val="2"/>
    </font>
    <font>
      <sz val="10"/>
      <name val="Segoe UI"/>
      <family val="2"/>
    </font>
    <font>
      <u/>
      <sz val="10"/>
      <color indexed="12"/>
      <name val="Segoe UI"/>
      <family val="2"/>
    </font>
    <font>
      <b/>
      <sz val="20"/>
      <color rgb="FF0074AB"/>
      <name val="Segoe U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bottom style="thick">
        <color theme="4"/>
      </bottom>
      <diagonal/>
    </border>
    <border>
      <left style="thin">
        <color rgb="FFA9A9A9"/>
      </left>
      <right style="thin">
        <color rgb="FFA9A9A9"/>
      </right>
      <top style="thin">
        <color rgb="FFA9A9A9"/>
      </top>
      <bottom/>
      <diagonal/>
    </border>
    <border>
      <left style="thin">
        <color rgb="FFA9A9A9"/>
      </left>
      <right/>
      <top style="thin">
        <color rgb="FFA9A9A9"/>
      </top>
      <bottom/>
      <diagonal/>
    </border>
    <border>
      <left style="thin">
        <color rgb="FFA9A9A9"/>
      </left>
      <right/>
      <top style="double">
        <color rgb="FFA9A9A9"/>
      </top>
      <bottom/>
      <diagonal/>
    </border>
    <border>
      <left style="thin">
        <color rgb="FFA9A9A9"/>
      </left>
      <right style="thin">
        <color rgb="FFA9A9A9"/>
      </right>
      <top style="double">
        <color rgb="FFA9A9A9"/>
      </top>
      <bottom/>
      <diagonal/>
    </border>
  </borders>
  <cellStyleXfs count="12">
    <xf numFmtId="0" fontId="0" fillId="0" borderId="0"/>
    <xf numFmtId="0" fontId="2" fillId="0" borderId="1" applyNumberFormat="0" applyFill="0" applyAlignment="0" applyProtection="0"/>
    <xf numFmtId="0" fontId="3" fillId="0" borderId="0" applyNumberFormat="0" applyFill="0" applyBorder="0" applyAlignment="0" applyProtection="0"/>
    <xf numFmtId="0" fontId="5" fillId="0" borderId="0"/>
    <xf numFmtId="0" fontId="6" fillId="0" borderId="0" applyNumberFormat="0" applyFill="0" applyBorder="0" applyAlignment="0" applyProtection="0">
      <alignment vertical="top"/>
      <protection locked="0"/>
    </xf>
    <xf numFmtId="43" fontId="5"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xf numFmtId="0" fontId="5" fillId="0" borderId="0"/>
    <xf numFmtId="0" fontId="5" fillId="0" borderId="0"/>
    <xf numFmtId="0" fontId="8" fillId="0" borderId="0"/>
    <xf numFmtId="0" fontId="11" fillId="0" borderId="0" applyNumberFormat="0" applyFill="0" applyBorder="0" applyAlignment="0" applyProtection="0"/>
  </cellStyleXfs>
  <cellXfs count="36">
    <xf numFmtId="0" fontId="0" fillId="0" borderId="0" xfId="0"/>
    <xf numFmtId="0" fontId="2" fillId="0" borderId="1" xfId="1"/>
    <xf numFmtId="0" fontId="1" fillId="0" borderId="0" xfId="0" applyFont="1" applyAlignment="1">
      <alignment horizontal="right"/>
    </xf>
    <xf numFmtId="14" fontId="1" fillId="0" borderId="0" xfId="0" applyNumberFormat="1" applyFont="1" applyAlignment="1">
      <alignment horizontal="left"/>
    </xf>
    <xf numFmtId="0" fontId="0" fillId="0" borderId="0" xfId="0" pivotButton="1"/>
    <xf numFmtId="164" fontId="0" fillId="0" borderId="0" xfId="0" applyNumberFormat="1"/>
    <xf numFmtId="164" fontId="0" fillId="0" borderId="0" xfId="0" applyNumberFormat="1" applyAlignment="1">
      <alignment horizontal="right"/>
    </xf>
    <xf numFmtId="0" fontId="3" fillId="0" borderId="0" xfId="2" applyAlignment="1">
      <alignment horizontal="right"/>
    </xf>
    <xf numFmtId="14" fontId="3" fillId="0" borderId="0" xfId="2" applyNumberFormat="1" applyAlignment="1">
      <alignment horizontal="right"/>
    </xf>
    <xf numFmtId="0" fontId="4" fillId="0" borderId="1" xfId="1" applyFont="1"/>
    <xf numFmtId="0" fontId="8" fillId="0" borderId="0" xfId="10" applyNumberFormat="1" applyFont="1" applyAlignment="1"/>
    <xf numFmtId="0" fontId="8" fillId="0" borderId="0" xfId="10"/>
    <xf numFmtId="0" fontId="9" fillId="0" borderId="3" xfId="10" applyNumberFormat="1" applyFont="1" applyBorder="1" applyAlignment="1"/>
    <xf numFmtId="0" fontId="9" fillId="0" borderId="2" xfId="10" applyNumberFormat="1" applyFont="1" applyBorder="1" applyAlignment="1"/>
    <xf numFmtId="0" fontId="9" fillId="0" borderId="4" xfId="10" applyNumberFormat="1" applyFont="1" applyBorder="1" applyAlignment="1"/>
    <xf numFmtId="0" fontId="9" fillId="0" borderId="5" xfId="10" applyNumberFormat="1" applyFont="1" applyBorder="1" applyAlignment="1"/>
    <xf numFmtId="0" fontId="10" fillId="0" borderId="3" xfId="10" applyNumberFormat="1" applyFont="1" applyBorder="1" applyAlignment="1">
      <alignment horizontal="left" indent="2"/>
    </xf>
    <xf numFmtId="0" fontId="10" fillId="0" borderId="2" xfId="10" applyNumberFormat="1" applyFont="1" applyBorder="1" applyAlignment="1"/>
    <xf numFmtId="0" fontId="9" fillId="0" borderId="0" xfId="10" applyNumberFormat="1" applyFont="1" applyAlignment="1"/>
    <xf numFmtId="0" fontId="0" fillId="0" borderId="0" xfId="0"/>
    <xf numFmtId="9" fontId="0" fillId="0" borderId="0" xfId="0" applyNumberFormat="1"/>
    <xf numFmtId="0" fontId="0" fillId="0" borderId="0" xfId="0" applyAlignment="1">
      <alignment horizontal="right"/>
    </xf>
    <xf numFmtId="0" fontId="12" fillId="4" borderId="0" xfId="0" applyFont="1" applyFill="1" applyAlignment="1">
      <alignment vertical="top"/>
    </xf>
    <xf numFmtId="0" fontId="13" fillId="4" borderId="0" xfId="0" applyFont="1" applyFill="1" applyAlignment="1">
      <alignment wrapText="1"/>
    </xf>
    <xf numFmtId="0" fontId="6" fillId="4" borderId="0" xfId="4" applyFill="1" applyAlignment="1" applyProtection="1"/>
    <xf numFmtId="0" fontId="14" fillId="4" borderId="0" xfId="4" applyFont="1" applyFill="1" applyAlignment="1" applyProtection="1"/>
    <xf numFmtId="0" fontId="12" fillId="4" borderId="0" xfId="0" applyFont="1" applyFill="1" applyAlignment="1">
      <alignment vertical="center"/>
    </xf>
    <xf numFmtId="0" fontId="13" fillId="0" borderId="0" xfId="0" applyFont="1"/>
    <xf numFmtId="0" fontId="13" fillId="4" borderId="0" xfId="0" applyFont="1" applyFill="1" applyAlignment="1">
      <alignment vertical="top" wrapText="1"/>
    </xf>
    <xf numFmtId="0" fontId="13" fillId="2" borderId="0" xfId="3" applyFont="1" applyFill="1"/>
    <xf numFmtId="0" fontId="13" fillId="2" borderId="0" xfId="3" applyFont="1" applyFill="1" applyAlignment="1">
      <alignment vertical="top"/>
    </xf>
    <xf numFmtId="0" fontId="13" fillId="2" borderId="0" xfId="3" applyFont="1" applyFill="1" applyAlignment="1">
      <alignment wrapText="1"/>
    </xf>
    <xf numFmtId="0" fontId="15" fillId="3" borderId="0" xfId="0" applyFont="1" applyFill="1" applyAlignment="1">
      <alignment vertical="top"/>
    </xf>
    <xf numFmtId="0" fontId="13" fillId="2" borderId="0" xfId="3" applyFont="1" applyFill="1" applyAlignment="1">
      <alignment vertical="top" wrapText="1"/>
    </xf>
    <xf numFmtId="0" fontId="12" fillId="2" borderId="0" xfId="3" applyFont="1" applyFill="1" applyAlignment="1">
      <alignment vertical="top"/>
    </xf>
    <xf numFmtId="0" fontId="14" fillId="2" borderId="0" xfId="4" applyFont="1" applyFill="1" applyAlignment="1" applyProtection="1">
      <alignment vertical="top" wrapText="1"/>
    </xf>
  </cellXfs>
  <cellStyles count="12">
    <cellStyle name="Comma 2" xfId="5"/>
    <cellStyle name="Heading 1" xfId="1" builtinId="16"/>
    <cellStyle name="Heading 4" xfId="2" builtinId="19"/>
    <cellStyle name="Hyperlink" xfId="4" builtinId="8"/>
    <cellStyle name="Hyperlink 2" xfId="6"/>
    <cellStyle name="Normal" xfId="0" builtinId="0"/>
    <cellStyle name="Normal 2" xfId="7"/>
    <cellStyle name="Normal 2 2" xfId="8"/>
    <cellStyle name="Normal 2 3" xfId="9"/>
    <cellStyle name="Normal 2 4" xfId="3"/>
    <cellStyle name="Normal 3" xfId="10"/>
    <cellStyle name="Title" xfId="11"/>
  </cellStyles>
  <dxfs count="31">
    <dxf>
      <alignment horizontal="right" readingOrder="0"/>
    </dxf>
    <dxf>
      <numFmt numFmtId="13" formatCode="0%"/>
    </dxf>
    <dxf>
      <numFmt numFmtId="164" formatCode="_(* #,##0_);_(* \(#,##0\);_(* &quot;-&quot;??_);_(@_)"/>
    </dxf>
    <dxf>
      <numFmt numFmtId="164" formatCode="_(* #,##0_);_(* \(#,##0\);_(* &quot;-&quot;??_);_(@_)"/>
    </dxf>
    <dxf>
      <alignment horizontal="right" readingOrder="0"/>
    </dxf>
    <dxf>
      <alignment horizontal="right" readingOrder="0"/>
    </dxf>
    <dxf>
      <numFmt numFmtId="13" formatCode="0%"/>
    </dxf>
    <dxf>
      <numFmt numFmtId="164" formatCode="_(* #,##0_);_(* \(#,##0\);_(* &quot;-&quot;??_);_(@_)"/>
    </dxf>
    <dxf>
      <numFmt numFmtId="164" formatCode="_(* #,##0_);_(* \(#,##0\);_(* &quot;-&quot;??_);_(@_)"/>
    </dxf>
    <dxf>
      <alignment horizontal="right" readingOrder="0"/>
    </dxf>
    <dxf>
      <alignment horizontal="right" readingOrder="0"/>
    </dxf>
    <dxf>
      <numFmt numFmtId="13" formatCode="0%"/>
    </dxf>
    <dxf>
      <numFmt numFmtId="164" formatCode="_(* #,##0_);_(* \(#,##0\);_(* &quot;-&quot;??_);_(@_)"/>
    </dxf>
    <dxf>
      <numFmt numFmtId="164" formatCode="_(* #,##0_);_(* \(#,##0\);_(* &quot;-&quot;??_);_(@_)"/>
    </dxf>
    <dxf>
      <alignment horizontal="right" readingOrder="0"/>
    </dxf>
    <dxf>
      <fill>
        <patternFill>
          <bgColor rgb="FFFFFF00"/>
        </patternFill>
      </fill>
    </dxf>
    <dxf>
      <fill>
        <patternFill patternType="none">
          <bgColor auto="1"/>
        </patternFill>
      </fill>
    </dxf>
    <dxf>
      <fill>
        <patternFill patternType="solid">
          <fgColor theme="4" tint="0.79998168889431442"/>
          <bgColor theme="4" tint="0.79998168889431442"/>
        </patternFill>
      </fill>
      <border>
        <left style="thin">
          <color auto="1"/>
        </left>
        <right style="thin">
          <color auto="1"/>
        </right>
        <top style="thin">
          <color auto="1"/>
        </top>
        <bottom style="thin">
          <color auto="1"/>
        </bottom>
      </border>
    </dxf>
    <dxf>
      <font>
        <color theme="0"/>
      </font>
      <fill>
        <patternFill patternType="solid">
          <fgColor theme="4" tint="0.79995117038483843"/>
          <bgColor theme="4"/>
        </patternFill>
      </fill>
      <border>
        <left style="thin">
          <color auto="1"/>
        </left>
        <right style="thin">
          <color auto="1"/>
        </right>
        <top style="thin">
          <color auto="1"/>
        </top>
        <bottom style="thin">
          <color auto="1"/>
        </bottom>
      </border>
    </dxf>
    <dxf>
      <font>
        <b val="0"/>
        <i val="0"/>
        <color theme="1"/>
      </font>
    </dxf>
    <dxf>
      <font>
        <b val="0"/>
        <i val="0"/>
        <color theme="1"/>
      </font>
      <fill>
        <patternFill patternType="solid">
          <fgColor rgb="FFEAF0F6"/>
          <bgColor rgb="FFF4F7FA"/>
        </patternFill>
      </fill>
    </dxf>
    <dxf>
      <font>
        <b/>
        <color theme="1"/>
      </font>
      <fill>
        <patternFill>
          <bgColor theme="4" tint="0.79998168889431442"/>
        </patternFill>
      </fill>
      <border>
        <top/>
      </border>
    </dxf>
    <dxf>
      <font>
        <b/>
        <color theme="1"/>
      </font>
      <fill>
        <patternFill patternType="solid">
          <fgColor theme="4" tint="0.59999389629810485"/>
          <bgColor theme="4" tint="0.59999389629810485"/>
        </patternFill>
      </fill>
    </dxf>
    <dxf>
      <border>
        <top style="thin">
          <color auto="1"/>
        </top>
      </border>
    </dxf>
    <dxf>
      <font>
        <b/>
        <color theme="1"/>
      </font>
      <border>
        <left style="medium">
          <color theme="4" tint="0.59999389629810485"/>
        </left>
        <right style="medium">
          <color theme="4" tint="0.59999389629810485"/>
        </right>
        <top style="medium">
          <color theme="4" tint="0.59999389629810485"/>
        </top>
        <bottom style="medium">
          <color theme="4" tint="0.59999389629810485"/>
        </bottom>
      </border>
    </dxf>
    <dxf>
      <font>
        <b/>
        <i val="0"/>
      </font>
      <border>
        <left style="thin">
          <color theme="4" tint="0.39997558519241921"/>
        </left>
        <right style="thin">
          <color theme="4" tint="0.39997558519241921"/>
        </right>
      </border>
    </dxf>
    <dxf>
      <border>
        <top style="thin">
          <color theme="4" tint="0.39997558519241921"/>
        </top>
        <bottom style="thin">
          <color theme="4" tint="0.39997558519241921"/>
        </bottom>
        <horizontal style="thin">
          <color theme="4" tint="0.39997558519241921"/>
        </horizontal>
      </border>
    </dxf>
    <dxf>
      <fill>
        <patternFill>
          <bgColor rgb="FFF4F7FA"/>
        </patternFill>
      </fill>
      <border>
        <left style="thin">
          <color auto="1"/>
        </left>
        <right style="thin">
          <color auto="1"/>
        </right>
      </border>
    </dxf>
    <dxf>
      <font>
        <b/>
        <i val="0"/>
        <color theme="0"/>
      </font>
      <fill>
        <patternFill>
          <bgColor theme="4"/>
        </patternFill>
      </fill>
      <border>
        <top style="thin">
          <color theme="4" tint="-0.249977111117893"/>
        </top>
        <bottom style="medium">
          <color theme="4" tint="-0.249977111117893"/>
        </bottom>
      </border>
    </dxf>
    <dxf>
      <font>
        <b/>
        <color theme="0"/>
      </font>
      <fill>
        <patternFill patternType="solid">
          <fgColor theme="4"/>
          <bgColor theme="4"/>
        </patternFill>
      </fill>
      <border>
        <top style="medium">
          <color theme="4" tint="-0.249977111117893"/>
        </top>
      </border>
    </dxf>
    <dxf>
      <font>
        <color theme="1"/>
      </font>
      <border>
        <left style="thin">
          <color auto="1"/>
        </left>
        <right style="thin">
          <color auto="1"/>
        </right>
        <top style="thin">
          <color auto="1"/>
        </top>
        <bottom style="thin">
          <color auto="1"/>
        </bottom>
      </border>
    </dxf>
  </dxfs>
  <tableStyles count="2" defaultTableStyle="TableStyleMedium2" defaultPivotStyle="PivotStyleMedium9 2 2">
    <tableStyle name="PivotStyleMedium9 2 2" table="0" count="14">
      <tableStyleElement type="wholeTable" dxfId="30"/>
      <tableStyleElement type="headerRow" dxfId="29"/>
      <tableStyleElement type="totalRow" dxfId="28"/>
      <tableStyleElement type="firstColumn" dxfId="27"/>
      <tableStyleElement type="firstRowStripe" dxfId="26"/>
      <tableStyleElement type="firstColumnStripe" dxfId="25"/>
      <tableStyleElement type="firstSubtotalColumn" dxfId="24"/>
      <tableStyleElement type="second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Table Style 1" table="0" count="2">
      <tableStyleElement type="wholeTable" dxfId="16"/>
      <tableStyleElement type="firstRowSubheading" dxfId="15"/>
    </tableStyle>
  </tableStyles>
  <colors>
    <mruColors>
      <color rgb="FFF4F7FA"/>
      <color rgb="FFEAF0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jetreports.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57639</xdr:rowOff>
    </xdr:from>
    <xdr:to>
      <xdr:col>2</xdr:col>
      <xdr:colOff>1826418</xdr:colOff>
      <xdr:row>15</xdr:row>
      <xdr:rowOff>166700</xdr:rowOff>
    </xdr:to>
    <mc:AlternateContent xmlns:mc="http://schemas.openxmlformats.org/markup-compatibility/2006" xmlns:a14="http://schemas.microsoft.com/office/drawing/2010/main">
      <mc:Choice Requires="a14">
        <xdr:graphicFrame macro="">
          <xdr:nvGraphicFramePr>
            <xdr:cNvPr id="2" name="Salesperson 2"/>
            <xdr:cNvGraphicFramePr/>
          </xdr:nvGraphicFramePr>
          <xdr:xfrm>
            <a:off x="0" y="0"/>
            <a:ext cx="0" cy="0"/>
          </xdr:xfrm>
          <a:graphic>
            <a:graphicData uri="http://schemas.microsoft.com/office/drawing/2010/slicer">
              <sle:slicer xmlns:sle="http://schemas.microsoft.com/office/drawing/2010/slicer" name="Salesperson 2"/>
            </a:graphicData>
          </a:graphic>
        </xdr:graphicFrame>
      </mc:Choice>
      <mc:Fallback xmlns="">
        <xdr:sp macro="" textlink="">
          <xdr:nvSpPr>
            <xdr:cNvPr id="0" name=""/>
            <xdr:cNvSpPr>
              <a:spLocks noTextEdit="1"/>
            </xdr:cNvSpPr>
          </xdr:nvSpPr>
          <xdr:spPr>
            <a:xfrm>
              <a:off x="190500" y="949525"/>
              <a:ext cx="1826418"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950119</xdr:colOff>
      <xdr:row>5</xdr:row>
      <xdr:rowOff>57639</xdr:rowOff>
    </xdr:from>
    <xdr:to>
      <xdr:col>4</xdr:col>
      <xdr:colOff>1172225</xdr:colOff>
      <xdr:row>15</xdr:row>
      <xdr:rowOff>166700</xdr:rowOff>
    </xdr:to>
    <mc:AlternateContent xmlns:mc="http://schemas.openxmlformats.org/markup-compatibility/2006" xmlns:a14="http://schemas.microsoft.com/office/drawing/2010/main">
      <mc:Choice Requires="a14">
        <xdr:graphicFrame macro="">
          <xdr:nvGraphicFramePr>
            <xdr:cNvPr id="3" name="Country/Region 2"/>
            <xdr:cNvGraphicFramePr/>
          </xdr:nvGraphicFramePr>
          <xdr:xfrm>
            <a:off x="0" y="0"/>
            <a:ext cx="0" cy="0"/>
          </xdr:xfrm>
          <a:graphic>
            <a:graphicData uri="http://schemas.microsoft.com/office/drawing/2010/slicer">
              <sle:slicer xmlns:sle="http://schemas.microsoft.com/office/drawing/2010/slicer" name="Country/Region 2"/>
            </a:graphicData>
          </a:graphic>
        </xdr:graphicFrame>
      </mc:Choice>
      <mc:Fallback xmlns="">
        <xdr:sp macro="" textlink="">
          <xdr:nvSpPr>
            <xdr:cNvPr id="0" name=""/>
            <xdr:cNvSpPr>
              <a:spLocks noTextEdit="1"/>
            </xdr:cNvSpPr>
          </xdr:nvSpPr>
          <xdr:spPr>
            <a:xfrm>
              <a:off x="3963483" y="949525"/>
              <a:ext cx="1824037"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76416</xdr:colOff>
      <xdr:row>5</xdr:row>
      <xdr:rowOff>67164</xdr:rowOff>
    </xdr:from>
    <xdr:to>
      <xdr:col>7</xdr:col>
      <xdr:colOff>9525</xdr:colOff>
      <xdr:row>15</xdr:row>
      <xdr:rowOff>176225</xdr:rowOff>
    </xdr:to>
    <mc:AlternateContent xmlns:mc="http://schemas.openxmlformats.org/markup-compatibility/2006" xmlns:a14="http://schemas.microsoft.com/office/drawing/2010/main">
      <mc:Choice Requires="a14">
        <xdr:graphicFrame macro="">
          <xdr:nvGraphicFramePr>
            <xdr:cNvPr id="4"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7705075" y="959050"/>
              <a:ext cx="1820791"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1219850</xdr:colOff>
      <xdr:row>5</xdr:row>
      <xdr:rowOff>67164</xdr:rowOff>
    </xdr:from>
    <xdr:to>
      <xdr:col>6</xdr:col>
      <xdr:colOff>19266</xdr:colOff>
      <xdr:row>15</xdr:row>
      <xdr:rowOff>176225</xdr:rowOff>
    </xdr:to>
    <mc:AlternateContent xmlns:mc="http://schemas.openxmlformats.org/markup-compatibility/2006" xmlns:a14="http://schemas.microsoft.com/office/drawing/2010/main">
      <mc:Choice Requires="a14">
        <xdr:graphicFrame macro="">
          <xdr:nvGraphicFramePr>
            <xdr:cNvPr id="5" name="State/County/Province 2"/>
            <xdr:cNvGraphicFramePr/>
          </xdr:nvGraphicFramePr>
          <xdr:xfrm>
            <a:off x="0" y="0"/>
            <a:ext cx="0" cy="0"/>
          </xdr:xfrm>
          <a:graphic>
            <a:graphicData uri="http://schemas.microsoft.com/office/drawing/2010/slicer">
              <sle:slicer xmlns:sle="http://schemas.microsoft.com/office/drawing/2010/slicer" name="State/County/Province 2"/>
            </a:graphicData>
          </a:graphic>
        </xdr:graphicFrame>
      </mc:Choice>
      <mc:Fallback xmlns="">
        <xdr:sp macro="" textlink="">
          <xdr:nvSpPr>
            <xdr:cNvPr id="0" name=""/>
            <xdr:cNvSpPr>
              <a:spLocks noTextEdit="1"/>
            </xdr:cNvSpPr>
          </xdr:nvSpPr>
          <xdr:spPr>
            <a:xfrm>
              <a:off x="5835145" y="959050"/>
              <a:ext cx="1812780"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1881187</xdr:colOff>
      <xdr:row>5</xdr:row>
      <xdr:rowOff>57639</xdr:rowOff>
    </xdr:from>
    <xdr:to>
      <xdr:col>3</xdr:col>
      <xdr:colOff>892969</xdr:colOff>
      <xdr:row>15</xdr:row>
      <xdr:rowOff>166700</xdr:rowOff>
    </xdr:to>
    <mc:AlternateContent xmlns:mc="http://schemas.openxmlformats.org/markup-compatibility/2006" xmlns:a14="http://schemas.microsoft.com/office/drawing/2010/main">
      <mc:Choice Requires="a14">
        <xdr:graphicFrame macro="">
          <xdr:nvGraphicFramePr>
            <xdr:cNvPr id="6" name="Global Dimension 1 Code 2"/>
            <xdr:cNvGraphicFramePr/>
          </xdr:nvGraphicFramePr>
          <xdr:xfrm>
            <a:off x="0" y="0"/>
            <a:ext cx="0" cy="0"/>
          </xdr:xfrm>
          <a:graphic>
            <a:graphicData uri="http://schemas.microsoft.com/office/drawing/2010/slicer">
              <sle:slicer xmlns:sle="http://schemas.microsoft.com/office/drawing/2010/slicer" name="Global Dimension 1 Code 2"/>
            </a:graphicData>
          </a:graphic>
        </xdr:graphicFrame>
      </mc:Choice>
      <mc:Fallback xmlns="">
        <xdr:sp macro="" textlink="">
          <xdr:nvSpPr>
            <xdr:cNvPr id="0" name=""/>
            <xdr:cNvSpPr>
              <a:spLocks noTextEdit="1"/>
            </xdr:cNvSpPr>
          </xdr:nvSpPr>
          <xdr:spPr>
            <a:xfrm>
              <a:off x="2071687" y="949525"/>
              <a:ext cx="1834646" cy="201406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1826418</xdr:colOff>
      <xdr:row>15</xdr:row>
      <xdr:rowOff>109061</xdr:rowOff>
    </xdr:to>
    <mc:AlternateContent xmlns:mc="http://schemas.openxmlformats.org/markup-compatibility/2006" xmlns:a14="http://schemas.microsoft.com/office/drawing/2010/main">
      <mc:Choice Requires="a14">
        <xdr:graphicFrame macro="">
          <xdr:nvGraphicFramePr>
            <xdr:cNvPr id="12" name="Salesperson 3"/>
            <xdr:cNvGraphicFramePr/>
          </xdr:nvGraphicFramePr>
          <xdr:xfrm>
            <a:off x="0" y="0"/>
            <a:ext cx="0" cy="0"/>
          </xdr:xfrm>
          <a:graphic>
            <a:graphicData uri="http://schemas.microsoft.com/office/drawing/2010/slicer">
              <sle:slicer xmlns:sle="http://schemas.microsoft.com/office/drawing/2010/slicer" name="Salesperson 3"/>
            </a:graphicData>
          </a:graphic>
        </xdr:graphicFrame>
      </mc:Choice>
      <mc:Fallback xmlns="">
        <xdr:sp macro="" textlink="">
          <xdr:nvSpPr>
            <xdr:cNvPr id="0" name=""/>
            <xdr:cNvSpPr>
              <a:spLocks noTextEdit="1"/>
            </xdr:cNvSpPr>
          </xdr:nvSpPr>
          <xdr:spPr>
            <a:xfrm>
              <a:off x="95250" y="770659"/>
              <a:ext cx="1826418"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950119</xdr:colOff>
      <xdr:row>5</xdr:row>
      <xdr:rowOff>0</xdr:rowOff>
    </xdr:from>
    <xdr:to>
      <xdr:col>4</xdr:col>
      <xdr:colOff>1172225</xdr:colOff>
      <xdr:row>15</xdr:row>
      <xdr:rowOff>109061</xdr:rowOff>
    </xdr:to>
    <mc:AlternateContent xmlns:mc="http://schemas.openxmlformats.org/markup-compatibility/2006" xmlns:a14="http://schemas.microsoft.com/office/drawing/2010/main">
      <mc:Choice Requires="a14">
        <xdr:graphicFrame macro="">
          <xdr:nvGraphicFramePr>
            <xdr:cNvPr id="13" name="Country/Region 3"/>
            <xdr:cNvGraphicFramePr/>
          </xdr:nvGraphicFramePr>
          <xdr:xfrm>
            <a:off x="0" y="0"/>
            <a:ext cx="0" cy="0"/>
          </xdr:xfrm>
          <a:graphic>
            <a:graphicData uri="http://schemas.microsoft.com/office/drawing/2010/slicer">
              <sle:slicer xmlns:sle="http://schemas.microsoft.com/office/drawing/2010/slicer" name="Country/Region 3"/>
            </a:graphicData>
          </a:graphic>
        </xdr:graphicFrame>
      </mc:Choice>
      <mc:Fallback xmlns="">
        <xdr:sp macro="" textlink="">
          <xdr:nvSpPr>
            <xdr:cNvPr id="0" name=""/>
            <xdr:cNvSpPr>
              <a:spLocks noTextEdit="1"/>
            </xdr:cNvSpPr>
          </xdr:nvSpPr>
          <xdr:spPr>
            <a:xfrm>
              <a:off x="3868233" y="770659"/>
              <a:ext cx="1824037"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76416</xdr:colOff>
      <xdr:row>5</xdr:row>
      <xdr:rowOff>9525</xdr:rowOff>
    </xdr:from>
    <xdr:to>
      <xdr:col>7</xdr:col>
      <xdr:colOff>9525</xdr:colOff>
      <xdr:row>15</xdr:row>
      <xdr:rowOff>118586</xdr:rowOff>
    </xdr:to>
    <mc:AlternateContent xmlns:mc="http://schemas.openxmlformats.org/markup-compatibility/2006" xmlns:a14="http://schemas.microsoft.com/office/drawing/2010/main">
      <mc:Choice Requires="a14">
        <xdr:graphicFrame macro="">
          <xdr:nvGraphicFramePr>
            <xdr:cNvPr id="14"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7609825" y="780184"/>
              <a:ext cx="1820791"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1219850</xdr:colOff>
      <xdr:row>5</xdr:row>
      <xdr:rowOff>9525</xdr:rowOff>
    </xdr:from>
    <xdr:to>
      <xdr:col>6</xdr:col>
      <xdr:colOff>19266</xdr:colOff>
      <xdr:row>15</xdr:row>
      <xdr:rowOff>118586</xdr:rowOff>
    </xdr:to>
    <mc:AlternateContent xmlns:mc="http://schemas.openxmlformats.org/markup-compatibility/2006" xmlns:a14="http://schemas.microsoft.com/office/drawing/2010/main">
      <mc:Choice Requires="a14">
        <xdr:graphicFrame macro="">
          <xdr:nvGraphicFramePr>
            <xdr:cNvPr id="15" name="State/County/Province 3"/>
            <xdr:cNvGraphicFramePr/>
          </xdr:nvGraphicFramePr>
          <xdr:xfrm>
            <a:off x="0" y="0"/>
            <a:ext cx="0" cy="0"/>
          </xdr:xfrm>
          <a:graphic>
            <a:graphicData uri="http://schemas.microsoft.com/office/drawing/2010/slicer">
              <sle:slicer xmlns:sle="http://schemas.microsoft.com/office/drawing/2010/slicer" name="State/County/Province 3"/>
            </a:graphicData>
          </a:graphic>
        </xdr:graphicFrame>
      </mc:Choice>
      <mc:Fallback xmlns="">
        <xdr:sp macro="" textlink="">
          <xdr:nvSpPr>
            <xdr:cNvPr id="0" name=""/>
            <xdr:cNvSpPr>
              <a:spLocks noTextEdit="1"/>
            </xdr:cNvSpPr>
          </xdr:nvSpPr>
          <xdr:spPr>
            <a:xfrm>
              <a:off x="5739895" y="780184"/>
              <a:ext cx="1812780"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1881187</xdr:colOff>
      <xdr:row>5</xdr:row>
      <xdr:rowOff>0</xdr:rowOff>
    </xdr:from>
    <xdr:to>
      <xdr:col>3</xdr:col>
      <xdr:colOff>892969</xdr:colOff>
      <xdr:row>15</xdr:row>
      <xdr:rowOff>109061</xdr:rowOff>
    </xdr:to>
    <mc:AlternateContent xmlns:mc="http://schemas.openxmlformats.org/markup-compatibility/2006" xmlns:a14="http://schemas.microsoft.com/office/drawing/2010/main">
      <mc:Choice Requires="a14">
        <xdr:graphicFrame macro="">
          <xdr:nvGraphicFramePr>
            <xdr:cNvPr id="16" name="Global Dimension 1 Code 3"/>
            <xdr:cNvGraphicFramePr/>
          </xdr:nvGraphicFramePr>
          <xdr:xfrm>
            <a:off x="0" y="0"/>
            <a:ext cx="0" cy="0"/>
          </xdr:xfrm>
          <a:graphic>
            <a:graphicData uri="http://schemas.microsoft.com/office/drawing/2010/slicer">
              <sle:slicer xmlns:sle="http://schemas.microsoft.com/office/drawing/2010/slicer" name="Global Dimension 1 Code 3"/>
            </a:graphicData>
          </a:graphic>
        </xdr:graphicFrame>
      </mc:Choice>
      <mc:Fallback xmlns="">
        <xdr:sp macro="" textlink="">
          <xdr:nvSpPr>
            <xdr:cNvPr id="0" name=""/>
            <xdr:cNvSpPr>
              <a:spLocks noTextEdit="1"/>
            </xdr:cNvSpPr>
          </xdr:nvSpPr>
          <xdr:spPr>
            <a:xfrm>
              <a:off x="1976437" y="770659"/>
              <a:ext cx="1834646"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1826418</xdr:colOff>
      <xdr:row>15</xdr:row>
      <xdr:rowOff>109061</xdr:rowOff>
    </xdr:to>
    <mc:AlternateContent xmlns:mc="http://schemas.openxmlformats.org/markup-compatibility/2006" xmlns:a14="http://schemas.microsoft.com/office/drawing/2010/main">
      <mc:Choice Requires="a14">
        <xdr:graphicFrame macro="">
          <xdr:nvGraphicFramePr>
            <xdr:cNvPr id="7" name="Salesperson 4"/>
            <xdr:cNvGraphicFramePr/>
          </xdr:nvGraphicFramePr>
          <xdr:xfrm>
            <a:off x="0" y="0"/>
            <a:ext cx="0" cy="0"/>
          </xdr:xfrm>
          <a:graphic>
            <a:graphicData uri="http://schemas.microsoft.com/office/drawing/2010/slicer">
              <sle:slicer xmlns:sle="http://schemas.microsoft.com/office/drawing/2010/slicer" name="Salesperson 4"/>
            </a:graphicData>
          </a:graphic>
        </xdr:graphicFrame>
      </mc:Choice>
      <mc:Fallback xmlns="">
        <xdr:sp macro="" textlink="">
          <xdr:nvSpPr>
            <xdr:cNvPr id="0" name=""/>
            <xdr:cNvSpPr>
              <a:spLocks noTextEdit="1"/>
            </xdr:cNvSpPr>
          </xdr:nvSpPr>
          <xdr:spPr>
            <a:xfrm>
              <a:off x="95250" y="770659"/>
              <a:ext cx="1826418"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950119</xdr:colOff>
      <xdr:row>5</xdr:row>
      <xdr:rowOff>0</xdr:rowOff>
    </xdr:from>
    <xdr:to>
      <xdr:col>4</xdr:col>
      <xdr:colOff>1172225</xdr:colOff>
      <xdr:row>15</xdr:row>
      <xdr:rowOff>109061</xdr:rowOff>
    </xdr:to>
    <mc:AlternateContent xmlns:mc="http://schemas.openxmlformats.org/markup-compatibility/2006" xmlns:a14="http://schemas.microsoft.com/office/drawing/2010/main">
      <mc:Choice Requires="a14">
        <xdr:graphicFrame macro="">
          <xdr:nvGraphicFramePr>
            <xdr:cNvPr id="8" name="Country/Region 4"/>
            <xdr:cNvGraphicFramePr/>
          </xdr:nvGraphicFramePr>
          <xdr:xfrm>
            <a:off x="0" y="0"/>
            <a:ext cx="0" cy="0"/>
          </xdr:xfrm>
          <a:graphic>
            <a:graphicData uri="http://schemas.microsoft.com/office/drawing/2010/slicer">
              <sle:slicer xmlns:sle="http://schemas.microsoft.com/office/drawing/2010/slicer" name="Country/Region 4"/>
            </a:graphicData>
          </a:graphic>
        </xdr:graphicFrame>
      </mc:Choice>
      <mc:Fallback xmlns="">
        <xdr:sp macro="" textlink="">
          <xdr:nvSpPr>
            <xdr:cNvPr id="0" name=""/>
            <xdr:cNvSpPr>
              <a:spLocks noTextEdit="1"/>
            </xdr:cNvSpPr>
          </xdr:nvSpPr>
          <xdr:spPr>
            <a:xfrm>
              <a:off x="3868233" y="770659"/>
              <a:ext cx="1824037"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76416</xdr:colOff>
      <xdr:row>5</xdr:row>
      <xdr:rowOff>9525</xdr:rowOff>
    </xdr:from>
    <xdr:to>
      <xdr:col>7</xdr:col>
      <xdr:colOff>9525</xdr:colOff>
      <xdr:row>15</xdr:row>
      <xdr:rowOff>118586</xdr:rowOff>
    </xdr:to>
    <mc:AlternateContent xmlns:mc="http://schemas.openxmlformats.org/markup-compatibility/2006" xmlns:a14="http://schemas.microsoft.com/office/drawing/2010/main">
      <mc:Choice Requires="a14">
        <xdr:graphicFrame macro="">
          <xdr:nvGraphicFramePr>
            <xdr:cNvPr id="9" name="City 4"/>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7609825" y="780184"/>
              <a:ext cx="1820791"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1219850</xdr:colOff>
      <xdr:row>5</xdr:row>
      <xdr:rowOff>9525</xdr:rowOff>
    </xdr:from>
    <xdr:to>
      <xdr:col>6</xdr:col>
      <xdr:colOff>19266</xdr:colOff>
      <xdr:row>15</xdr:row>
      <xdr:rowOff>118586</xdr:rowOff>
    </xdr:to>
    <mc:AlternateContent xmlns:mc="http://schemas.openxmlformats.org/markup-compatibility/2006" xmlns:a14="http://schemas.microsoft.com/office/drawing/2010/main">
      <mc:Choice Requires="a14">
        <xdr:graphicFrame macro="">
          <xdr:nvGraphicFramePr>
            <xdr:cNvPr id="10" name="State/County/Province 4"/>
            <xdr:cNvGraphicFramePr/>
          </xdr:nvGraphicFramePr>
          <xdr:xfrm>
            <a:off x="0" y="0"/>
            <a:ext cx="0" cy="0"/>
          </xdr:xfrm>
          <a:graphic>
            <a:graphicData uri="http://schemas.microsoft.com/office/drawing/2010/slicer">
              <sle:slicer xmlns:sle="http://schemas.microsoft.com/office/drawing/2010/slicer" name="State/County/Province 4"/>
            </a:graphicData>
          </a:graphic>
        </xdr:graphicFrame>
      </mc:Choice>
      <mc:Fallback xmlns="">
        <xdr:sp macro="" textlink="">
          <xdr:nvSpPr>
            <xdr:cNvPr id="0" name=""/>
            <xdr:cNvSpPr>
              <a:spLocks noTextEdit="1"/>
            </xdr:cNvSpPr>
          </xdr:nvSpPr>
          <xdr:spPr>
            <a:xfrm>
              <a:off x="5739895" y="780184"/>
              <a:ext cx="1812780"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1881187</xdr:colOff>
      <xdr:row>5</xdr:row>
      <xdr:rowOff>0</xdr:rowOff>
    </xdr:from>
    <xdr:to>
      <xdr:col>3</xdr:col>
      <xdr:colOff>892969</xdr:colOff>
      <xdr:row>15</xdr:row>
      <xdr:rowOff>109061</xdr:rowOff>
    </xdr:to>
    <mc:AlternateContent xmlns:mc="http://schemas.openxmlformats.org/markup-compatibility/2006" xmlns:a14="http://schemas.microsoft.com/office/drawing/2010/main">
      <mc:Choice Requires="a14">
        <xdr:graphicFrame macro="">
          <xdr:nvGraphicFramePr>
            <xdr:cNvPr id="11" name="Global Dimension 1 Code 4"/>
            <xdr:cNvGraphicFramePr/>
          </xdr:nvGraphicFramePr>
          <xdr:xfrm>
            <a:off x="0" y="0"/>
            <a:ext cx="0" cy="0"/>
          </xdr:xfrm>
          <a:graphic>
            <a:graphicData uri="http://schemas.microsoft.com/office/drawing/2010/slicer">
              <sle:slicer xmlns:sle="http://schemas.microsoft.com/office/drawing/2010/slicer" name="Global Dimension 1 Code 4"/>
            </a:graphicData>
          </a:graphic>
        </xdr:graphicFrame>
      </mc:Choice>
      <mc:Fallback xmlns="">
        <xdr:sp macro="" textlink="">
          <xdr:nvSpPr>
            <xdr:cNvPr id="0" name=""/>
            <xdr:cNvSpPr>
              <a:spLocks noTextEdit="1"/>
            </xdr:cNvSpPr>
          </xdr:nvSpPr>
          <xdr:spPr>
            <a:xfrm>
              <a:off x="1976437" y="770659"/>
              <a:ext cx="1834646" cy="2014061"/>
            </a:xfrm>
            <a:prstGeom prst="rect">
              <a:avLst/>
            </a:prstGeom>
            <a:solidFill>
              <a:prstClr val="white"/>
            </a:solidFill>
            <a:ln w="1">
              <a:solidFill>
                <a:prstClr val="green"/>
              </a:solidFill>
            </a:ln>
          </xdr:spPr>
          <xdr:txBody>
            <a:bodyPr vertOverflow="clip" horzOverflow="clip"/>
            <a:lstStyle/>
            <a:p>
              <a:r>
                <a:rPr lang="de-DE"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4705350</xdr:colOff>
      <xdr:row>2</xdr:row>
      <xdr:rowOff>0</xdr:rowOff>
    </xdr:from>
    <xdr:to>
      <xdr:col>7</xdr:col>
      <xdr:colOff>0</xdr:colOff>
      <xdr:row>5</xdr:row>
      <xdr:rowOff>142875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43750" y="323850"/>
          <a:ext cx="2124075" cy="685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d/Source/Repos/Jet3/JetReport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NL"/>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E. Delaney" refreshedDate="42899.56160011574" createdVersion="4" refreshedVersion="6" minRefreshableVersion="3" recordCount="14">
  <cacheSource type="worksheet">
    <worksheetSource name="Customer"/>
  </cacheSource>
  <cacheFields count="11">
    <cacheField name="Customer " numFmtId="49">
      <sharedItems containsBlank="1" count="188">
        <s v="Progressive Home Furnishings"/>
        <s v="The Cannon Group PLC"/>
        <s v="Selangorian Ltd."/>
        <s v="John Haddock Insurance Co."/>
        <s v="Antarcticopy"/>
        <s v="Gagn &amp; Gaman"/>
        <s v="Heimilisprydi"/>
        <s v="Deerfield Graphics Company"/>
        <s v="BYT-KOMPLET s.r.o."/>
        <s v="Designstudio Gmunden"/>
        <s v="Englunds Kontorsmöbler AB"/>
        <s v="Klubben"/>
        <s v="Autohaus Mielberg KG"/>
        <s v="Guildford Water Department"/>
        <s v="Tintax " u="1"/>
        <m u="1"/>
        <s v="Eric Gruber" u="1"/>
        <s v="Candoxy Kontor A/S" u="1"/>
        <s v="Vikas Jain" u="1"/>
        <s v="Titti Ringstrom" u="1"/>
        <s v="A. Datum Corporation" u="1"/>
        <s v="Gary's Sports" u="1"/>
        <s v="Helguera industrial" u="1"/>
        <s v="Cigdem Akin" u="1"/>
        <s v="Woodgrove Bank" u="1"/>
        <s v="D-Com Industries" u="1"/>
        <s v="Mike Gahrns" u="1"/>
        <s v="Stanfords" u="1"/>
        <s v="Esther Valle" u="1"/>
        <s v="Zainal Arifin" u="1"/>
        <s v="Möbel Siegfried" u="1"/>
        <s v="School of Fine Art" u="1"/>
        <s v="Office Solutions" u="1"/>
        <s v="Soron Kamstrol AG" u="1"/>
        <s v="Top Action Sports" u="1"/>
        <s v="Solcity" u="1"/>
        <s v="Bargottis" u="1"/>
        <s v="Aaron M. Painter" u="1"/>
        <s v="Blue Yonder Airlines" u="1"/>
        <s v="Tinfan" u="1"/>
        <s v="Roman Stachnio" u="1"/>
        <s v="Sonnmatt Design" u="1"/>
        <s v="City Power &amp; Light" u="1"/>
        <s v="Lucerne Publishing" u="1"/>
        <s v="Candoxy Nederland BV" u="1"/>
        <s v="First Touch Marketing" u="1"/>
        <s v="Super Daves" u="1"/>
        <s v="Solotech" u="1"/>
        <s v="Iber Tech" u="1"/>
        <s v="David Galvin" u="1"/>
        <s v="Dalibor Kacmar" u="1"/>
        <s v="Southridge Video" u="1"/>
        <s v="Solar Tech" u="1"/>
        <s v="Libros S.A." u="1"/>
        <s v="Fairway Sound" u="1"/>
        <s v="Fourth Coffee" u="1"/>
        <s v="Ganzlex NV" u="1"/>
        <s v="Showmasters" u="1"/>
        <s v="Wide World Importers" u="1"/>
        <s v="Glen John" u="1"/>
        <s v="Inchit, Inc." u="1"/>
        <s v="Ranice Sports" u="1"/>
        <s v="Centromerkur d.o.o." u="1"/>
        <s v="Karel Capek" u="1"/>
        <s v="Physicare Ltd." u="1"/>
        <s v="Danger Unlimited" u="1"/>
        <s v="Latexon, Inc." u="1"/>
        <s v="Saxon Technology" u="1"/>
        <s v="Contoso Pharmaceuticals" u="1"/>
        <s v="First Bank" u="1"/>
        <s v="Allie Bellew" u="1"/>
        <s v="Coho Vineyard" u="1"/>
        <s v="Alan Brewer" u="1"/>
        <s v="Karim Manar" u="1"/>
        <s v="Dragan Tomi?" u="1"/>
        <s v="Hotspot Systems" u="1"/>
        <s v="Raffaella Bonaldi" u="1"/>
        <s v="Humongous Insurance" u="1"/>
        <s v="Dantons" u="1"/>
        <s v="Francematic" u="1"/>
        <s v="Adventure Works" u="1"/>
        <s v="ISA Tech" u="1"/>
        <s v="Maxim Goldin" u="1"/>
        <s v="Northwind Traders" u="1"/>
        <s v="Wingtip Toys" u="1"/>
        <s v="The Phone Company" u="1"/>
        <s v="Sumtones, AG" u="1"/>
        <s v="Michal Chmiela" u="1"/>
        <s v="BEI Outfitters " u="1"/>
        <s v="Bainbridges" u="1"/>
        <s v="Randotax Outfitters" u="1"/>
        <s v="Hotel Pferdesee" u="1"/>
        <s v="Consolidated Messenger" u="1"/>
        <s v="Moveex" u="1"/>
        <s v="Luis Sousa" u="1"/>
        <s v="Ivan Komashinsky" u="1"/>
        <s v="Voltive Systems" u="1"/>
        <s v="University of Oregon" u="1"/>
        <s v="Modesto Estrada" u="1"/>
        <s v="Sanjay Patel" u="1"/>
        <s v="MovieTime Entertainment" u="1"/>
        <s v="Lauritzen Kontorm¢bler A/S" u="1"/>
        <s v="Pilatus AG" u="1"/>
        <s v="Jim Ptaszynski" u="1"/>
        <s v="Wendy Richardson" u="1"/>
        <s v="Ontocane Outdoors" u="1"/>
        <s v="Outdoor Gear Unlimited" u="1"/>
        <s v="TechZone" u="1"/>
        <s v="Uzi Hefetz" u="1"/>
        <s v="Makoto Yamagishi" u="1"/>
        <s v="Fabrikam, Inc." u="1"/>
        <s v="The Device Shop" u="1"/>
        <s v="Derringers Resturants" u="1"/>
        <s v="Marko Zajc" u="1"/>
        <s v="Concord Water Department" u="1"/>
        <s v="Dennis Bye" u="1"/>
        <s v="London Candoxy Storage Campus" u="1"/>
        <s v="Keybase, Inc." u="1"/>
        <s v="ZoomTrax Systems" u="1"/>
        <s v="Cronus Cardoxy Procurement" u="1"/>
        <s v="Zuni Home Crafts Ltd." u="1"/>
        <s v="Sandhya Thodla" u="1"/>
        <s v="Triton Industries" u="1"/>
        <s v="Roundron" u="1"/>
        <s v="Richard Tupy" u="1"/>
        <s v="Cronus Cardoxy Sales" u="1"/>
        <s v="Villadomis AG" u="1"/>
        <s v="Daniel Weisman" u="1"/>
        <s v="Margie's Travel" u="1"/>
        <s v="Kinfix Industries" u="1"/>
        <s v="Odessy Sports" u="1"/>
        <s v="Dicon Industries" u="1"/>
        <s v="Parvotis" u="1"/>
        <s v="Tomas Kutej" u="1"/>
        <s v="Marianna Sunova" u="1"/>
        <s v="Konberg Tapet AB" u="1"/>
        <s v="DenoTech" u="1"/>
        <s v="Ravel M¢bler" u="1"/>
        <s v="Balázs Belinszki" u="1"/>
        <s v="Tempsons Tropies" u="1"/>
        <s v="Esystems" u="1"/>
        <s v="Corporación Beta" u="1"/>
        <s v="AlphaQuote" u="1"/>
        <s v="BlackCane Motor Works" u="1"/>
        <s v="Techibase" u="1"/>
        <s v="Gamma Ray's" u="1"/>
        <s v="Blesmore Systems" u="1"/>
        <s v="Nieuwe Zandpoort NV" u="1"/>
        <s v="András Tóth" u="1"/>
        <s v="Brian Smith" u="1"/>
        <s v="Proseware, Inc." u="1"/>
        <s v="Stutringers" u="1"/>
        <s v="Stepan Bechynsky" u="1"/>
        <s v="Sporting Goods Emporium" u="1"/>
        <s v="Kevin Kelly" u="1"/>
        <s v="Michel Pereira" u="1"/>
        <s v="City Of Chicago" u="1"/>
        <s v="Alpine Ski House" u="1"/>
        <s v="Möbel Scherrer AG" u="1"/>
        <s v="Tibor Lukács" u="1"/>
        <s v="Graphic Design Institute" u="1"/>
        <s v="Zumi's" u="1"/>
        <s v="Carl Anthony" u="1"/>
        <s v="Litware, Inc." u="1"/>
        <s v="Elkhorn Airport" u="1"/>
        <s v="David So" u="1"/>
        <s v="Kálmán Béres" u="1"/>
        <s v="Blanemark Hifi Shop" u="1"/>
        <s v="Volcome Ltd." u="1"/>
        <s v="Lubor Krebs" u="1"/>
        <s v="Lovaina Contractors" u="1"/>
        <s v="Equinox Sporting Goods" u="1"/>
        <s v="Coho Winery" u="1"/>
        <s v="Livre Importants" u="1"/>
        <s v="Meersen Meubelen" u="1"/>
        <s v="Parmentier Boutique" u="1"/>
        <s v="Rui Raposo" u="1"/>
        <s v="Tailspin Toys" u="1"/>
        <s v="Trey Research" u="1"/>
        <s v="Marsholm Karmstol" u="1"/>
        <s v="Basingers" u="1"/>
        <s v="Daniel Escapa" u="1"/>
        <s v="EXPORTLES d.o.o." u="1"/>
        <s v="MEMA Ljubljana d.o.o." u="1"/>
        <s v="Jenny Liu" u="1"/>
        <s v="Dennis Saylor" u="1"/>
        <s v="Lexitechnology" u="1"/>
        <s v="Michael Feit - Möbelhaus" u="1"/>
      </sharedItems>
    </cacheField>
    <cacheField name="Customer No." numFmtId="49">
      <sharedItems/>
    </cacheField>
    <cacheField name="Sales (LCY)" numFmtId="0">
      <sharedItems containsSemiMixedTypes="0" containsString="0" containsNumber="1" minValue="433.61" maxValue="26324.079999999998"/>
    </cacheField>
    <cacheField name="Profit (LCY)" numFmtId="0">
      <sharedItems containsSemiMixedTypes="0" containsString="0" containsNumber="1" minValue="95.410000000000011" maxValue="8148.4800000000005"/>
    </cacheField>
    <cacheField name="Salesperson" numFmtId="49">
      <sharedItems containsBlank="1" count="11">
        <s v="Peter Saddow"/>
        <s v="John Roberts"/>
        <m u="1"/>
        <s v="Annette Hill" u="1"/>
        <s v="Roberto Hernandez" u="1"/>
        <s v="Mary A. Dempsey" u="1"/>
        <s v="Juan Roca" u="1"/>
        <s v="Debra L. Core" u="1"/>
        <s v="Linda Martin" u="1"/>
        <s v="Bart Duncan" u="1"/>
        <s v="Richard Lum" u="1"/>
      </sharedItems>
    </cacheField>
    <cacheField name="Country/Region" numFmtId="49">
      <sharedItems containsBlank="1" count="24">
        <s v="USA"/>
        <s v="Belgium"/>
        <s v="Iceland"/>
        <s v="Czech Republic"/>
        <s v="Austria"/>
        <s v="Sweden"/>
        <s v="Norway"/>
        <s v="Germany"/>
        <m u="1"/>
        <s v="Denmark" u="1"/>
        <s v="Great Britain" u="1"/>
        <s v="Islandia" u="1"/>
        <s v="Bélgica" u="1"/>
        <s v="Alemania" u="1"/>
        <s v="Switzerland" u="1"/>
        <s v="France" u="1"/>
        <s v="Noruega" u="1"/>
        <s v="Suecia" u="1"/>
        <s v="Canada" u="1"/>
        <s v="Spain" u="1"/>
        <s v="República Checa" u="1"/>
        <s v="Slovenia" u="1"/>
        <s v="Netherlands" u="1"/>
        <s v="EE.UU." u="1"/>
      </sharedItems>
    </cacheField>
    <cacheField name="City" numFmtId="49">
      <sharedItems containsBlank="1" count="98">
        <s v="Chicago"/>
        <s v="Atlanta"/>
        <s v="Miami"/>
        <s v="Antwerpen"/>
        <s v="Hafnafjordur"/>
        <s v="Reykjavik"/>
        <s v="Bojkovice"/>
        <s v="Gmunden"/>
        <s v="Norrköbing"/>
        <s v="Haslum"/>
        <s v="Hamburg 36"/>
        <s v="PARIS" u="1"/>
        <s v="Middlesbrough" u="1"/>
        <s v="Greater London" u="1"/>
        <m u="1"/>
        <s v="Leigh" u="1"/>
        <s v="San Jose" u="1"/>
        <s v="Barcelona" u="1"/>
        <s v="ESBLY" u="1"/>
        <s v="Zutphen" u="1"/>
        <s v="San Diego" u="1"/>
        <s v="Jönköbing" u="1"/>
        <s v="Wien" u="1"/>
        <s v="Vancouver" u="1"/>
        <s v="K¢benhavn ¥" u="1"/>
        <s v="Newcastle Upon Tyne" u="1"/>
        <s v="Sunnyvale" u="1"/>
        <s v="Hindley Green" u="1"/>
        <s v="Pueblo" u="1"/>
        <s v="Ljubljana" u="1"/>
        <s v="Hafnafjördur" u="1"/>
        <s v="Bristol" u="1"/>
        <s v="Reykjav´k" u="1"/>
        <s v="Ålborg" u="1"/>
        <s v="Trenton" u="1"/>
        <s v="Boise" u="1"/>
        <s v="Hamburgo 36" u="1"/>
        <s v="Wichita Falls" u="1"/>
        <s v="Wr. Neudorf" u="1"/>
        <s v="Belfast" u="1"/>
        <s v="Hamburg" u="1"/>
        <s v="Maribor" u="1"/>
        <s v="Swansea" u="1"/>
        <s v="Fort Wayne" u="1"/>
        <s v="Salem" u="1"/>
        <s v="Elk Grove" u="1"/>
        <s v="Herentals" u="1"/>
        <s v="San Francisco" u="1"/>
        <s v="Cardiff" u="1"/>
        <s v="City of London" u="1"/>
        <s v="Elkhorn" u="1"/>
        <s v="Newark" u="1"/>
        <s v="Leeds" u="1"/>
        <s v="Exeter" u="1"/>
        <s v="Norwich" u="1"/>
        <s v="Emeryville" u="1"/>
        <s v="Frankfurt/Main" u="1"/>
        <s v="Eugene" u="1"/>
        <s v="Manchester" u="1"/>
        <s v="Erith" u="1"/>
        <s v="Glasgow" u="1"/>
        <s v="AArhus C" u="1"/>
        <s v="Dudley" u="1"/>
        <s v="Jackson" u="1"/>
        <s v="Houston" u="1"/>
        <s v="Guildford" u="1"/>
        <s v="Amberes" u="1"/>
        <s v="Thunder Bay" u="1"/>
        <s v="Medford" u="1"/>
        <s v="Leuven" u="1"/>
        <s v="Carlsburg" u="1"/>
        <s v="New York" u="1"/>
        <s v="Valencia" u="1"/>
        <s v="Amsterdam" u="1"/>
        <s v="Cambden" u="1"/>
        <s v="Aberdeen" u="1"/>
        <s v="Coventry" u="1"/>
        <s v="Corvallis" u="1"/>
        <s v="Edinburgh" u="1"/>
        <s v="Dallas" u="1"/>
        <s v="Nyborg" u="1"/>
        <s v="Gloucester" u="1"/>
        <s v="Luzern" u="1"/>
        <s v="Schaffhausen" u="1"/>
        <s v="Sheffield" u="1"/>
        <s v="Woking" u="1"/>
        <s v="Los Angeles" u="1"/>
        <s v="Madrid" u="1"/>
        <s v="Halmstad" u="1"/>
        <s v="Liverpool" u="1"/>
        <s v="Northampton" u="1"/>
        <s v="London" u="1"/>
        <s v="Inglewood" u="1"/>
        <s v="Glattbrugg" u="1"/>
        <s v="Arnhem" u="1"/>
        <s v="Birmingham" u="1"/>
        <s v="Bexley" u="1"/>
        <s v="PLAISIR" u="1"/>
      </sharedItems>
    </cacheField>
    <cacheField name="State/County/Province" numFmtId="49">
      <sharedItems containsBlank="1" count="41">
        <s v="IL"/>
        <s v="GA"/>
        <s v="FL"/>
        <s v=""/>
        <s v="West Yorkshire" u="1"/>
        <m u="1"/>
        <s v="SC" u="1"/>
        <s v="ON" u="1"/>
        <s v="Northamptonshire" u="1"/>
        <s v="OR" u="1"/>
        <s v="Wales" u="1"/>
        <s v="CA" u="1"/>
        <s v="AR" u="1"/>
        <s v="VA" u="1"/>
        <s v="Cleveland" u="1"/>
        <s v="Lancashire" u="1"/>
        <s v="South Yorkshire" u="1"/>
        <s v="South Glamorgan" u="1"/>
        <s v="ID" u="1"/>
        <s v="Devon" u="1"/>
        <s v="NY" u="1"/>
        <s v="TX" u="1"/>
        <s v="Wigan" u="1"/>
        <s v="Antrim" u="1"/>
        <s v="West Midlands" u="1"/>
        <s v="Aberdeen City" u="1"/>
        <s v="IN" u="1"/>
        <s v=" " u="1"/>
        <s v="NJ" u="1"/>
        <s v="Midlothian" u="1"/>
        <s v="City of Bristol" u="1"/>
        <s v="Kent" u="1"/>
        <s v="WA" u="1"/>
        <s v="City of Edinburgh" u="1"/>
        <s v="Surrey" u="1"/>
        <s v="Norfolk" u="1"/>
        <s v="Avon" u="1"/>
        <s v="Merseyside" u="1"/>
        <s v="AB" u="1"/>
        <s v="MB" u="1"/>
        <s v="Lanarkshire" u="1"/>
      </sharedItems>
    </cacheField>
    <cacheField name="Global Dimension 1 Code" numFmtId="49">
      <sharedItems containsBlank="1" count="6">
        <s v="SALES"/>
        <m u="1"/>
        <s v="CCIAL" u="1"/>
        <s v="SPORTS" u="1"/>
        <s v="EVENTS" u="1"/>
        <s v="CORPORATE" u="1"/>
      </sharedItems>
    </cacheField>
    <cacheField name="Global Dimension 2 Code" numFmtId="49">
      <sharedItems/>
    </cacheField>
    <cacheField name=" Profit %" numFmtId="0" formula=" IF('Sales (LCY)'=0,0,'Profit (LCY)'/'Sales (LCY)')"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x v="0"/>
    <s v="01445544"/>
    <n v="2461"/>
    <n v="621.59999999999991"/>
    <x v="0"/>
    <x v="0"/>
    <x v="0"/>
    <x v="0"/>
    <x v="0"/>
    <s v=""/>
  </r>
  <r>
    <x v="1"/>
    <s v="10000"/>
    <n v="26324.079999999998"/>
    <n v="8148.4800000000005"/>
    <x v="0"/>
    <x v="0"/>
    <x v="1"/>
    <x v="1"/>
    <x v="0"/>
    <s v=""/>
  </r>
  <r>
    <x v="2"/>
    <s v="20000"/>
    <n v="10007.969999999999"/>
    <n v="3804.0699999999997"/>
    <x v="0"/>
    <x v="0"/>
    <x v="0"/>
    <x v="0"/>
    <x v="0"/>
    <s v=""/>
  </r>
  <r>
    <x v="3"/>
    <s v="30000"/>
    <n v="9444.2999999999993"/>
    <n v="4444.8"/>
    <x v="0"/>
    <x v="0"/>
    <x v="2"/>
    <x v="2"/>
    <x v="0"/>
    <s v=""/>
  </r>
  <r>
    <x v="4"/>
    <s v="32656565"/>
    <n v="3980.8399999999997"/>
    <n v="1119.44"/>
    <x v="1"/>
    <x v="1"/>
    <x v="3"/>
    <x v="3"/>
    <x v="0"/>
    <s v=""/>
  </r>
  <r>
    <x v="5"/>
    <s v="35451236"/>
    <n v="1352.07"/>
    <n v="259.96999999999997"/>
    <x v="1"/>
    <x v="2"/>
    <x v="4"/>
    <x v="3"/>
    <x v="0"/>
    <s v=""/>
  </r>
  <r>
    <x v="6"/>
    <s v="35963852"/>
    <n v="3119.5699999999997"/>
    <n v="521.16999999999996"/>
    <x v="1"/>
    <x v="2"/>
    <x v="5"/>
    <x v="3"/>
    <x v="0"/>
    <s v=""/>
  </r>
  <r>
    <x v="7"/>
    <s v="40000"/>
    <n v="1638.1"/>
    <n v="1638.1"/>
    <x v="0"/>
    <x v="0"/>
    <x v="1"/>
    <x v="1"/>
    <x v="0"/>
    <s v=""/>
  </r>
  <r>
    <x v="8"/>
    <s v="42147258"/>
    <n v="2471.3000000000002"/>
    <n v="546"/>
    <x v="1"/>
    <x v="3"/>
    <x v="6"/>
    <x v="3"/>
    <x v="0"/>
    <s v=""/>
  </r>
  <r>
    <x v="9"/>
    <s v="43687129"/>
    <n v="3849.7"/>
    <n v="847.2"/>
    <x v="1"/>
    <x v="4"/>
    <x v="7"/>
    <x v="3"/>
    <x v="0"/>
    <s v=""/>
  </r>
  <r>
    <x v="10"/>
    <s v="46897889"/>
    <n v="1038.27"/>
    <n v="334.27000000000004"/>
    <x v="1"/>
    <x v="5"/>
    <x v="8"/>
    <x v="3"/>
    <x v="0"/>
    <s v=""/>
  </r>
  <r>
    <x v="11"/>
    <s v="47563218"/>
    <n v="18142"/>
    <n v="6349.7"/>
    <x v="1"/>
    <x v="6"/>
    <x v="9"/>
    <x v="3"/>
    <x v="0"/>
    <s v=""/>
  </r>
  <r>
    <x v="12"/>
    <s v="49633663"/>
    <n v="433.61"/>
    <n v="95.410000000000011"/>
    <x v="1"/>
    <x v="7"/>
    <x v="10"/>
    <x v="3"/>
    <x v="0"/>
    <s v=""/>
  </r>
  <r>
    <x v="13"/>
    <s v="50000"/>
    <n v="821.99999999999989"/>
    <n v="821.99999999999989"/>
    <x v="0"/>
    <x v="0"/>
    <x v="1"/>
    <x v="1"/>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8:F29" firstHeaderRow="0" firstDataRow="1" firstDataCol="1"/>
  <pivotFields count="11">
    <pivotField axis="axisRow" compact="0" outline="0" showAll="0" measureFilter="1" sortType="descending" defaultSubtotal="0">
      <items count="188">
        <item m="1" x="120"/>
        <item m="1" x="161"/>
        <item m="1" x="118"/>
        <item m="1" x="96"/>
        <item m="1" x="168"/>
        <item m="1" x="126"/>
        <item m="1" x="97"/>
        <item m="1" x="122"/>
        <item m="1" x="34"/>
        <item m="1" x="14"/>
        <item m="1" x="39"/>
        <item m="1" x="111"/>
        <item x="1"/>
        <item m="1" x="139"/>
        <item m="1" x="107"/>
        <item m="1" x="144"/>
        <item m="1" x="46"/>
        <item m="1" x="86"/>
        <item m="1" x="151"/>
        <item m="1" x="27"/>
        <item m="1" x="153"/>
        <item m="1" x="33"/>
        <item m="1" x="41"/>
        <item m="1" x="47"/>
        <item m="1" x="35"/>
        <item m="1" x="52"/>
        <item m="1" x="57"/>
        <item x="2"/>
        <item m="1" x="67"/>
        <item m="1" x="123"/>
        <item m="1" x="137"/>
        <item m="1" x="61"/>
        <item m="1" x="90"/>
        <item x="0"/>
        <item m="1" x="102"/>
        <item m="1" x="64"/>
        <item m="1" x="132"/>
        <item m="1" x="175"/>
        <item m="1" x="106"/>
        <item m="1" x="105"/>
        <item m="1" x="32"/>
        <item m="1" x="130"/>
        <item m="1" x="147"/>
        <item m="1" x="100"/>
        <item m="1" x="93"/>
        <item m="1" x="30"/>
        <item m="1" x="158"/>
        <item m="1" x="187"/>
        <item m="1" x="183"/>
        <item m="1" x="174"/>
        <item m="1" x="179"/>
        <item m="1" x="170"/>
        <item m="1" x="116"/>
        <item m="1" x="173"/>
        <item m="1" x="53"/>
        <item m="1" x="186"/>
        <item m="1" x="101"/>
        <item m="1" x="66"/>
        <item m="1" x="135"/>
        <item x="11"/>
        <item m="1" x="129"/>
        <item m="1" x="117"/>
        <item x="3"/>
        <item m="1" x="81"/>
        <item m="1" x="60"/>
        <item m="1" x="48"/>
        <item m="1" x="75"/>
        <item m="1" x="91"/>
        <item m="1" x="22"/>
        <item x="6"/>
        <item x="13"/>
        <item m="1" x="21"/>
        <item m="1" x="56"/>
        <item m="1" x="145"/>
        <item x="5"/>
        <item m="1" x="79"/>
        <item m="1" x="45"/>
        <item m="1" x="69"/>
        <item m="1" x="54"/>
        <item m="1" x="182"/>
        <item m="1" x="140"/>
        <item m="1" x="171"/>
        <item x="10"/>
        <item m="1" x="164"/>
        <item m="1" x="131"/>
        <item x="9"/>
        <item m="1" x="112"/>
        <item m="1" x="136"/>
        <item x="7"/>
        <item m="1" x="25"/>
        <item m="1" x="78"/>
        <item m="1" x="65"/>
        <item m="1" x="125"/>
        <item m="1" x="119"/>
        <item m="1" x="141"/>
        <item m="1" x="114"/>
        <item m="1" x="156"/>
        <item m="1" x="62"/>
        <item m="1" x="162"/>
        <item m="1" x="44"/>
        <item m="1" x="17"/>
        <item x="8"/>
        <item m="1" x="146"/>
        <item m="1" x="167"/>
        <item m="1" x="143"/>
        <item m="1" x="88"/>
        <item m="1" x="180"/>
        <item m="1" x="36"/>
        <item m="1" x="89"/>
        <item x="12"/>
        <item x="4"/>
        <item m="1" x="142"/>
        <item m="1" x="31"/>
        <item m="1" x="160"/>
        <item m="1" x="95"/>
        <item m="1" x="49"/>
        <item m="1" x="134"/>
        <item m="1" x="176"/>
        <item m="1" x="50"/>
        <item m="1" x="169"/>
        <item m="1" x="154"/>
        <item m="1" x="29"/>
        <item m="1" x="121"/>
        <item m="1" x="28"/>
        <item m="1" x="150"/>
        <item m="1" x="80"/>
        <item m="1" x="178"/>
        <item m="1" x="85"/>
        <item m="1" x="58"/>
        <item m="1" x="84"/>
        <item m="1" x="38"/>
        <item m="1" x="42"/>
        <item m="1" x="157"/>
        <item m="1" x="71"/>
        <item m="1" x="172"/>
        <item m="1" x="24"/>
        <item m="1" x="128"/>
        <item m="1" x="55"/>
        <item m="1" x="177"/>
        <item m="1" x="51"/>
        <item m="1" x="68"/>
        <item m="1" x="92"/>
        <item m="1" x="77"/>
        <item m="1" x="43"/>
        <item m="1" x="87"/>
        <item m="1" x="59"/>
        <item m="1" x="115"/>
        <item m="1" x="181"/>
        <item m="1" x="98"/>
        <item m="1" x="124"/>
        <item m="1" x="149"/>
        <item m="1" x="26"/>
        <item m="1" x="82"/>
        <item m="1" x="159"/>
        <item m="1" x="76"/>
        <item m="1" x="138"/>
        <item m="1" x="74"/>
        <item m="1" x="37"/>
        <item m="1" x="184"/>
        <item m="1" x="185"/>
        <item m="1" x="148"/>
        <item m="1" x="110"/>
        <item m="1" x="23"/>
        <item m="1" x="16"/>
        <item m="1" x="155"/>
        <item m="1" x="104"/>
        <item m="1" x="166"/>
        <item m="1" x="108"/>
        <item m="1" x="113"/>
        <item m="1" x="73"/>
        <item m="1" x="109"/>
        <item m="1" x="70"/>
        <item m="1" x="133"/>
        <item m="1" x="63"/>
        <item m="1" x="94"/>
        <item m="1" x="72"/>
        <item m="1" x="40"/>
        <item m="1" x="18"/>
        <item m="1" x="99"/>
        <item m="1" x="152"/>
        <item m="1" x="127"/>
        <item m="1" x="19"/>
        <item m="1" x="165"/>
        <item m="1" x="103"/>
        <item m="1" x="163"/>
        <item m="1" x="83"/>
        <item m="1" x="20"/>
        <item m="1" x="15"/>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outline="0" showAll="0"/>
    <pivotField compact="0" outline="0" showAll="0">
      <items count="12">
        <item m="1" x="3"/>
        <item m="1" x="9"/>
        <item m="1" x="7"/>
        <item x="1"/>
        <item m="1" x="6"/>
        <item m="1" x="8"/>
        <item m="1" x="5"/>
        <item x="0"/>
        <item m="1" x="10"/>
        <item m="1" x="4"/>
        <item m="1" x="2"/>
        <item t="default"/>
      </items>
    </pivotField>
    <pivotField compact="0" outline="0" showAll="0">
      <items count="25">
        <item m="1" x="13"/>
        <item x="4"/>
        <item m="1" x="12"/>
        <item x="1"/>
        <item m="1" x="18"/>
        <item x="3"/>
        <item m="1" x="9"/>
        <item m="1" x="23"/>
        <item m="1" x="15"/>
        <item x="7"/>
        <item m="1" x="10"/>
        <item x="2"/>
        <item m="1" x="11"/>
        <item m="1" x="22"/>
        <item m="1" x="16"/>
        <item x="6"/>
        <item m="1" x="20"/>
        <item m="1" x="21"/>
        <item m="1" x="19"/>
        <item m="1" x="17"/>
        <item x="5"/>
        <item m="1" x="14"/>
        <item x="0"/>
        <item m="1" x="8"/>
        <item t="default"/>
      </items>
    </pivotField>
    <pivotField compact="0" outline="0" showAll="0">
      <items count="99">
        <item m="1" x="61"/>
        <item m="1" x="75"/>
        <item m="1" x="33"/>
        <item m="1" x="66"/>
        <item m="1" x="73"/>
        <item x="3"/>
        <item m="1" x="94"/>
        <item x="1"/>
        <item m="1" x="17"/>
        <item m="1" x="39"/>
        <item m="1" x="96"/>
        <item m="1" x="95"/>
        <item m="1" x="35"/>
        <item x="6"/>
        <item m="1" x="31"/>
        <item m="1" x="74"/>
        <item m="1" x="48"/>
        <item m="1" x="70"/>
        <item x="0"/>
        <item m="1" x="49"/>
        <item m="1" x="77"/>
        <item m="1" x="76"/>
        <item m="1" x="79"/>
        <item m="1" x="62"/>
        <item m="1" x="78"/>
        <item m="1" x="45"/>
        <item m="1" x="50"/>
        <item m="1" x="55"/>
        <item m="1" x="59"/>
        <item m="1" x="18"/>
        <item m="1" x="57"/>
        <item m="1" x="53"/>
        <item m="1" x="43"/>
        <item m="1" x="56"/>
        <item m="1" x="60"/>
        <item m="1" x="93"/>
        <item m="1" x="81"/>
        <item x="7"/>
        <item m="1" x="13"/>
        <item m="1" x="65"/>
        <item x="4"/>
        <item m="1" x="30"/>
        <item m="1" x="88"/>
        <item m="1" x="40"/>
        <item x="10"/>
        <item m="1" x="36"/>
        <item x="9"/>
        <item m="1" x="46"/>
        <item m="1" x="27"/>
        <item m="1" x="64"/>
        <item m="1" x="92"/>
        <item m="1" x="63"/>
        <item m="1" x="21"/>
        <item m="1" x="24"/>
        <item m="1" x="52"/>
        <item m="1" x="15"/>
        <item m="1" x="69"/>
        <item m="1" x="89"/>
        <item m="1" x="29"/>
        <item m="1" x="91"/>
        <item m="1" x="86"/>
        <item m="1" x="82"/>
        <item m="1" x="87"/>
        <item m="1" x="58"/>
        <item m="1" x="41"/>
        <item m="1" x="68"/>
        <item x="2"/>
        <item m="1" x="12"/>
        <item m="1" x="71"/>
        <item m="1" x="51"/>
        <item m="1" x="25"/>
        <item x="8"/>
        <item m="1" x="90"/>
        <item m="1" x="54"/>
        <item m="1" x="80"/>
        <item m="1" x="11"/>
        <item m="1" x="97"/>
        <item m="1" x="28"/>
        <item m="1" x="32"/>
        <item x="5"/>
        <item m="1" x="44"/>
        <item m="1" x="20"/>
        <item m="1" x="47"/>
        <item m="1" x="16"/>
        <item m="1" x="83"/>
        <item m="1" x="84"/>
        <item m="1" x="26"/>
        <item m="1" x="42"/>
        <item m="1" x="67"/>
        <item m="1" x="34"/>
        <item m="1" x="72"/>
        <item m="1" x="23"/>
        <item m="1" x="37"/>
        <item m="1" x="22"/>
        <item m="1" x="85"/>
        <item m="1" x="38"/>
        <item m="1" x="19"/>
        <item m="1" x="14"/>
        <item t="default"/>
      </items>
    </pivotField>
    <pivotField compact="0" outline="0" showAll="0">
      <items count="42">
        <item x="3"/>
        <item m="1" x="27"/>
        <item m="1" x="38"/>
        <item m="1" x="25"/>
        <item m="1" x="23"/>
        <item m="1" x="12"/>
        <item m="1" x="36"/>
        <item m="1" x="11"/>
        <item m="1" x="30"/>
        <item m="1" x="33"/>
        <item m="1" x="14"/>
        <item m="1" x="19"/>
        <item x="2"/>
        <item x="1"/>
        <item m="1" x="18"/>
        <item x="0"/>
        <item m="1" x="26"/>
        <item m="1" x="31"/>
        <item m="1" x="40"/>
        <item m="1" x="15"/>
        <item m="1" x="39"/>
        <item m="1" x="37"/>
        <item m="1" x="29"/>
        <item m="1" x="28"/>
        <item m="1" x="35"/>
        <item m="1" x="8"/>
        <item m="1" x="20"/>
        <item m="1" x="7"/>
        <item m="1" x="9"/>
        <item m="1" x="6"/>
        <item m="1" x="17"/>
        <item m="1" x="16"/>
        <item m="1" x="34"/>
        <item m="1" x="21"/>
        <item m="1" x="13"/>
        <item m="1" x="32"/>
        <item m="1" x="10"/>
        <item m="1" x="24"/>
        <item m="1" x="4"/>
        <item m="1" x="22"/>
        <item m="1" x="5"/>
        <item t="default"/>
      </items>
    </pivotField>
    <pivotField compact="0" outline="0" showAll="0">
      <items count="7">
        <item m="1" x="2"/>
        <item m="1" x="5"/>
        <item m="1" x="4"/>
        <item x="0"/>
        <item m="1" x="3"/>
        <item m="1" x="1"/>
        <item t="default"/>
      </items>
    </pivotField>
    <pivotField compact="0" outline="0" showAll="0"/>
    <pivotField dataField="1" compact="0" outline="0" dragToRow="0" dragToCol="0" dragToPage="0" showAll="0" defaultSubtotal="0"/>
  </pivotFields>
  <rowFields count="1">
    <field x="0"/>
  </rowFields>
  <rowItems count="11">
    <i>
      <x v="12"/>
    </i>
    <i>
      <x v="59"/>
    </i>
    <i>
      <x v="27"/>
    </i>
    <i>
      <x v="62"/>
    </i>
    <i>
      <x v="110"/>
    </i>
    <i>
      <x v="85"/>
    </i>
    <i>
      <x v="69"/>
    </i>
    <i>
      <x v="101"/>
    </i>
    <i>
      <x v="33"/>
    </i>
    <i>
      <x v="88"/>
    </i>
    <i t="grand">
      <x/>
    </i>
  </rowItems>
  <colFields count="1">
    <field x="-2"/>
  </colFields>
  <colItems count="3">
    <i>
      <x/>
    </i>
    <i i="1">
      <x v="1"/>
    </i>
    <i i="2">
      <x v="2"/>
    </i>
  </colItems>
  <dataFields count="3">
    <dataField name="  Sales (LCY)" fld="2" baseField="0" baseItem="0" numFmtId="164"/>
    <dataField name="  Profit (LCY)" fld="3" baseField="0" baseItem="0" numFmtId="164"/>
    <dataField name="Profit %" fld="10" baseField="0" baseItem="49" numFmtId="9"/>
  </dataFields>
  <formats count="5">
    <format dxfId="14">
      <pivotArea dataOnly="0" labelOnly="1" outline="0" fieldPosition="0">
        <references count="1">
          <reference field="4294967294" count="2">
            <x v="0"/>
            <x v="1"/>
          </reference>
        </references>
      </pivotArea>
    </format>
    <format dxfId="13">
      <pivotArea outline="0" collapsedLevelsAreSubtotals="1" fieldPosition="0">
        <references count="1">
          <reference field="4294967294" count="2" selected="0">
            <x v="0"/>
            <x v="1"/>
          </reference>
        </references>
      </pivotArea>
    </format>
    <format dxfId="12">
      <pivotArea dataOnly="0" labelOnly="1" outline="0" fieldPosition="0">
        <references count="1">
          <reference field="4294967294" count="2">
            <x v="0"/>
            <x v="1"/>
          </reference>
        </references>
      </pivotArea>
    </format>
    <format dxfId="11">
      <pivotArea outline="0" fieldPosition="0">
        <references count="1">
          <reference field="4294967294" count="1">
            <x v="2"/>
          </reference>
        </references>
      </pivotArea>
    </format>
    <format dxfId="10">
      <pivotArea dataOnly="0" labelOnly="1"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TableStyleInfo name="PivotStyleMedium9 2 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8:F29" firstHeaderRow="0" firstDataRow="1" firstDataCol="1"/>
  <pivotFields count="11">
    <pivotField axis="axisRow" compact="0" outline="0" showAll="0" measureFilter="1" sortType="descending" defaultSubtotal="0">
      <items count="188">
        <item m="1" x="120"/>
        <item m="1" x="161"/>
        <item m="1" x="118"/>
        <item m="1" x="96"/>
        <item m="1" x="168"/>
        <item m="1" x="126"/>
        <item m="1" x="97"/>
        <item m="1" x="122"/>
        <item m="1" x="34"/>
        <item m="1" x="14"/>
        <item m="1" x="39"/>
        <item m="1" x="111"/>
        <item x="1"/>
        <item m="1" x="139"/>
        <item m="1" x="107"/>
        <item m="1" x="144"/>
        <item m="1" x="46"/>
        <item m="1" x="86"/>
        <item m="1" x="151"/>
        <item m="1" x="27"/>
        <item m="1" x="153"/>
        <item m="1" x="33"/>
        <item m="1" x="41"/>
        <item m="1" x="47"/>
        <item m="1" x="35"/>
        <item m="1" x="52"/>
        <item m="1" x="57"/>
        <item x="2"/>
        <item m="1" x="67"/>
        <item m="1" x="123"/>
        <item m="1" x="137"/>
        <item m="1" x="61"/>
        <item m="1" x="90"/>
        <item x="0"/>
        <item m="1" x="102"/>
        <item m="1" x="64"/>
        <item m="1" x="132"/>
        <item m="1" x="175"/>
        <item m="1" x="106"/>
        <item m="1" x="105"/>
        <item m="1" x="32"/>
        <item m="1" x="130"/>
        <item m="1" x="147"/>
        <item m="1" x="100"/>
        <item m="1" x="93"/>
        <item m="1" x="30"/>
        <item m="1" x="158"/>
        <item m="1" x="187"/>
        <item m="1" x="183"/>
        <item m="1" x="174"/>
        <item m="1" x="179"/>
        <item m="1" x="170"/>
        <item m="1" x="116"/>
        <item m="1" x="173"/>
        <item m="1" x="53"/>
        <item m="1" x="186"/>
        <item m="1" x="101"/>
        <item m="1" x="66"/>
        <item m="1" x="135"/>
        <item x="11"/>
        <item m="1" x="129"/>
        <item m="1" x="117"/>
        <item x="3"/>
        <item m="1" x="81"/>
        <item m="1" x="60"/>
        <item m="1" x="48"/>
        <item m="1" x="75"/>
        <item m="1" x="91"/>
        <item m="1" x="22"/>
        <item x="6"/>
        <item x="13"/>
        <item m="1" x="21"/>
        <item m="1" x="56"/>
        <item m="1" x="145"/>
        <item x="5"/>
        <item m="1" x="79"/>
        <item m="1" x="45"/>
        <item m="1" x="69"/>
        <item m="1" x="54"/>
        <item m="1" x="182"/>
        <item m="1" x="140"/>
        <item m="1" x="171"/>
        <item x="10"/>
        <item m="1" x="164"/>
        <item m="1" x="131"/>
        <item x="9"/>
        <item m="1" x="112"/>
        <item m="1" x="136"/>
        <item x="7"/>
        <item m="1" x="25"/>
        <item m="1" x="78"/>
        <item m="1" x="65"/>
        <item m="1" x="125"/>
        <item m="1" x="119"/>
        <item m="1" x="141"/>
        <item m="1" x="114"/>
        <item m="1" x="156"/>
        <item m="1" x="62"/>
        <item m="1" x="162"/>
        <item m="1" x="44"/>
        <item m="1" x="17"/>
        <item x="8"/>
        <item m="1" x="146"/>
        <item m="1" x="167"/>
        <item m="1" x="143"/>
        <item m="1" x="88"/>
        <item m="1" x="180"/>
        <item m="1" x="36"/>
        <item m="1" x="89"/>
        <item x="12"/>
        <item x="4"/>
        <item m="1" x="142"/>
        <item m="1" x="31"/>
        <item m="1" x="160"/>
        <item m="1" x="95"/>
        <item m="1" x="49"/>
        <item m="1" x="134"/>
        <item m="1" x="176"/>
        <item m="1" x="50"/>
        <item m="1" x="169"/>
        <item m="1" x="154"/>
        <item m="1" x="29"/>
        <item m="1" x="121"/>
        <item m="1" x="28"/>
        <item m="1" x="150"/>
        <item m="1" x="80"/>
        <item m="1" x="178"/>
        <item m="1" x="85"/>
        <item m="1" x="58"/>
        <item m="1" x="84"/>
        <item m="1" x="38"/>
        <item m="1" x="42"/>
        <item m="1" x="157"/>
        <item m="1" x="71"/>
        <item m="1" x="172"/>
        <item m="1" x="24"/>
        <item m="1" x="128"/>
        <item m="1" x="55"/>
        <item m="1" x="177"/>
        <item m="1" x="51"/>
        <item m="1" x="68"/>
        <item m="1" x="92"/>
        <item m="1" x="77"/>
        <item m="1" x="43"/>
        <item m="1" x="87"/>
        <item m="1" x="59"/>
        <item m="1" x="115"/>
        <item m="1" x="181"/>
        <item m="1" x="98"/>
        <item m="1" x="124"/>
        <item m="1" x="149"/>
        <item m="1" x="26"/>
        <item m="1" x="82"/>
        <item m="1" x="159"/>
        <item m="1" x="76"/>
        <item m="1" x="138"/>
        <item m="1" x="74"/>
        <item m="1" x="37"/>
        <item m="1" x="184"/>
        <item m="1" x="185"/>
        <item m="1" x="148"/>
        <item m="1" x="110"/>
        <item m="1" x="23"/>
        <item m="1" x="16"/>
        <item m="1" x="155"/>
        <item m="1" x="104"/>
        <item m="1" x="166"/>
        <item m="1" x="108"/>
        <item m="1" x="113"/>
        <item m="1" x="73"/>
        <item m="1" x="109"/>
        <item m="1" x="70"/>
        <item m="1" x="133"/>
        <item m="1" x="63"/>
        <item m="1" x="94"/>
        <item m="1" x="72"/>
        <item m="1" x="40"/>
        <item m="1" x="18"/>
        <item m="1" x="99"/>
        <item m="1" x="152"/>
        <item m="1" x="127"/>
        <item m="1" x="19"/>
        <item m="1" x="165"/>
        <item m="1" x="103"/>
        <item m="1" x="163"/>
        <item m="1" x="83"/>
        <item m="1" x="20"/>
        <item m="1" x="15"/>
      </items>
      <autoSortScope>
        <pivotArea dataOnly="0" outline="0" fieldPosition="0">
          <references count="1">
            <reference field="4294967294" count="1" selected="0">
              <x v="1"/>
            </reference>
          </references>
        </pivotArea>
      </autoSortScope>
    </pivotField>
    <pivotField compact="0" outline="0" showAll="0"/>
    <pivotField dataField="1" compact="0" outline="0" showAll="0"/>
    <pivotField dataField="1" compact="0" outline="0" showAll="0"/>
    <pivotField compact="0" outline="0" showAll="0">
      <items count="12">
        <item m="1" x="3"/>
        <item m="1" x="9"/>
        <item m="1" x="7"/>
        <item x="1"/>
        <item m="1" x="6"/>
        <item m="1" x="8"/>
        <item m="1" x="5"/>
        <item x="0"/>
        <item m="1" x="10"/>
        <item m="1" x="4"/>
        <item m="1" x="2"/>
        <item t="default"/>
      </items>
    </pivotField>
    <pivotField compact="0" outline="0" showAll="0">
      <items count="25">
        <item m="1" x="13"/>
        <item x="4"/>
        <item m="1" x="12"/>
        <item x="1"/>
        <item m="1" x="18"/>
        <item x="3"/>
        <item m="1" x="9"/>
        <item m="1" x="23"/>
        <item m="1" x="15"/>
        <item x="7"/>
        <item m="1" x="10"/>
        <item x="2"/>
        <item m="1" x="11"/>
        <item m="1" x="22"/>
        <item m="1" x="16"/>
        <item x="6"/>
        <item m="1" x="20"/>
        <item m="1" x="21"/>
        <item m="1" x="19"/>
        <item m="1" x="17"/>
        <item x="5"/>
        <item m="1" x="14"/>
        <item x="0"/>
        <item m="1" x="8"/>
        <item t="default"/>
      </items>
    </pivotField>
    <pivotField compact="0" outline="0" showAll="0">
      <items count="99">
        <item m="1" x="61"/>
        <item m="1" x="75"/>
        <item m="1" x="33"/>
        <item m="1" x="66"/>
        <item m="1" x="73"/>
        <item x="3"/>
        <item m="1" x="94"/>
        <item x="1"/>
        <item m="1" x="17"/>
        <item m="1" x="39"/>
        <item m="1" x="96"/>
        <item m="1" x="95"/>
        <item m="1" x="35"/>
        <item x="6"/>
        <item m="1" x="31"/>
        <item m="1" x="74"/>
        <item m="1" x="48"/>
        <item m="1" x="70"/>
        <item x="0"/>
        <item m="1" x="49"/>
        <item m="1" x="77"/>
        <item m="1" x="76"/>
        <item m="1" x="79"/>
        <item m="1" x="62"/>
        <item m="1" x="78"/>
        <item m="1" x="45"/>
        <item m="1" x="50"/>
        <item m="1" x="55"/>
        <item m="1" x="59"/>
        <item m="1" x="18"/>
        <item m="1" x="57"/>
        <item m="1" x="53"/>
        <item m="1" x="43"/>
        <item m="1" x="56"/>
        <item m="1" x="60"/>
        <item m="1" x="93"/>
        <item m="1" x="81"/>
        <item x="7"/>
        <item m="1" x="13"/>
        <item m="1" x="65"/>
        <item x="4"/>
        <item m="1" x="30"/>
        <item m="1" x="88"/>
        <item m="1" x="40"/>
        <item x="10"/>
        <item m="1" x="36"/>
        <item x="9"/>
        <item m="1" x="46"/>
        <item m="1" x="27"/>
        <item m="1" x="64"/>
        <item m="1" x="92"/>
        <item m="1" x="63"/>
        <item m="1" x="21"/>
        <item m="1" x="24"/>
        <item m="1" x="52"/>
        <item m="1" x="15"/>
        <item m="1" x="69"/>
        <item m="1" x="89"/>
        <item m="1" x="29"/>
        <item m="1" x="91"/>
        <item m="1" x="86"/>
        <item m="1" x="82"/>
        <item m="1" x="87"/>
        <item m="1" x="58"/>
        <item m="1" x="41"/>
        <item m="1" x="68"/>
        <item x="2"/>
        <item m="1" x="12"/>
        <item m="1" x="71"/>
        <item m="1" x="51"/>
        <item m="1" x="25"/>
        <item x="8"/>
        <item m="1" x="90"/>
        <item m="1" x="54"/>
        <item m="1" x="80"/>
        <item m="1" x="11"/>
        <item m="1" x="97"/>
        <item m="1" x="28"/>
        <item m="1" x="32"/>
        <item x="5"/>
        <item m="1" x="44"/>
        <item m="1" x="20"/>
        <item m="1" x="47"/>
        <item m="1" x="16"/>
        <item m="1" x="83"/>
        <item m="1" x="84"/>
        <item m="1" x="26"/>
        <item m="1" x="42"/>
        <item m="1" x="67"/>
        <item m="1" x="34"/>
        <item m="1" x="72"/>
        <item m="1" x="23"/>
        <item m="1" x="37"/>
        <item m="1" x="22"/>
        <item m="1" x="85"/>
        <item m="1" x="38"/>
        <item m="1" x="19"/>
        <item m="1" x="14"/>
        <item t="default"/>
      </items>
    </pivotField>
    <pivotField compact="0" outline="0" showAll="0">
      <items count="42">
        <item x="3"/>
        <item m="1" x="27"/>
        <item m="1" x="38"/>
        <item m="1" x="25"/>
        <item m="1" x="23"/>
        <item m="1" x="12"/>
        <item m="1" x="36"/>
        <item m="1" x="11"/>
        <item m="1" x="30"/>
        <item m="1" x="33"/>
        <item m="1" x="14"/>
        <item m="1" x="19"/>
        <item x="2"/>
        <item x="1"/>
        <item m="1" x="18"/>
        <item x="0"/>
        <item m="1" x="26"/>
        <item m="1" x="31"/>
        <item m="1" x="40"/>
        <item m="1" x="15"/>
        <item m="1" x="39"/>
        <item m="1" x="37"/>
        <item m="1" x="29"/>
        <item m="1" x="28"/>
        <item m="1" x="35"/>
        <item m="1" x="8"/>
        <item m="1" x="20"/>
        <item m="1" x="7"/>
        <item m="1" x="9"/>
        <item m="1" x="6"/>
        <item m="1" x="17"/>
        <item m="1" x="16"/>
        <item m="1" x="34"/>
        <item m="1" x="21"/>
        <item m="1" x="13"/>
        <item m="1" x="32"/>
        <item m="1" x="10"/>
        <item m="1" x="24"/>
        <item m="1" x="4"/>
        <item m="1" x="22"/>
        <item m="1" x="5"/>
        <item t="default"/>
      </items>
    </pivotField>
    <pivotField compact="0" outline="0" showAll="0">
      <items count="7">
        <item m="1" x="2"/>
        <item m="1" x="5"/>
        <item m="1" x="4"/>
        <item x="0"/>
        <item m="1" x="3"/>
        <item m="1" x="1"/>
        <item t="default"/>
      </items>
    </pivotField>
    <pivotField compact="0" outline="0" showAll="0"/>
    <pivotField dataField="1" compact="0" outline="0" dragToRow="0" dragToCol="0" dragToPage="0" showAll="0" defaultSubtotal="0"/>
  </pivotFields>
  <rowFields count="1">
    <field x="0"/>
  </rowFields>
  <rowItems count="11">
    <i>
      <x v="12"/>
    </i>
    <i>
      <x v="59"/>
    </i>
    <i>
      <x v="62"/>
    </i>
    <i>
      <x v="27"/>
    </i>
    <i>
      <x v="88"/>
    </i>
    <i>
      <x v="110"/>
    </i>
    <i>
      <x v="85"/>
    </i>
    <i>
      <x v="33"/>
    </i>
    <i>
      <x v="101"/>
    </i>
    <i>
      <x v="69"/>
    </i>
    <i t="grand">
      <x/>
    </i>
  </rowItems>
  <colFields count="1">
    <field x="-2"/>
  </colFields>
  <colItems count="3">
    <i>
      <x/>
    </i>
    <i i="1">
      <x v="1"/>
    </i>
    <i i="2">
      <x v="2"/>
    </i>
  </colItems>
  <dataFields count="3">
    <dataField name="  Sales (LCY)" fld="2" baseField="0" baseItem="0" numFmtId="164"/>
    <dataField name="  Profit (LCY)" fld="3" baseField="0" baseItem="0" numFmtId="164"/>
    <dataField name="Profit %" fld="10" baseField="0" baseItem="49" numFmtId="9"/>
  </dataFields>
  <formats count="5">
    <format dxfId="9">
      <pivotArea dataOnly="0" labelOnly="1" outline="0" fieldPosition="0">
        <references count="1">
          <reference field="4294967294" count="2">
            <x v="0"/>
            <x v="1"/>
          </reference>
        </references>
      </pivotArea>
    </format>
    <format dxfId="8">
      <pivotArea outline="0" collapsedLevelsAreSubtotals="1" fieldPosition="0">
        <references count="1">
          <reference field="4294967294" count="2" selected="0">
            <x v="0"/>
            <x v="1"/>
          </reference>
        </references>
      </pivotArea>
    </format>
    <format dxfId="7">
      <pivotArea dataOnly="0" labelOnly="1" outline="0" fieldPosition="0">
        <references count="1">
          <reference field="4294967294" count="2">
            <x v="0"/>
            <x v="1"/>
          </reference>
        </references>
      </pivotArea>
    </format>
    <format dxfId="6">
      <pivotArea outline="0" fieldPosition="0">
        <references count="1">
          <reference field="4294967294" count="1">
            <x v="2"/>
          </reference>
        </references>
      </pivotArea>
    </format>
    <format dxfId="5">
      <pivotArea dataOnly="0" labelOnly="1"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Medium9 2 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8:F29" firstHeaderRow="0" firstDataRow="1" firstDataCol="1"/>
  <pivotFields count="11">
    <pivotField axis="axisRow" compact="0" outline="0" showAll="0" measureFilter="1" sortType="descending" defaultSubtotal="0">
      <items count="188">
        <item m="1" x="120"/>
        <item m="1" x="161"/>
        <item m="1" x="118"/>
        <item m="1" x="96"/>
        <item m="1" x="168"/>
        <item m="1" x="126"/>
        <item m="1" x="97"/>
        <item m="1" x="122"/>
        <item m="1" x="34"/>
        <item m="1" x="14"/>
        <item m="1" x="39"/>
        <item m="1" x="111"/>
        <item x="1"/>
        <item m="1" x="139"/>
        <item m="1" x="107"/>
        <item m="1" x="144"/>
        <item m="1" x="46"/>
        <item m="1" x="86"/>
        <item m="1" x="151"/>
        <item m="1" x="27"/>
        <item m="1" x="153"/>
        <item m="1" x="33"/>
        <item m="1" x="41"/>
        <item m="1" x="47"/>
        <item m="1" x="35"/>
        <item m="1" x="52"/>
        <item m="1" x="57"/>
        <item x="2"/>
        <item m="1" x="67"/>
        <item m="1" x="123"/>
        <item m="1" x="137"/>
        <item m="1" x="61"/>
        <item m="1" x="90"/>
        <item x="0"/>
        <item m="1" x="102"/>
        <item m="1" x="64"/>
        <item m="1" x="132"/>
        <item m="1" x="175"/>
        <item m="1" x="106"/>
        <item m="1" x="105"/>
        <item m="1" x="32"/>
        <item m="1" x="130"/>
        <item m="1" x="147"/>
        <item m="1" x="100"/>
        <item m="1" x="93"/>
        <item m="1" x="30"/>
        <item m="1" x="158"/>
        <item m="1" x="187"/>
        <item m="1" x="183"/>
        <item m="1" x="174"/>
        <item m="1" x="179"/>
        <item m="1" x="170"/>
        <item m="1" x="116"/>
        <item m="1" x="173"/>
        <item m="1" x="53"/>
        <item m="1" x="186"/>
        <item m="1" x="101"/>
        <item m="1" x="66"/>
        <item m="1" x="135"/>
        <item x="11"/>
        <item m="1" x="129"/>
        <item m="1" x="117"/>
        <item x="3"/>
        <item m="1" x="81"/>
        <item m="1" x="60"/>
        <item m="1" x="48"/>
        <item m="1" x="75"/>
        <item m="1" x="91"/>
        <item m="1" x="22"/>
        <item x="6"/>
        <item x="13"/>
        <item m="1" x="21"/>
        <item m="1" x="56"/>
        <item m="1" x="145"/>
        <item x="5"/>
        <item m="1" x="79"/>
        <item m="1" x="45"/>
        <item m="1" x="69"/>
        <item m="1" x="54"/>
        <item m="1" x="182"/>
        <item m="1" x="140"/>
        <item m="1" x="171"/>
        <item x="10"/>
        <item m="1" x="164"/>
        <item m="1" x="131"/>
        <item x="9"/>
        <item m="1" x="112"/>
        <item m="1" x="136"/>
        <item x="7"/>
        <item m="1" x="25"/>
        <item m="1" x="78"/>
        <item m="1" x="65"/>
        <item m="1" x="125"/>
        <item m="1" x="119"/>
        <item m="1" x="141"/>
        <item m="1" x="114"/>
        <item m="1" x="156"/>
        <item m="1" x="62"/>
        <item m="1" x="162"/>
        <item m="1" x="44"/>
        <item m="1" x="17"/>
        <item x="8"/>
        <item m="1" x="146"/>
        <item m="1" x="167"/>
        <item m="1" x="143"/>
        <item m="1" x="88"/>
        <item m="1" x="180"/>
        <item m="1" x="36"/>
        <item m="1" x="89"/>
        <item x="12"/>
        <item x="4"/>
        <item m="1" x="142"/>
        <item m="1" x="31"/>
        <item m="1" x="160"/>
        <item m="1" x="95"/>
        <item m="1" x="49"/>
        <item m="1" x="134"/>
        <item m="1" x="176"/>
        <item m="1" x="50"/>
        <item m="1" x="169"/>
        <item m="1" x="154"/>
        <item m="1" x="29"/>
        <item m="1" x="121"/>
        <item m="1" x="28"/>
        <item m="1" x="150"/>
        <item m="1" x="80"/>
        <item m="1" x="178"/>
        <item m="1" x="85"/>
        <item m="1" x="58"/>
        <item m="1" x="84"/>
        <item m="1" x="38"/>
        <item m="1" x="42"/>
        <item m="1" x="157"/>
        <item m="1" x="71"/>
        <item m="1" x="172"/>
        <item m="1" x="24"/>
        <item m="1" x="128"/>
        <item m="1" x="55"/>
        <item m="1" x="177"/>
        <item m="1" x="51"/>
        <item m="1" x="68"/>
        <item m="1" x="92"/>
        <item m="1" x="77"/>
        <item m="1" x="43"/>
        <item m="1" x="87"/>
        <item m="1" x="59"/>
        <item m="1" x="115"/>
        <item m="1" x="181"/>
        <item m="1" x="98"/>
        <item m="1" x="124"/>
        <item m="1" x="149"/>
        <item m="1" x="26"/>
        <item m="1" x="82"/>
        <item m="1" x="159"/>
        <item m="1" x="76"/>
        <item m="1" x="138"/>
        <item m="1" x="74"/>
        <item m="1" x="37"/>
        <item m="1" x="184"/>
        <item m="1" x="185"/>
        <item m="1" x="148"/>
        <item m="1" x="110"/>
        <item m="1" x="23"/>
        <item m="1" x="16"/>
        <item m="1" x="155"/>
        <item m="1" x="104"/>
        <item m="1" x="166"/>
        <item m="1" x="108"/>
        <item m="1" x="113"/>
        <item m="1" x="73"/>
        <item m="1" x="109"/>
        <item m="1" x="70"/>
        <item m="1" x="133"/>
        <item m="1" x="63"/>
        <item m="1" x="94"/>
        <item m="1" x="72"/>
        <item m="1" x="40"/>
        <item m="1" x="18"/>
        <item m="1" x="99"/>
        <item m="1" x="152"/>
        <item m="1" x="127"/>
        <item m="1" x="19"/>
        <item m="1" x="165"/>
        <item m="1" x="103"/>
        <item m="1" x="163"/>
        <item m="1" x="83"/>
        <item m="1" x="20"/>
        <item m="1" x="15"/>
      </items>
      <autoSortScope>
        <pivotArea dataOnly="0" outline="0" fieldPosition="0">
          <references count="1">
            <reference field="4294967294" count="1" selected="0">
              <x v="2"/>
            </reference>
          </references>
        </pivotArea>
      </autoSortScope>
    </pivotField>
    <pivotField compact="0" outline="0" showAll="0"/>
    <pivotField dataField="1" compact="0" outline="0" showAll="0"/>
    <pivotField dataField="1" compact="0" outline="0" showAll="0"/>
    <pivotField compact="0" outline="0" showAll="0">
      <items count="12">
        <item m="1" x="3"/>
        <item m="1" x="9"/>
        <item m="1" x="7"/>
        <item x="1"/>
        <item m="1" x="6"/>
        <item m="1" x="8"/>
        <item m="1" x="5"/>
        <item x="0"/>
        <item m="1" x="10"/>
        <item m="1" x="4"/>
        <item m="1" x="2"/>
        <item t="default"/>
      </items>
    </pivotField>
    <pivotField compact="0" outline="0" showAll="0">
      <items count="25">
        <item m="1" x="13"/>
        <item x="4"/>
        <item m="1" x="12"/>
        <item x="1"/>
        <item m="1" x="18"/>
        <item x="3"/>
        <item m="1" x="9"/>
        <item m="1" x="23"/>
        <item m="1" x="15"/>
        <item x="7"/>
        <item m="1" x="10"/>
        <item x="2"/>
        <item m="1" x="11"/>
        <item m="1" x="22"/>
        <item m="1" x="16"/>
        <item x="6"/>
        <item m="1" x="20"/>
        <item m="1" x="21"/>
        <item m="1" x="19"/>
        <item m="1" x="17"/>
        <item x="5"/>
        <item m="1" x="14"/>
        <item x="0"/>
        <item m="1" x="8"/>
        <item t="default"/>
      </items>
    </pivotField>
    <pivotField compact="0" outline="0" showAll="0">
      <items count="99">
        <item m="1" x="61"/>
        <item m="1" x="75"/>
        <item m="1" x="33"/>
        <item m="1" x="66"/>
        <item m="1" x="73"/>
        <item x="3"/>
        <item m="1" x="94"/>
        <item x="1"/>
        <item m="1" x="17"/>
        <item m="1" x="39"/>
        <item m="1" x="96"/>
        <item m="1" x="95"/>
        <item m="1" x="35"/>
        <item x="6"/>
        <item m="1" x="31"/>
        <item m="1" x="74"/>
        <item m="1" x="48"/>
        <item m="1" x="70"/>
        <item x="0"/>
        <item m="1" x="49"/>
        <item m="1" x="77"/>
        <item m="1" x="76"/>
        <item m="1" x="79"/>
        <item m="1" x="62"/>
        <item m="1" x="78"/>
        <item m="1" x="45"/>
        <item m="1" x="50"/>
        <item m="1" x="55"/>
        <item m="1" x="59"/>
        <item m="1" x="18"/>
        <item m="1" x="57"/>
        <item m="1" x="53"/>
        <item m="1" x="43"/>
        <item m="1" x="56"/>
        <item m="1" x="60"/>
        <item m="1" x="93"/>
        <item m="1" x="81"/>
        <item x="7"/>
        <item m="1" x="13"/>
        <item m="1" x="65"/>
        <item x="4"/>
        <item m="1" x="30"/>
        <item m="1" x="88"/>
        <item m="1" x="40"/>
        <item x="10"/>
        <item m="1" x="36"/>
        <item x="9"/>
        <item m="1" x="46"/>
        <item m="1" x="27"/>
        <item m="1" x="64"/>
        <item m="1" x="92"/>
        <item m="1" x="63"/>
        <item m="1" x="21"/>
        <item m="1" x="24"/>
        <item m="1" x="52"/>
        <item m="1" x="15"/>
        <item m="1" x="69"/>
        <item m="1" x="89"/>
        <item m="1" x="29"/>
        <item m="1" x="91"/>
        <item m="1" x="86"/>
        <item m="1" x="82"/>
        <item m="1" x="87"/>
        <item m="1" x="58"/>
        <item m="1" x="41"/>
        <item m="1" x="68"/>
        <item x="2"/>
        <item m="1" x="12"/>
        <item m="1" x="71"/>
        <item m="1" x="51"/>
        <item m="1" x="25"/>
        <item x="8"/>
        <item m="1" x="90"/>
        <item m="1" x="54"/>
        <item m="1" x="80"/>
        <item m="1" x="11"/>
        <item m="1" x="97"/>
        <item m="1" x="28"/>
        <item m="1" x="32"/>
        <item x="5"/>
        <item m="1" x="44"/>
        <item m="1" x="20"/>
        <item m="1" x="47"/>
        <item m="1" x="16"/>
        <item m="1" x="83"/>
        <item m="1" x="84"/>
        <item m="1" x="26"/>
        <item m="1" x="42"/>
        <item m="1" x="67"/>
        <item m="1" x="34"/>
        <item m="1" x="72"/>
        <item m="1" x="23"/>
        <item m="1" x="37"/>
        <item m="1" x="22"/>
        <item m="1" x="85"/>
        <item m="1" x="38"/>
        <item m="1" x="19"/>
        <item m="1" x="14"/>
        <item t="default"/>
      </items>
    </pivotField>
    <pivotField compact="0" outline="0" showAll="0">
      <items count="42">
        <item x="3"/>
        <item m="1" x="27"/>
        <item m="1" x="38"/>
        <item m="1" x="25"/>
        <item m="1" x="23"/>
        <item m="1" x="12"/>
        <item m="1" x="36"/>
        <item m="1" x="11"/>
        <item m="1" x="30"/>
        <item m="1" x="33"/>
        <item m="1" x="14"/>
        <item m="1" x="19"/>
        <item x="2"/>
        <item x="1"/>
        <item m="1" x="18"/>
        <item x="0"/>
        <item m="1" x="26"/>
        <item m="1" x="31"/>
        <item m="1" x="40"/>
        <item m="1" x="15"/>
        <item m="1" x="39"/>
        <item m="1" x="37"/>
        <item m="1" x="29"/>
        <item m="1" x="28"/>
        <item m="1" x="35"/>
        <item m="1" x="8"/>
        <item m="1" x="20"/>
        <item m="1" x="7"/>
        <item m="1" x="9"/>
        <item m="1" x="6"/>
        <item m="1" x="17"/>
        <item m="1" x="16"/>
        <item m="1" x="34"/>
        <item m="1" x="21"/>
        <item m="1" x="13"/>
        <item m="1" x="32"/>
        <item m="1" x="10"/>
        <item m="1" x="24"/>
        <item m="1" x="4"/>
        <item m="1" x="22"/>
        <item m="1" x="5"/>
        <item t="default"/>
      </items>
    </pivotField>
    <pivotField compact="0" outline="0" showAll="0">
      <items count="7">
        <item m="1" x="2"/>
        <item m="1" x="5"/>
        <item m="1" x="4"/>
        <item x="0"/>
        <item m="1" x="3"/>
        <item m="1" x="1"/>
        <item t="default"/>
      </items>
    </pivotField>
    <pivotField compact="0" outline="0" showAll="0"/>
    <pivotField dataField="1" compact="0" outline="0" dragToRow="0" dragToCol="0" dragToPage="0" showAll="0" defaultSubtotal="0"/>
  </pivotFields>
  <rowFields count="1">
    <field x="0"/>
  </rowFields>
  <rowItems count="11">
    <i>
      <x v="88"/>
    </i>
    <i>
      <x v="62"/>
    </i>
    <i>
      <x v="27"/>
    </i>
    <i>
      <x v="59"/>
    </i>
    <i>
      <x v="12"/>
    </i>
    <i>
      <x v="110"/>
    </i>
    <i>
      <x v="33"/>
    </i>
    <i>
      <x v="101"/>
    </i>
    <i>
      <x v="85"/>
    </i>
    <i>
      <x v="69"/>
    </i>
    <i t="grand">
      <x/>
    </i>
  </rowItems>
  <colFields count="1">
    <field x="-2"/>
  </colFields>
  <colItems count="3">
    <i>
      <x/>
    </i>
    <i i="1">
      <x v="1"/>
    </i>
    <i i="2">
      <x v="2"/>
    </i>
  </colItems>
  <dataFields count="3">
    <dataField name="Sales" fld="2" baseField="0" baseItem="0" numFmtId="164"/>
    <dataField name="Profit" fld="3" baseField="0" baseItem="0" numFmtId="164"/>
    <dataField name="Profit %" fld="10" baseField="0" baseItem="0" numFmtId="9"/>
  </dataFields>
  <formats count="5">
    <format dxfId="4">
      <pivotArea dataOnly="0" labelOnly="1" outline="0" fieldPosition="0">
        <references count="1">
          <reference field="4294967294" count="2">
            <x v="0"/>
            <x v="1"/>
          </reference>
        </references>
      </pivotArea>
    </format>
    <format dxfId="3">
      <pivotArea outline="0" collapsedLevelsAreSubtotals="1" fieldPosition="0">
        <references count="1">
          <reference field="4294967294" count="2" selected="0">
            <x v="0"/>
            <x v="1"/>
          </reference>
        </references>
      </pivotArea>
    </format>
    <format dxfId="2">
      <pivotArea dataOnly="0" labelOnly="1" outline="0" fieldPosition="0">
        <references count="1">
          <reference field="4294967294" count="2">
            <x v="0"/>
            <x v="1"/>
          </reference>
        </references>
      </pivotArea>
    </format>
    <format dxfId="1">
      <pivotArea outline="0" fieldPosition="0">
        <references count="1">
          <reference field="4294967294" count="1">
            <x v="2"/>
          </reference>
        </references>
      </pivotArea>
    </format>
    <format dxfId="0">
      <pivotArea dataOnly="0" labelOnly="1"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2"/>
            </reference>
            <reference field="0" count="0" selected="0"/>
          </references>
        </pivotArea>
      </pivotAreas>
    </conditionalFormat>
  </conditionalFormats>
  <pivotTableStyleInfo name="PivotStyleMedium9 2 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1111" sourceName="Salesperson">
  <pivotTables>
    <pivotTable tabId="339" name="PivotTable1"/>
    <pivotTable tabId="331" name="PivotTable1"/>
    <pivotTable tabId="340" name="PivotTable1"/>
  </pivotTables>
  <data>
    <tabular pivotCacheId="1">
      <items count="11">
        <i x="1" s="1"/>
        <i x="0" s="1"/>
        <i x="3" s="1" nd="1"/>
        <i x="9" s="1" nd="1"/>
        <i x="7" s="1" nd="1"/>
        <i x="6" s="1" nd="1"/>
        <i x="8" s="1" nd="1"/>
        <i x="5" s="1" nd="1"/>
        <i x="10" s="1" nd="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_Region1111" sourceName="Country/Region">
  <pivotTables>
    <pivotTable tabId="339" name="PivotTable1"/>
    <pivotTable tabId="331" name="PivotTable1"/>
    <pivotTable tabId="340" name="PivotTable1"/>
  </pivotTables>
  <data>
    <tabular pivotCacheId="1" showMissing="0">
      <items count="24">
        <i x="4" s="1"/>
        <i x="1" s="1"/>
        <i x="3" s="1"/>
        <i x="7" s="1"/>
        <i x="2" s="1"/>
        <i x="6" s="1"/>
        <i x="5" s="1"/>
        <i x="0" s="1"/>
        <i x="13" s="1" nd="1"/>
        <i x="12" s="1" nd="1"/>
        <i x="18" s="1" nd="1"/>
        <i x="9" s="1" nd="1"/>
        <i x="23" s="1" nd="1"/>
        <i x="15" s="1" nd="1"/>
        <i x="10" s="1" nd="1"/>
        <i x="11" s="1" nd="1"/>
        <i x="22" s="1" nd="1"/>
        <i x="16" s="1" nd="1"/>
        <i x="20" s="1" nd="1"/>
        <i x="21" s="1" nd="1"/>
        <i x="19" s="1" nd="1"/>
        <i x="17" s="1" nd="1"/>
        <i x="14"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1111" sourceName="City">
  <pivotTables>
    <pivotTable tabId="339" name="PivotTable1"/>
    <pivotTable tabId="331" name="PivotTable1"/>
    <pivotTable tabId="340" name="PivotTable1"/>
  </pivotTables>
  <data>
    <tabular pivotCacheId="1" showMissing="0">
      <items count="98">
        <i x="3" s="1"/>
        <i x="1" s="1"/>
        <i x="6" s="1"/>
        <i x="0" s="1"/>
        <i x="7" s="1"/>
        <i x="4" s="1"/>
        <i x="10" s="1"/>
        <i x="9" s="1"/>
        <i x="2" s="1"/>
        <i x="8" s="1"/>
        <i x="5" s="1"/>
        <i x="61" s="1" nd="1"/>
        <i x="75" s="1" nd="1"/>
        <i x="33" s="1" nd="1"/>
        <i x="66" s="1" nd="1"/>
        <i x="73" s="1" nd="1"/>
        <i x="94" s="1" nd="1"/>
        <i x="17" s="1" nd="1"/>
        <i x="39" s="1" nd="1"/>
        <i x="96" s="1" nd="1"/>
        <i x="95" s="1" nd="1"/>
        <i x="35" s="1" nd="1"/>
        <i x="31" s="1" nd="1"/>
        <i x="74" s="1" nd="1"/>
        <i x="48" s="1" nd="1"/>
        <i x="70" s="1" nd="1"/>
        <i x="49" s="1" nd="1"/>
        <i x="77" s="1" nd="1"/>
        <i x="76" s="1" nd="1"/>
        <i x="79" s="1" nd="1"/>
        <i x="62" s="1" nd="1"/>
        <i x="78" s="1" nd="1"/>
        <i x="45" s="1" nd="1"/>
        <i x="50" s="1" nd="1"/>
        <i x="55" s="1" nd="1"/>
        <i x="59" s="1" nd="1"/>
        <i x="18" s="1" nd="1"/>
        <i x="57" s="1" nd="1"/>
        <i x="53" s="1" nd="1"/>
        <i x="43" s="1" nd="1"/>
        <i x="56" s="1" nd="1"/>
        <i x="60" s="1" nd="1"/>
        <i x="93" s="1" nd="1"/>
        <i x="81" s="1" nd="1"/>
        <i x="13" s="1" nd="1"/>
        <i x="65" s="1" nd="1"/>
        <i x="30" s="1" nd="1"/>
        <i x="88" s="1" nd="1"/>
        <i x="40" s="1" nd="1"/>
        <i x="36" s="1" nd="1"/>
        <i x="46" s="1" nd="1"/>
        <i x="27" s="1" nd="1"/>
        <i x="64" s="1" nd="1"/>
        <i x="92" s="1" nd="1"/>
        <i x="63" s="1" nd="1"/>
        <i x="21" s="1" nd="1"/>
        <i x="24" s="1" nd="1"/>
        <i x="52" s="1" nd="1"/>
        <i x="15" s="1" nd="1"/>
        <i x="69" s="1" nd="1"/>
        <i x="89" s="1" nd="1"/>
        <i x="29" s="1" nd="1"/>
        <i x="91" s="1" nd="1"/>
        <i x="86" s="1" nd="1"/>
        <i x="82" s="1" nd="1"/>
        <i x="87" s="1" nd="1"/>
        <i x="58" s="1" nd="1"/>
        <i x="41" s="1" nd="1"/>
        <i x="68" s="1" nd="1"/>
        <i x="12" s="1" nd="1"/>
        <i x="71" s="1" nd="1"/>
        <i x="51" s="1" nd="1"/>
        <i x="25" s="1" nd="1"/>
        <i x="90" s="1" nd="1"/>
        <i x="54" s="1" nd="1"/>
        <i x="80" s="1" nd="1"/>
        <i x="11" s="1" nd="1"/>
        <i x="97" s="1" nd="1"/>
        <i x="28" s="1" nd="1"/>
        <i x="32" s="1" nd="1"/>
        <i x="44" s="1" nd="1"/>
        <i x="20" s="1" nd="1"/>
        <i x="47" s="1" nd="1"/>
        <i x="16" s="1" nd="1"/>
        <i x="83" s="1" nd="1"/>
        <i x="84" s="1" nd="1"/>
        <i x="26" s="1" nd="1"/>
        <i x="42" s="1" nd="1"/>
        <i x="67" s="1" nd="1"/>
        <i x="34" s="1" nd="1"/>
        <i x="72" s="1" nd="1"/>
        <i x="23" s="1" nd="1"/>
        <i x="37" s="1" nd="1"/>
        <i x="22" s="1" nd="1"/>
        <i x="85" s="1" nd="1"/>
        <i x="38" s="1" nd="1"/>
        <i x="19" s="1" nd="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_County_Province1111" sourceName="State/County/Province">
  <pivotTables>
    <pivotTable tabId="339" name="PivotTable1"/>
    <pivotTable tabId="331" name="PivotTable1"/>
    <pivotTable tabId="340" name="PivotTable1"/>
  </pivotTables>
  <data>
    <tabular pivotCacheId="1" showMissing="0">
      <items count="41">
        <i x="3" s="1"/>
        <i x="2" s="1"/>
        <i x="1" s="1"/>
        <i x="0" s="1"/>
        <i x="27" s="1" nd="1"/>
        <i x="38" s="1" nd="1"/>
        <i x="25" s="1" nd="1"/>
        <i x="23" s="1" nd="1"/>
        <i x="12" s="1" nd="1"/>
        <i x="36" s="1" nd="1"/>
        <i x="11" s="1" nd="1"/>
        <i x="30" s="1" nd="1"/>
        <i x="33" s="1" nd="1"/>
        <i x="14" s="1" nd="1"/>
        <i x="19" s="1" nd="1"/>
        <i x="18" s="1" nd="1"/>
        <i x="26" s="1" nd="1"/>
        <i x="31" s="1" nd="1"/>
        <i x="40" s="1" nd="1"/>
        <i x="15" s="1" nd="1"/>
        <i x="39" s="1" nd="1"/>
        <i x="37" s="1" nd="1"/>
        <i x="29" s="1" nd="1"/>
        <i x="28" s="1" nd="1"/>
        <i x="35" s="1" nd="1"/>
        <i x="8" s="1" nd="1"/>
        <i x="20" s="1" nd="1"/>
        <i x="7" s="1" nd="1"/>
        <i x="9" s="1" nd="1"/>
        <i x="6" s="1" nd="1"/>
        <i x="17" s="1" nd="1"/>
        <i x="16" s="1" nd="1"/>
        <i x="34" s="1" nd="1"/>
        <i x="21" s="1" nd="1"/>
        <i x="13" s="1" nd="1"/>
        <i x="32" s="1" nd="1"/>
        <i x="10" s="1" nd="1"/>
        <i x="24" s="1" nd="1"/>
        <i x="4" s="1" nd="1"/>
        <i x="22"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lobal_Dimension_1_Code1111" sourceName="Global Dimension 1 Code">
  <pivotTables>
    <pivotTable tabId="339" name="PivotTable1"/>
    <pivotTable tabId="331" name="PivotTable1"/>
    <pivotTable tabId="340" name="PivotTable1"/>
  </pivotTables>
  <data>
    <tabular pivotCacheId="1">
      <items count="6">
        <i x="0" s="1"/>
        <i x="2" s="1" nd="1"/>
        <i x="5" s="1" nd="1"/>
        <i x="4" s="1" nd="1"/>
        <i x="3" s="1" nd="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2" cache="Slicer_Salesperson1111" caption="Salesperson" rowHeight="241300"/>
  <slicer name="Country/Region 2" cache="Slicer_Country_Region1111" caption="Country/Region" rowHeight="241300"/>
  <slicer name="City 2" cache="Slicer_City1111" caption="City" rowHeight="241300"/>
  <slicer name="State/County/Province 2" cache="Slicer_State_County_Province1111" caption="State/County/Province" rowHeight="241300"/>
  <slicer name="Global Dimension 1 Code 2" cache="Slicer_Global_Dimension_1_Code1111" caption="Global Dimension 1 Co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person 3" cache="Slicer_Salesperson1111" caption="Salesperson" rowHeight="241300"/>
  <slicer name="Country/Region 3" cache="Slicer_Country_Region1111" caption="Country/Region" rowHeight="241300"/>
  <slicer name="City 3" cache="Slicer_City1111" caption="City" rowHeight="241300"/>
  <slicer name="State/County/Province 3" cache="Slicer_State_County_Province1111" caption="State/County/Province" rowHeight="241300"/>
  <slicer name="Global Dimension 1 Code 3" cache="Slicer_Global_Dimension_1_Code1111" caption="Global Dimension 1 Cod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alesperson 4" cache="Slicer_Salesperson1111" caption="Salesperson" rowHeight="241300"/>
  <slicer name="Country/Region 4" cache="Slicer_Country_Region1111" caption="Country/Region" rowHeight="241300"/>
  <slicer name="City 4" cache="Slicer_City1111" caption="City" rowHeight="241300"/>
  <slicer name="State/County/Province 4" cache="Slicer_State_County_Province1111" caption="State/County/Province" rowHeight="241300"/>
  <slicer name="Global Dimension 1 Code 4" cache="Slicer_Global_Dimension_1_Code1111" caption="Global Dimension 1 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samplereports@jetreports.com" TargetMode="External"/><Relationship Id="rId7" Type="http://schemas.openxmlformats.org/officeDocument/2006/relationships/hyperlink" Target="http://www.jetreports.com/download/download.php" TargetMode="External"/><Relationship Id="rId2" Type="http://schemas.openxmlformats.org/officeDocument/2006/relationships/hyperlink" Target="mailto:services@jetreports.com" TargetMode="External"/><Relationship Id="rId1" Type="http://schemas.openxmlformats.org/officeDocument/2006/relationships/hyperlink" Target="http://www.jetreports.com/welcome/welcome.php" TargetMode="External"/><Relationship Id="rId6" Type="http://schemas.openxmlformats.org/officeDocument/2006/relationships/hyperlink" Target="https://support.jetreports.com/" TargetMode="External"/><Relationship Id="rId5" Type="http://schemas.openxmlformats.org/officeDocument/2006/relationships/hyperlink" Target="http://kb.jetreports.com/" TargetMode="External"/><Relationship Id="rId4" Type="http://schemas.openxmlformats.org/officeDocument/2006/relationships/hyperlink" Target="mailto:sales@jetreports.com" TargetMode="Externa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zoomScale="110" zoomScaleNormal="110" workbookViewId="0">
      <selection activeCell="B2" sqref="B2"/>
    </sheetView>
  </sheetViews>
  <sheetFormatPr defaultRowHeight="15" x14ac:dyDescent="0.25"/>
  <cols>
    <col min="1" max="2" width="1.42578125" customWidth="1"/>
    <col min="3" max="3" width="42.28515625" customWidth="1"/>
    <col min="4" max="5" width="24" customWidth="1"/>
    <col min="6" max="6" width="21.140625" customWidth="1"/>
    <col min="7" max="7" width="28.28515625" customWidth="1"/>
    <col min="8" max="8" width="2.140625" customWidth="1"/>
  </cols>
  <sheetData>
    <row r="1" spans="1:7" ht="9.75" customHeight="1" x14ac:dyDescent="0.25">
      <c r="A1" t="s">
        <v>1</v>
      </c>
    </row>
    <row r="2" spans="1:7" ht="9.75" customHeight="1" x14ac:dyDescent="0.25"/>
    <row r="3" spans="1:7" ht="20.25" thickBot="1" x14ac:dyDescent="0.35">
      <c r="C3" s="1" t="s">
        <v>21</v>
      </c>
      <c r="D3" s="9" t="s">
        <v>36</v>
      </c>
      <c r="F3" s="7" t="s">
        <v>30</v>
      </c>
      <c r="G3" s="7" t="str">
        <f>Report!D8</f>
        <v>01/01/13..09/07/15</v>
      </c>
    </row>
    <row r="4" spans="1:7" ht="15.75" thickTop="1" x14ac:dyDescent="0.25">
      <c r="F4" s="7" t="s">
        <v>3</v>
      </c>
      <c r="G4" s="8">
        <f ca="1">TODAY()</f>
        <v>42899</v>
      </c>
    </row>
    <row r="6" spans="1:7" x14ac:dyDescent="0.25">
      <c r="C6" s="2"/>
      <c r="D6" s="3"/>
    </row>
    <row r="7" spans="1:7" x14ac:dyDescent="0.25">
      <c r="C7" s="2"/>
      <c r="D7" s="3"/>
    </row>
    <row r="8" spans="1:7" x14ac:dyDescent="0.25">
      <c r="C8" s="2"/>
      <c r="D8" s="3"/>
    </row>
    <row r="9" spans="1:7" x14ac:dyDescent="0.25">
      <c r="C9" s="2"/>
      <c r="D9" s="3"/>
    </row>
    <row r="10" spans="1:7" x14ac:dyDescent="0.25">
      <c r="C10" s="2"/>
      <c r="D10" s="3"/>
    </row>
    <row r="18" spans="3:6" x14ac:dyDescent="0.25">
      <c r="C18" s="4" t="s">
        <v>6</v>
      </c>
      <c r="D18" s="6" t="s">
        <v>19</v>
      </c>
      <c r="E18" s="6" t="s">
        <v>20</v>
      </c>
      <c r="F18" s="21" t="s">
        <v>34</v>
      </c>
    </row>
    <row r="19" spans="3:6" x14ac:dyDescent="0.25">
      <c r="C19" s="19" t="s">
        <v>70</v>
      </c>
      <c r="D19" s="5">
        <v>26324.079999999998</v>
      </c>
      <c r="E19" s="5">
        <v>8148.4800000000005</v>
      </c>
      <c r="F19" s="20">
        <v>0.30954472103108643</v>
      </c>
    </row>
    <row r="20" spans="3:6" x14ac:dyDescent="0.25">
      <c r="C20" s="19" t="s">
        <v>78</v>
      </c>
      <c r="D20" s="5">
        <v>18142</v>
      </c>
      <c r="E20" s="5">
        <v>6349.7</v>
      </c>
      <c r="F20" s="20">
        <v>0.35</v>
      </c>
    </row>
    <row r="21" spans="3:6" x14ac:dyDescent="0.25">
      <c r="C21" s="19" t="s">
        <v>71</v>
      </c>
      <c r="D21" s="5">
        <v>10007.969999999999</v>
      </c>
      <c r="E21" s="5">
        <v>3804.0699999999997</v>
      </c>
      <c r="F21" s="20">
        <v>0.38010405706651801</v>
      </c>
    </row>
    <row r="22" spans="3:6" x14ac:dyDescent="0.25">
      <c r="C22" s="19" t="s">
        <v>72</v>
      </c>
      <c r="D22" s="5">
        <v>9444.2999999999993</v>
      </c>
      <c r="E22" s="5">
        <v>4444.8</v>
      </c>
      <c r="F22" s="20">
        <v>0.47063308027063949</v>
      </c>
    </row>
    <row r="23" spans="3:6" x14ac:dyDescent="0.25">
      <c r="C23" s="19" t="s">
        <v>73</v>
      </c>
      <c r="D23" s="5">
        <v>3980.8399999999997</v>
      </c>
      <c r="E23" s="5">
        <v>1119.44</v>
      </c>
      <c r="F23" s="20">
        <v>0.2812069814411029</v>
      </c>
    </row>
    <row r="24" spans="3:6" x14ac:dyDescent="0.25">
      <c r="C24" s="19" t="s">
        <v>77</v>
      </c>
      <c r="D24" s="5">
        <v>3849.7</v>
      </c>
      <c r="E24" s="5">
        <v>847.2</v>
      </c>
      <c r="F24" s="20">
        <v>0.22006909629321766</v>
      </c>
    </row>
    <row r="25" spans="3:6" x14ac:dyDescent="0.25">
      <c r="C25" s="19" t="s">
        <v>74</v>
      </c>
      <c r="D25" s="5">
        <v>3119.5699999999997</v>
      </c>
      <c r="E25" s="5">
        <v>521.16999999999996</v>
      </c>
      <c r="F25" s="20">
        <v>0.1670646916081383</v>
      </c>
    </row>
    <row r="26" spans="3:6" x14ac:dyDescent="0.25">
      <c r="C26" s="19" t="s">
        <v>76</v>
      </c>
      <c r="D26" s="5">
        <v>2471.3000000000002</v>
      </c>
      <c r="E26" s="5">
        <v>546</v>
      </c>
      <c r="F26" s="20">
        <v>0.22093634928984743</v>
      </c>
    </row>
    <row r="27" spans="3:6" x14ac:dyDescent="0.25">
      <c r="C27" s="19" t="s">
        <v>69</v>
      </c>
      <c r="D27" s="5">
        <v>2461</v>
      </c>
      <c r="E27" s="5">
        <v>621.59999999999991</v>
      </c>
      <c r="F27" s="20">
        <v>0.25258025193010969</v>
      </c>
    </row>
    <row r="28" spans="3:6" x14ac:dyDescent="0.25">
      <c r="C28" s="19" t="s">
        <v>75</v>
      </c>
      <c r="D28" s="5">
        <v>1638.1</v>
      </c>
      <c r="E28" s="5">
        <v>1638.1</v>
      </c>
      <c r="F28" s="20">
        <v>1</v>
      </c>
    </row>
    <row r="29" spans="3:6" x14ac:dyDescent="0.25">
      <c r="C29" s="19" t="s">
        <v>18</v>
      </c>
      <c r="D29" s="5">
        <v>81438.859999999986</v>
      </c>
      <c r="E29" s="5">
        <v>28040.559999999994</v>
      </c>
      <c r="F29" s="20">
        <v>0.34431424997845006</v>
      </c>
    </row>
  </sheetData>
  <conditionalFormatting pivot="1" sqref="D19:D28">
    <cfRule type="dataBar" priority="1">
      <dataBar>
        <cfvo type="min"/>
        <cfvo type="max"/>
        <color rgb="FF63C384"/>
      </dataBar>
      <extLst>
        <ext xmlns:x14="http://schemas.microsoft.com/office/spreadsheetml/2009/9/main" uri="{B025F937-C7B1-47D3-B67F-A62EFF666E3E}">
          <x14:id>{0F94CB0A-C93A-4887-96B2-DD0A8FAA8C02}</x14:id>
        </ext>
      </extLst>
    </cfRule>
  </conditionalFormatting>
  <pageMargins left="0.25" right="0.25" top="0.75" bottom="0.75" header="0.3" footer="0.3"/>
  <pageSetup scale="92" fitToHeight="0" orientation="landscape" horizontalDpi="300" verticalDpi="300" r:id="rId2"/>
  <headerFooter>
    <oddFooter>&amp;C&amp;D&amp;R&amp;P</oddFooter>
  </headerFooter>
  <drawing r:id="rId3"/>
  <extLst>
    <ext xmlns:x14="http://schemas.microsoft.com/office/spreadsheetml/2009/9/main" uri="{78C0D931-6437-407d-A8EE-F0AAD7539E65}">
      <x14:conditionalFormattings>
        <x14:conditionalFormatting xmlns:xm="http://schemas.microsoft.com/office/excel/2006/main" pivot="1">
          <x14:cfRule type="dataBar" id="{0F94CB0A-C93A-4887-96B2-DD0A8FAA8C02}">
            <x14:dataBar minLength="0" maxLength="100" gradient="0">
              <x14:cfvo type="autoMin"/>
              <x14:cfvo type="autoMax"/>
              <x14:negativeFillColor rgb="FFFF0000"/>
              <x14:axisColor rgb="FF000000"/>
            </x14:dataBar>
          </x14:cfRule>
          <xm:sqref>D19:D28</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zoomScale="110" zoomScaleNormal="110" workbookViewId="0">
      <selection activeCell="B2" sqref="B2"/>
    </sheetView>
  </sheetViews>
  <sheetFormatPr defaultRowHeight="15" x14ac:dyDescent="0.25"/>
  <cols>
    <col min="1" max="2" width="1.42578125" customWidth="1"/>
    <col min="3" max="3" width="42.28515625" customWidth="1"/>
    <col min="4" max="5" width="24" customWidth="1"/>
    <col min="6" max="6" width="21.140625" customWidth="1"/>
    <col min="7" max="7" width="28.28515625" customWidth="1"/>
    <col min="8" max="8" width="2.140625" customWidth="1"/>
  </cols>
  <sheetData>
    <row r="1" spans="1:7" ht="9.75" customHeight="1" x14ac:dyDescent="0.25">
      <c r="A1" t="s">
        <v>1</v>
      </c>
    </row>
    <row r="2" spans="1:7" ht="9.75" customHeight="1" x14ac:dyDescent="0.25"/>
    <row r="3" spans="1:7" ht="20.25" thickBot="1" x14ac:dyDescent="0.35">
      <c r="C3" s="1" t="s">
        <v>21</v>
      </c>
      <c r="D3" s="9" t="s">
        <v>31</v>
      </c>
      <c r="F3" s="7" t="s">
        <v>30</v>
      </c>
      <c r="G3" s="7" t="str">
        <f>Report!D8</f>
        <v>01/01/13..09/07/15</v>
      </c>
    </row>
    <row r="4" spans="1:7" ht="15.75" thickTop="1" x14ac:dyDescent="0.25">
      <c r="F4" s="7" t="s">
        <v>3</v>
      </c>
      <c r="G4" s="8">
        <f ca="1">TODAY()</f>
        <v>42899</v>
      </c>
    </row>
    <row r="6" spans="1:7" x14ac:dyDescent="0.25">
      <c r="C6" s="2"/>
      <c r="D6" s="3"/>
    </row>
    <row r="7" spans="1:7" x14ac:dyDescent="0.25">
      <c r="C7" s="2"/>
      <c r="D7" s="3"/>
    </row>
    <row r="8" spans="1:7" x14ac:dyDescent="0.25">
      <c r="C8" s="2"/>
      <c r="D8" s="3"/>
    </row>
    <row r="9" spans="1:7" x14ac:dyDescent="0.25">
      <c r="C9" s="2"/>
      <c r="D9" s="3"/>
    </row>
    <row r="10" spans="1:7" x14ac:dyDescent="0.25">
      <c r="C10" s="2"/>
      <c r="D10" s="3"/>
    </row>
    <row r="18" spans="3:6" x14ac:dyDescent="0.25">
      <c r="C18" s="4" t="s">
        <v>6</v>
      </c>
      <c r="D18" s="6" t="s">
        <v>19</v>
      </c>
      <c r="E18" s="6" t="s">
        <v>20</v>
      </c>
      <c r="F18" s="21" t="s">
        <v>34</v>
      </c>
    </row>
    <row r="19" spans="3:6" x14ac:dyDescent="0.25">
      <c r="C19" s="19" t="s">
        <v>70</v>
      </c>
      <c r="D19" s="5">
        <v>26324.079999999998</v>
      </c>
      <c r="E19" s="5">
        <v>8148.4800000000005</v>
      </c>
      <c r="F19" s="20">
        <v>0.30954472103108643</v>
      </c>
    </row>
    <row r="20" spans="3:6" x14ac:dyDescent="0.25">
      <c r="C20" s="19" t="s">
        <v>78</v>
      </c>
      <c r="D20" s="5">
        <v>18142</v>
      </c>
      <c r="E20" s="5">
        <v>6349.7</v>
      </c>
      <c r="F20" s="20">
        <v>0.35</v>
      </c>
    </row>
    <row r="21" spans="3:6" x14ac:dyDescent="0.25">
      <c r="C21" s="19" t="s">
        <v>72</v>
      </c>
      <c r="D21" s="5">
        <v>9444.2999999999993</v>
      </c>
      <c r="E21" s="5">
        <v>4444.8</v>
      </c>
      <c r="F21" s="20">
        <v>0.47063308027063949</v>
      </c>
    </row>
    <row r="22" spans="3:6" x14ac:dyDescent="0.25">
      <c r="C22" s="19" t="s">
        <v>71</v>
      </c>
      <c r="D22" s="5">
        <v>10007.969999999999</v>
      </c>
      <c r="E22" s="5">
        <v>3804.0699999999997</v>
      </c>
      <c r="F22" s="20">
        <v>0.38010405706651801</v>
      </c>
    </row>
    <row r="23" spans="3:6" x14ac:dyDescent="0.25">
      <c r="C23" s="19" t="s">
        <v>75</v>
      </c>
      <c r="D23" s="5">
        <v>1638.1</v>
      </c>
      <c r="E23" s="5">
        <v>1638.1</v>
      </c>
      <c r="F23" s="20">
        <v>1</v>
      </c>
    </row>
    <row r="24" spans="3:6" x14ac:dyDescent="0.25">
      <c r="C24" s="19" t="s">
        <v>73</v>
      </c>
      <c r="D24" s="5">
        <v>3980.8399999999997</v>
      </c>
      <c r="E24" s="5">
        <v>1119.44</v>
      </c>
      <c r="F24" s="20">
        <v>0.2812069814411029</v>
      </c>
    </row>
    <row r="25" spans="3:6" x14ac:dyDescent="0.25">
      <c r="C25" s="19" t="s">
        <v>77</v>
      </c>
      <c r="D25" s="5">
        <v>3849.7</v>
      </c>
      <c r="E25" s="5">
        <v>847.2</v>
      </c>
      <c r="F25" s="20">
        <v>0.22006909629321766</v>
      </c>
    </row>
    <row r="26" spans="3:6" x14ac:dyDescent="0.25">
      <c r="C26" s="19" t="s">
        <v>69</v>
      </c>
      <c r="D26" s="5">
        <v>2461</v>
      </c>
      <c r="E26" s="5">
        <v>621.59999999999991</v>
      </c>
      <c r="F26" s="20">
        <v>0.25258025193010969</v>
      </c>
    </row>
    <row r="27" spans="3:6" x14ac:dyDescent="0.25">
      <c r="C27" s="19" t="s">
        <v>76</v>
      </c>
      <c r="D27" s="5">
        <v>2471.3000000000002</v>
      </c>
      <c r="E27" s="5">
        <v>546</v>
      </c>
      <c r="F27" s="20">
        <v>0.22093634928984743</v>
      </c>
    </row>
    <row r="28" spans="3:6" x14ac:dyDescent="0.25">
      <c r="C28" s="19" t="s">
        <v>74</v>
      </c>
      <c r="D28" s="5">
        <v>3119.5699999999997</v>
      </c>
      <c r="E28" s="5">
        <v>521.16999999999996</v>
      </c>
      <c r="F28" s="20">
        <v>0.1670646916081383</v>
      </c>
    </row>
    <row r="29" spans="3:6" x14ac:dyDescent="0.25">
      <c r="C29" s="19" t="s">
        <v>18</v>
      </c>
      <c r="D29" s="5">
        <v>81438.859999999986</v>
      </c>
      <c r="E29" s="5">
        <v>28040.559999999994</v>
      </c>
      <c r="F29" s="20">
        <v>0.34431424997845006</v>
      </c>
    </row>
  </sheetData>
  <conditionalFormatting pivot="1" sqref="E19:E28">
    <cfRule type="dataBar" priority="1">
      <dataBar>
        <cfvo type="min"/>
        <cfvo type="max"/>
        <color rgb="FF63C384"/>
      </dataBar>
      <extLst>
        <ext xmlns:x14="http://schemas.microsoft.com/office/spreadsheetml/2009/9/main" uri="{B025F937-C7B1-47D3-B67F-A62EFF666E3E}">
          <x14:id>{35B27E4E-7F91-445E-8015-2822F4B24765}</x14:id>
        </ext>
      </extLst>
    </cfRule>
  </conditionalFormatting>
  <pageMargins left="0.25" right="0.25" top="0.75" bottom="0.75" header="0.3" footer="0.3"/>
  <pageSetup scale="92" fitToHeight="0" orientation="landscape" horizontalDpi="300" verticalDpi="300" r:id="rId2"/>
  <headerFooter>
    <oddFooter>&amp;C&amp;D&amp;R&amp;P</oddFooter>
  </headerFooter>
  <drawing r:id="rId3"/>
  <extLst>
    <ext xmlns:x14="http://schemas.microsoft.com/office/spreadsheetml/2009/9/main" uri="{78C0D931-6437-407d-A8EE-F0AAD7539E65}">
      <x14:conditionalFormattings>
        <x14:conditionalFormatting xmlns:xm="http://schemas.microsoft.com/office/excel/2006/main" pivot="1">
          <x14:cfRule type="dataBar" id="{35B27E4E-7F91-445E-8015-2822F4B24765}">
            <x14:dataBar minLength="0" maxLength="100" gradient="0">
              <x14:cfvo type="autoMin"/>
              <x14:cfvo type="autoMax"/>
              <x14:negativeFillColor rgb="FFFF0000"/>
              <x14:axisColor rgb="FF000000"/>
            </x14:dataBar>
          </x14:cfRule>
          <xm:sqref>E19:E28</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zoomScale="110" zoomScaleNormal="110" workbookViewId="0">
      <selection activeCell="B2" sqref="B2"/>
    </sheetView>
  </sheetViews>
  <sheetFormatPr defaultRowHeight="15" x14ac:dyDescent="0.25"/>
  <cols>
    <col min="1" max="2" width="1.42578125" customWidth="1"/>
    <col min="3" max="3" width="42.28515625" customWidth="1"/>
    <col min="4" max="5" width="24" customWidth="1"/>
    <col min="6" max="6" width="21.140625" customWidth="1"/>
    <col min="7" max="7" width="28.28515625" customWidth="1"/>
    <col min="8" max="8" width="2.140625" customWidth="1"/>
  </cols>
  <sheetData>
    <row r="1" spans="1:7" ht="9.75" customHeight="1" x14ac:dyDescent="0.25">
      <c r="A1" t="s">
        <v>1</v>
      </c>
    </row>
    <row r="2" spans="1:7" ht="9.75" customHeight="1" x14ac:dyDescent="0.25"/>
    <row r="3" spans="1:7" ht="20.25" thickBot="1" x14ac:dyDescent="0.35">
      <c r="C3" s="1" t="s">
        <v>21</v>
      </c>
      <c r="D3" s="9" t="s">
        <v>35</v>
      </c>
      <c r="F3" s="7" t="s">
        <v>30</v>
      </c>
      <c r="G3" s="7" t="str">
        <f>Report!D8</f>
        <v>01/01/13..09/07/15</v>
      </c>
    </row>
    <row r="4" spans="1:7" ht="15.75" thickTop="1" x14ac:dyDescent="0.25">
      <c r="F4" s="7" t="s">
        <v>3</v>
      </c>
      <c r="G4" s="8">
        <f ca="1">TODAY()</f>
        <v>42899</v>
      </c>
    </row>
    <row r="6" spans="1:7" x14ac:dyDescent="0.25">
      <c r="C6" s="2"/>
      <c r="D6" s="3"/>
    </row>
    <row r="7" spans="1:7" x14ac:dyDescent="0.25">
      <c r="C7" s="2"/>
      <c r="D7" s="3"/>
    </row>
    <row r="8" spans="1:7" x14ac:dyDescent="0.25">
      <c r="C8" s="2"/>
      <c r="D8" s="3"/>
    </row>
    <row r="9" spans="1:7" x14ac:dyDescent="0.25">
      <c r="C9" s="2"/>
      <c r="D9" s="3"/>
    </row>
    <row r="10" spans="1:7" x14ac:dyDescent="0.25">
      <c r="C10" s="2"/>
      <c r="D10" s="3"/>
    </row>
    <row r="18" spans="3:6" x14ac:dyDescent="0.25">
      <c r="C18" s="4" t="s">
        <v>6</v>
      </c>
      <c r="D18" s="6" t="s">
        <v>32</v>
      </c>
      <c r="E18" s="6" t="s">
        <v>33</v>
      </c>
      <c r="F18" s="21" t="s">
        <v>34</v>
      </c>
    </row>
    <row r="19" spans="3:6" x14ac:dyDescent="0.25">
      <c r="C19" s="19" t="s">
        <v>75</v>
      </c>
      <c r="D19" s="5">
        <v>1638.1</v>
      </c>
      <c r="E19" s="5">
        <v>1638.1</v>
      </c>
      <c r="F19" s="20">
        <v>1</v>
      </c>
    </row>
    <row r="20" spans="3:6" x14ac:dyDescent="0.25">
      <c r="C20" s="19" t="s">
        <v>72</v>
      </c>
      <c r="D20" s="5">
        <v>9444.2999999999993</v>
      </c>
      <c r="E20" s="5">
        <v>4444.8</v>
      </c>
      <c r="F20" s="20">
        <v>0.47063308027063949</v>
      </c>
    </row>
    <row r="21" spans="3:6" x14ac:dyDescent="0.25">
      <c r="C21" s="19" t="s">
        <v>71</v>
      </c>
      <c r="D21" s="5">
        <v>10007.969999999999</v>
      </c>
      <c r="E21" s="5">
        <v>3804.0699999999997</v>
      </c>
      <c r="F21" s="20">
        <v>0.38010405706651801</v>
      </c>
    </row>
    <row r="22" spans="3:6" x14ac:dyDescent="0.25">
      <c r="C22" s="19" t="s">
        <v>78</v>
      </c>
      <c r="D22" s="5">
        <v>18142</v>
      </c>
      <c r="E22" s="5">
        <v>6349.7</v>
      </c>
      <c r="F22" s="20">
        <v>0.35</v>
      </c>
    </row>
    <row r="23" spans="3:6" x14ac:dyDescent="0.25">
      <c r="C23" s="19" t="s">
        <v>70</v>
      </c>
      <c r="D23" s="5">
        <v>26324.079999999998</v>
      </c>
      <c r="E23" s="5">
        <v>8148.4800000000005</v>
      </c>
      <c r="F23" s="20">
        <v>0.30954472103108643</v>
      </c>
    </row>
    <row r="24" spans="3:6" x14ac:dyDescent="0.25">
      <c r="C24" s="19" t="s">
        <v>73</v>
      </c>
      <c r="D24" s="5">
        <v>3980.8399999999997</v>
      </c>
      <c r="E24" s="5">
        <v>1119.44</v>
      </c>
      <c r="F24" s="20">
        <v>0.2812069814411029</v>
      </c>
    </row>
    <row r="25" spans="3:6" x14ac:dyDescent="0.25">
      <c r="C25" s="19" t="s">
        <v>69</v>
      </c>
      <c r="D25" s="5">
        <v>2461</v>
      </c>
      <c r="E25" s="5">
        <v>621.59999999999991</v>
      </c>
      <c r="F25" s="20">
        <v>0.25258025193010969</v>
      </c>
    </row>
    <row r="26" spans="3:6" x14ac:dyDescent="0.25">
      <c r="C26" s="19" t="s">
        <v>76</v>
      </c>
      <c r="D26" s="5">
        <v>2471.3000000000002</v>
      </c>
      <c r="E26" s="5">
        <v>546</v>
      </c>
      <c r="F26" s="20">
        <v>0.22093634928984743</v>
      </c>
    </row>
    <row r="27" spans="3:6" x14ac:dyDescent="0.25">
      <c r="C27" s="19" t="s">
        <v>77</v>
      </c>
      <c r="D27" s="5">
        <v>3849.7</v>
      </c>
      <c r="E27" s="5">
        <v>847.2</v>
      </c>
      <c r="F27" s="20">
        <v>0.22006909629321766</v>
      </c>
    </row>
    <row r="28" spans="3:6" x14ac:dyDescent="0.25">
      <c r="C28" s="19" t="s">
        <v>74</v>
      </c>
      <c r="D28" s="5">
        <v>3119.5699999999997</v>
      </c>
      <c r="E28" s="5">
        <v>521.16999999999996</v>
      </c>
      <c r="F28" s="20">
        <v>0.1670646916081383</v>
      </c>
    </row>
    <row r="29" spans="3:6" x14ac:dyDescent="0.25">
      <c r="C29" s="19" t="s">
        <v>18</v>
      </c>
      <c r="D29" s="5">
        <v>81438.859999999986</v>
      </c>
      <c r="E29" s="5">
        <v>28040.559999999994</v>
      </c>
      <c r="F29" s="20">
        <v>0.34431424997845006</v>
      </c>
    </row>
  </sheetData>
  <conditionalFormatting pivot="1" sqref="F19:F28">
    <cfRule type="dataBar" priority="1">
      <dataBar>
        <cfvo type="min"/>
        <cfvo type="max"/>
        <color rgb="FF63C384"/>
      </dataBar>
      <extLst>
        <ext xmlns:x14="http://schemas.microsoft.com/office/spreadsheetml/2009/9/main" uri="{B025F937-C7B1-47D3-B67F-A62EFF666E3E}">
          <x14:id>{4AB9148E-BEB5-4FF3-B1FB-9B75BB41F326}</x14:id>
        </ext>
      </extLst>
    </cfRule>
  </conditionalFormatting>
  <pageMargins left="0.25" right="0.25" top="0.75" bottom="0.75" header="0.3" footer="0.3"/>
  <pageSetup scale="92" fitToHeight="0" orientation="landscape" horizontalDpi="300" verticalDpi="300" r:id="rId2"/>
  <headerFooter>
    <oddFooter>&amp;C&amp;D&amp;R&amp;P</oddFooter>
  </headerFooter>
  <drawing r:id="rId3"/>
  <extLst>
    <ext xmlns:x14="http://schemas.microsoft.com/office/spreadsheetml/2009/9/main" uri="{78C0D931-6437-407d-A8EE-F0AAD7539E65}">
      <x14:conditionalFormattings>
        <x14:conditionalFormatting xmlns:xm="http://schemas.microsoft.com/office/excel/2006/main" pivot="1">
          <x14:cfRule type="dataBar" id="{4AB9148E-BEB5-4FF3-B1FB-9B75BB41F326}">
            <x14:dataBar minLength="0" maxLength="100" gradient="0">
              <x14:cfvo type="autoMin"/>
              <x14:cfvo type="autoMax"/>
              <x14:negativeFillColor rgb="FFFF0000"/>
              <x14:axisColor rgb="FF000000"/>
            </x14:dataBar>
          </x14:cfRule>
          <xm:sqref>F19:F28</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abSelected="1" workbookViewId="0">
      <selection activeCell="E43" sqref="E43"/>
    </sheetView>
  </sheetViews>
  <sheetFormatPr defaultRowHeight="15" customHeight="1" x14ac:dyDescent="0.25"/>
  <cols>
    <col min="1" max="1" width="9.140625" style="11" customWidth="1"/>
    <col min="2" max="2" width="9.140625" style="11"/>
    <col min="3" max="3" width="16.28515625" style="11" bestFit="1" customWidth="1"/>
    <col min="4" max="4" width="28.140625" style="11" bestFit="1" customWidth="1"/>
    <col min="5" max="16384" width="9.140625" style="11"/>
  </cols>
  <sheetData>
    <row r="1" spans="1:14" ht="15" customHeight="1" x14ac:dyDescent="0.25">
      <c r="A1" s="10" t="s">
        <v>1</v>
      </c>
      <c r="C1" s="10" t="s">
        <v>22</v>
      </c>
      <c r="D1" s="10" t="s">
        <v>0</v>
      </c>
      <c r="E1" s="11" t="s">
        <v>65</v>
      </c>
    </row>
    <row r="5" spans="1:14" ht="15.75" customHeight="1" thickBot="1" x14ac:dyDescent="0.3">
      <c r="C5" s="12" t="s">
        <v>23</v>
      </c>
      <c r="D5" s="13" t="s">
        <v>24</v>
      </c>
    </row>
    <row r="6" spans="1:14" ht="15.75" customHeight="1" thickTop="1" x14ac:dyDescent="0.25">
      <c r="C6" s="14" t="s">
        <v>4</v>
      </c>
      <c r="D6" s="15"/>
    </row>
    <row r="7" spans="1:14" ht="15" customHeight="1" x14ac:dyDescent="0.25">
      <c r="A7" s="10" t="s">
        <v>25</v>
      </c>
      <c r="C7" s="16" t="s">
        <v>10</v>
      </c>
      <c r="D7" s="17" t="s">
        <v>17</v>
      </c>
    </row>
    <row r="8" spans="1:14" ht="15" customHeight="1" x14ac:dyDescent="0.25">
      <c r="A8" s="11" t="s">
        <v>79</v>
      </c>
      <c r="C8" s="16" t="s">
        <v>26</v>
      </c>
      <c r="D8" s="17" t="str">
        <f>"01/01/13..09/07/15"</f>
        <v>01/01/13..09/07/15</v>
      </c>
      <c r="E8" s="11" t="s">
        <v>68</v>
      </c>
    </row>
    <row r="10" spans="1:14" ht="15" customHeight="1" x14ac:dyDescent="0.25">
      <c r="A10" s="10" t="s">
        <v>25</v>
      </c>
      <c r="D10" s="18" t="s">
        <v>27</v>
      </c>
      <c r="E10" s="10" t="str">
        <f>[1]!NL("Link","Salesperson/Purchaser",,"Code","=Salesperson Code")</f>
        <v>∞||"Salesperson/Purchaser","Code","=Salesperson Code"</v>
      </c>
      <c r="F10" s="10" t="str">
        <f>[1]!NL("Link","Country/Region",,"Code","=Country/Region Code")</f>
        <v>∞||"Country/Region","Code","=Country/Region Code"</v>
      </c>
    </row>
    <row r="11" spans="1:14" ht="15" customHeight="1" x14ac:dyDescent="0.25">
      <c r="A11" s="10" t="s">
        <v>25</v>
      </c>
      <c r="D11" s="18" t="s">
        <v>28</v>
      </c>
      <c r="E11" s="10" t="s">
        <v>6</v>
      </c>
      <c r="F11" s="10" t="s">
        <v>7</v>
      </c>
      <c r="G11" s="10" t="s">
        <v>10</v>
      </c>
      <c r="H11" s="10" t="s">
        <v>9</v>
      </c>
      <c r="I11" s="10" t="s">
        <v>11</v>
      </c>
      <c r="J11" s="10" t="s">
        <v>5</v>
      </c>
      <c r="K11" s="10" t="s">
        <v>14</v>
      </c>
      <c r="L11" s="10" t="s">
        <v>15</v>
      </c>
      <c r="M11" s="10" t="s">
        <v>12</v>
      </c>
      <c r="N11" s="10" t="s">
        <v>13</v>
      </c>
    </row>
    <row r="12" spans="1:14" ht="15" customHeight="1" x14ac:dyDescent="0.25">
      <c r="A12" s="10" t="s">
        <v>25</v>
      </c>
      <c r="D12" s="18" t="s">
        <v>29</v>
      </c>
      <c r="E12" s="10" t="s">
        <v>8</v>
      </c>
      <c r="F12" s="10" t="s">
        <v>2</v>
      </c>
      <c r="G12" s="10" t="str">
        <f>[1]!NL("FlowField","Customer","Sales (LCY)")</f>
        <v>FlowField([Sales (LCY)])</v>
      </c>
      <c r="H12" s="10" t="str">
        <f>[1]!NL("FlowField","Customer","Profit (LCY)")</f>
        <v>FlowField([Profit (LCY)])</v>
      </c>
      <c r="I12" s="10" t="str">
        <f>[1]!NL("LinkField","Salesperson/Purchaser","Name")</f>
        <v>LinkField([Salesperson/Purchaser],[Name])</v>
      </c>
      <c r="J12" s="10" t="str">
        <f>[1]!NL("LinkField","Country/Region","Name")</f>
        <v>LinkField([Country/Region],[Name])</v>
      </c>
      <c r="K12" s="10" t="s">
        <v>14</v>
      </c>
      <c r="L12" s="10" t="s">
        <v>16</v>
      </c>
      <c r="M12" s="10" t="s">
        <v>12</v>
      </c>
      <c r="N12" s="10" t="s">
        <v>13</v>
      </c>
    </row>
    <row r="13" spans="1:14" ht="15" customHeight="1" x14ac:dyDescent="0.25">
      <c r="D13" t="str">
        <f>[1]!NL("Table","Customer",$E$12:$N$12,"Headers=",$E$11:$N$11,"TableName=","Customer","Filters=",$C$7:$D$8,"InclusiveLink=",$E$10,"InclusiveLink=Customer",$F$10,"IncludeDuplicates=","True")</f>
        <v>Table</v>
      </c>
    </row>
  </sheetData>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9"/>
  <sheetViews>
    <sheetView workbookViewId="0">
      <selection activeCell="D10" sqref="D10"/>
    </sheetView>
  </sheetViews>
  <sheetFormatPr defaultRowHeight="14.25" x14ac:dyDescent="0.25"/>
  <cols>
    <col min="1" max="1" width="9.140625" style="29" customWidth="1"/>
    <col min="2" max="2" width="9.140625" style="29"/>
    <col min="3" max="3" width="18.28515625" style="30" customWidth="1"/>
    <col min="4" max="4" width="75" style="31" customWidth="1"/>
    <col min="5" max="16384" width="9.140625" style="29"/>
  </cols>
  <sheetData>
    <row r="1" spans="1:5" x14ac:dyDescent="0.25">
      <c r="A1" s="29" t="s">
        <v>37</v>
      </c>
    </row>
    <row r="7" spans="1:5" ht="30.75" x14ac:dyDescent="0.25">
      <c r="C7" s="32" t="s">
        <v>46</v>
      </c>
      <c r="D7" s="33"/>
    </row>
    <row r="8" spans="1:5" x14ac:dyDescent="0.25">
      <c r="C8" s="34"/>
      <c r="D8" s="33"/>
    </row>
    <row r="9" spans="1:5" ht="28.5" x14ac:dyDescent="0.25">
      <c r="C9" s="34" t="s">
        <v>66</v>
      </c>
      <c r="D9" s="33" t="s">
        <v>67</v>
      </c>
    </row>
    <row r="10" spans="1:5" x14ac:dyDescent="0.25">
      <c r="C10" s="34"/>
      <c r="D10" s="33"/>
    </row>
    <row r="11" spans="1:5" ht="42.75" x14ac:dyDescent="0.25">
      <c r="C11" s="34" t="s">
        <v>38</v>
      </c>
      <c r="D11" s="33" t="s">
        <v>45</v>
      </c>
      <c r="E11" s="25" t="s">
        <v>64</v>
      </c>
    </row>
    <row r="12" spans="1:5" x14ac:dyDescent="0.25">
      <c r="C12" s="34"/>
      <c r="D12" s="33"/>
      <c r="E12" s="27"/>
    </row>
    <row r="13" spans="1:5" x14ac:dyDescent="0.25">
      <c r="C13" s="22" t="s">
        <v>47</v>
      </c>
      <c r="D13" s="23" t="s">
        <v>48</v>
      </c>
      <c r="E13" s="24" t="s">
        <v>49</v>
      </c>
    </row>
    <row r="14" spans="1:5" x14ac:dyDescent="0.25">
      <c r="C14" s="22"/>
      <c r="D14" s="23"/>
      <c r="E14" s="25"/>
    </row>
    <row r="15" spans="1:5" ht="28.5" x14ac:dyDescent="0.25">
      <c r="C15" s="22" t="s">
        <v>50</v>
      </c>
      <c r="D15" s="23" t="s">
        <v>51</v>
      </c>
      <c r="E15" s="25" t="s">
        <v>52</v>
      </c>
    </row>
    <row r="16" spans="1:5" x14ac:dyDescent="0.25">
      <c r="C16" s="22"/>
      <c r="D16" s="23"/>
      <c r="E16" s="25"/>
    </row>
    <row r="17" spans="3:5" ht="28.5" x14ac:dyDescent="0.25">
      <c r="C17" s="26" t="s">
        <v>53</v>
      </c>
      <c r="D17" s="23" t="s">
        <v>54</v>
      </c>
      <c r="E17" s="25" t="s">
        <v>55</v>
      </c>
    </row>
    <row r="18" spans="3:5" x14ac:dyDescent="0.25">
      <c r="C18" s="22"/>
      <c r="D18" s="23"/>
      <c r="E18" s="27"/>
    </row>
    <row r="19" spans="3:5" ht="28.5" x14ac:dyDescent="0.25">
      <c r="C19" s="22" t="s">
        <v>56</v>
      </c>
      <c r="D19" s="23" t="s">
        <v>57</v>
      </c>
      <c r="E19" s="25" t="s">
        <v>58</v>
      </c>
    </row>
    <row r="20" spans="3:5" x14ac:dyDescent="0.25">
      <c r="C20" s="22"/>
      <c r="D20" s="23"/>
      <c r="E20" s="27"/>
    </row>
    <row r="21" spans="3:5" x14ac:dyDescent="0.25">
      <c r="C21" s="22" t="s">
        <v>59</v>
      </c>
      <c r="D21" s="23" t="s">
        <v>60</v>
      </c>
      <c r="E21" s="25" t="s">
        <v>61</v>
      </c>
    </row>
    <row r="22" spans="3:5" x14ac:dyDescent="0.25">
      <c r="C22" s="22"/>
      <c r="D22" s="23"/>
      <c r="E22" s="27"/>
    </row>
    <row r="23" spans="3:5" x14ac:dyDescent="0.25">
      <c r="C23" s="22" t="s">
        <v>32</v>
      </c>
      <c r="D23" s="28" t="s">
        <v>62</v>
      </c>
      <c r="E23" s="25" t="s">
        <v>63</v>
      </c>
    </row>
    <row r="24" spans="3:5" x14ac:dyDescent="0.25">
      <c r="C24" s="34"/>
      <c r="D24" s="35"/>
    </row>
    <row r="25" spans="3:5" ht="42.75" x14ac:dyDescent="0.25">
      <c r="C25" s="34" t="s">
        <v>41</v>
      </c>
      <c r="D25" s="33" t="s">
        <v>42</v>
      </c>
    </row>
    <row r="26" spans="3:5" x14ac:dyDescent="0.25">
      <c r="C26" s="34"/>
      <c r="D26" s="33"/>
    </row>
    <row r="27" spans="3:5" ht="57" customHeight="1" x14ac:dyDescent="0.25">
      <c r="C27" s="34" t="s">
        <v>39</v>
      </c>
      <c r="D27" s="33" t="s">
        <v>43</v>
      </c>
    </row>
    <row r="28" spans="3:5" ht="14.25" customHeight="1" x14ac:dyDescent="0.25">
      <c r="C28" s="34"/>
      <c r="D28" s="33"/>
    </row>
    <row r="29" spans="3:5" x14ac:dyDescent="0.25">
      <c r="C29" s="34" t="s">
        <v>40</v>
      </c>
      <c r="D29" s="33" t="s">
        <v>44</v>
      </c>
    </row>
  </sheetData>
  <hyperlinks>
    <hyperlink ref="E21" r:id="rId1" display="Click here to go to Jet reports homepage"/>
    <hyperlink ref="E19" r:id="rId2" display="mailto:services@jetreports.com"/>
    <hyperlink ref="E17" r:id="rId3"/>
    <hyperlink ref="E23" r:id="rId4"/>
    <hyperlink ref="E15" r:id="rId5"/>
    <hyperlink ref="E13" r:id="rId6"/>
    <hyperlink ref="E11" r:id="rId7" display="http://www.jetreports.com/download/download.php"/>
  </hyperlinks>
  <pageMargins left="0.25" right="0.25" top="0.75" bottom="0.75" header="0.3" footer="0.3"/>
  <pageSetup scale="96" orientation="landscape"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By Sales</vt:lpstr>
      <vt:lpstr>By Profit</vt:lpstr>
      <vt:lpstr>By Profit %</vt:lpstr>
      <vt:lpstr>Report</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Top Customer Overview</dc:title>
  <dc:subject>Express</dc:subject>
  <dc:creator>Stephen J. Little</dc:creator>
  <dc:description>Sales and profit information on the top customers for a date range.  Slicers can be used to drilldown into specific customer segments.</dc:description>
  <cp:lastModifiedBy>Matt E. Delaney</cp:lastModifiedBy>
  <cp:lastPrinted>2011-06-29T00:49:03Z</cp:lastPrinted>
  <dcterms:created xsi:type="dcterms:W3CDTF">2011-04-22T22:33:39Z</dcterms:created>
  <dcterms:modified xsi:type="dcterms:W3CDTF">2017-06-13T23:38:48Z</dcterms:modified>
  <cp:category>Sales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Design Mode Active">
    <vt:bool>true</vt:bool>
  </property>
  <property fmtid="{D5CDD505-2E9C-101B-9397-08002B2CF9AE}" pid="3" name="Jet Reports Function Literals">
    <vt:lpwstr>,	;	,	{	}	[@[{0}]]	1033</vt:lpwstr>
  </property>
</Properties>
</file>