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<sst xmlns="http://schemas.openxmlformats.org/spreadsheetml/2006/main" count="77" uniqueCount="14">
  <si>
    <t>Kriteria</t>
  </si>
  <si>
    <t>Alternatif</t>
  </si>
  <si>
    <t>Kurikulum sekolah</t>
  </si>
  <si>
    <t>SMA N 1 Cilacap</t>
  </si>
  <si>
    <t>Organisasi siswa</t>
  </si>
  <si>
    <t>SMA N 2 Cilacap</t>
  </si>
  <si>
    <t>Rata-rata UN Siswa</t>
  </si>
  <si>
    <t>SMA N 3 Cilacap</t>
  </si>
  <si>
    <t>Nilai Eigen</t>
  </si>
  <si>
    <t>Rata-Rata</t>
  </si>
  <si>
    <t>Visual</t>
  </si>
  <si>
    <t>Audio</t>
  </si>
  <si>
    <t>Waktu Tayang</t>
  </si>
  <si>
    <t>Bobot Akhir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</si>
</sst>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Arial"/>
      <charset val="134"/>
    </font>
    <font>
      <b/>
      <i/>
      <sz val="12"/>
      <color rgb="FF000000"/>
      <name val="Arial"/>
      <charset val="134"/>
    </font>
    <font>
      <i/>
      <sz val="12"/>
      <color theme="1"/>
      <name val="Arial"/>
      <charset val="134"/>
    </font>
    <font>
      <i/>
      <sz val="12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0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3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7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/>
      <top/>
      <bottom style="thin">
        <color theme="7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 style="thin">
        <color theme="7"/>
      </right>
      <top/>
      <bottom/>
      <diagonal/>
    </border>
    <border>
      <left/>
      <right style="thin">
        <color theme="7"/>
      </right>
      <top/>
      <bottom style="thin">
        <color theme="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7" borderId="31" applyNumberFormat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7" fillId="22" borderId="3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3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8" borderId="37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5" fillId="28" borderId="32" applyNumberFormat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1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0" fillId="0" borderId="0" xfId="0" applyFont="1" applyFill="1" applyBorder="1" applyAlignment="1"/>
    <xf numFmtId="0" fontId="4" fillId="0" borderId="0" xfId="0" applyFont="1" applyFill="1" applyBorder="1"/>
    <xf numFmtId="0" fontId="5" fillId="0" borderId="0" xfId="0" applyFont="1" applyFill="1" applyBorder="1"/>
    <xf numFmtId="0" fontId="6" fillId="3" borderId="1" xfId="0" applyFont="1" applyFill="1" applyBorder="1" applyAlignment="1"/>
    <xf numFmtId="0" fontId="6" fillId="3" borderId="2" xfId="0" applyFont="1" applyFill="1" applyBorder="1" applyAlignment="1"/>
    <xf numFmtId="0" fontId="4" fillId="0" borderId="0" xfId="0" applyFont="1" applyFill="1" applyBorder="1" applyAlignment="1"/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8" xfId="0" applyFont="1" applyFill="1" applyBorder="1" applyAlignment="1">
      <alignment vertical="center"/>
    </xf>
    <xf numFmtId="0" fontId="6" fillId="4" borderId="9" xfId="0" applyFont="1" applyFill="1" applyBorder="1" applyAlignment="1">
      <alignment vertical="center"/>
    </xf>
    <xf numFmtId="0" fontId="6" fillId="5" borderId="10" xfId="0" applyFont="1" applyFill="1" applyBorder="1" applyAlignment="1"/>
    <xf numFmtId="0" fontId="6" fillId="5" borderId="11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2" fontId="5" fillId="0" borderId="0" xfId="0" applyNumberFormat="1" applyFont="1" applyFill="1" applyBorder="1" applyAlignment="1"/>
    <xf numFmtId="2" fontId="5" fillId="0" borderId="13" xfId="0" applyNumberFormat="1" applyFont="1" applyFill="1" applyBorder="1" applyAlignment="1"/>
    <xf numFmtId="0" fontId="5" fillId="0" borderId="14" xfId="0" applyFont="1" applyFill="1" applyBorder="1" applyAlignment="1">
      <alignment vertical="center"/>
    </xf>
    <xf numFmtId="2" fontId="5" fillId="0" borderId="0" xfId="0" applyNumberFormat="1" applyFont="1" applyFill="1" applyBorder="1"/>
    <xf numFmtId="0" fontId="5" fillId="0" borderId="12" xfId="0" applyFont="1" applyFill="1" applyBorder="1" applyAlignment="1">
      <alignment vertical="center"/>
    </xf>
    <xf numFmtId="2" fontId="5" fillId="0" borderId="0" xfId="0" applyNumberFormat="1" applyFont="1" applyFill="1" applyBorder="1" applyAlignment="1"/>
    <xf numFmtId="2" fontId="5" fillId="0" borderId="13" xfId="0" applyNumberFormat="1" applyFont="1" applyFill="1" applyBorder="1" applyAlignment="1"/>
    <xf numFmtId="0" fontId="5" fillId="0" borderId="15" xfId="0" applyFont="1" applyFill="1" applyBorder="1"/>
    <xf numFmtId="2" fontId="5" fillId="0" borderId="16" xfId="0" applyNumberFormat="1" applyFont="1" applyFill="1" applyBorder="1"/>
    <xf numFmtId="2" fontId="5" fillId="0" borderId="17" xfId="0" applyNumberFormat="1" applyFont="1" applyFill="1" applyBorder="1"/>
    <xf numFmtId="0" fontId="5" fillId="0" borderId="18" xfId="0" applyFont="1" applyFill="1" applyBorder="1"/>
    <xf numFmtId="2" fontId="5" fillId="0" borderId="19" xfId="0" applyNumberFormat="1" applyFont="1" applyFill="1" applyBorder="1"/>
    <xf numFmtId="0" fontId="6" fillId="4" borderId="8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left"/>
    </xf>
    <xf numFmtId="2" fontId="5" fillId="0" borderId="0" xfId="0" applyNumberFormat="1" applyFont="1" applyFill="1" applyBorder="1" applyAlignment="1"/>
    <xf numFmtId="2" fontId="5" fillId="0" borderId="13" xfId="0" applyNumberFormat="1" applyFont="1" applyFill="1" applyBorder="1" applyAlignment="1"/>
    <xf numFmtId="0" fontId="5" fillId="0" borderId="15" xfId="0" applyFont="1" applyFill="1" applyBorder="1"/>
    <xf numFmtId="2" fontId="5" fillId="0" borderId="16" xfId="0" applyNumberFormat="1" applyFont="1" applyFill="1" applyBorder="1"/>
    <xf numFmtId="2" fontId="5" fillId="0" borderId="17" xfId="0" applyNumberFormat="1" applyFont="1" applyFill="1" applyBorder="1"/>
    <xf numFmtId="2" fontId="6" fillId="5" borderId="10" xfId="0" applyNumberFormat="1" applyFont="1" applyFill="1" applyBorder="1" applyAlignment="1"/>
    <xf numFmtId="2" fontId="5" fillId="0" borderId="18" xfId="0" applyNumberFormat="1" applyFont="1" applyFill="1" applyBorder="1"/>
    <xf numFmtId="0" fontId="6" fillId="6" borderId="20" xfId="0" applyFont="1" applyFill="1" applyBorder="1" applyAlignment="1"/>
    <xf numFmtId="0" fontId="6" fillId="6" borderId="21" xfId="0" applyFont="1" applyFill="1" applyBorder="1" applyAlignment="1">
      <alignment vertical="center"/>
    </xf>
    <xf numFmtId="2" fontId="6" fillId="6" borderId="21" xfId="0" applyNumberFormat="1" applyFont="1" applyFill="1" applyBorder="1" applyAlignment="1"/>
    <xf numFmtId="2" fontId="6" fillId="6" borderId="22" xfId="0" applyNumberFormat="1" applyFont="1" applyFill="1" applyBorder="1" applyAlignment="1"/>
    <xf numFmtId="0" fontId="7" fillId="0" borderId="0" xfId="0" applyFont="1" applyFill="1" applyAlignment="1">
      <alignment vertical="center"/>
    </xf>
    <xf numFmtId="0" fontId="5" fillId="0" borderId="23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0" borderId="24" xfId="0" applyFont="1" applyFill="1" applyBorder="1" applyAlignment="1"/>
    <xf numFmtId="0" fontId="5" fillId="0" borderId="25" xfId="0" applyFont="1" applyFill="1" applyBorder="1" applyAlignment="1">
      <alignment horizontal="left"/>
    </xf>
    <xf numFmtId="0" fontId="5" fillId="0" borderId="26" xfId="0" applyFont="1" applyFill="1" applyBorder="1" applyAlignment="1"/>
    <xf numFmtId="0" fontId="5" fillId="0" borderId="27" xfId="0" applyFont="1" applyFill="1" applyBorder="1" applyAlignment="1"/>
    <xf numFmtId="0" fontId="5" fillId="0" borderId="0" xfId="0" applyFont="1" applyAlignment="1"/>
    <xf numFmtId="0" fontId="6" fillId="5" borderId="28" xfId="0" applyFont="1" applyFill="1" applyBorder="1" applyAlignment="1"/>
    <xf numFmtId="2" fontId="5" fillId="0" borderId="29" xfId="0" applyNumberFormat="1" applyFont="1" applyFill="1" applyBorder="1"/>
    <xf numFmtId="0" fontId="5" fillId="0" borderId="30" xfId="0" applyFont="1" applyFill="1" applyBorder="1"/>
    <xf numFmtId="2" fontId="6" fillId="5" borderId="28" xfId="0" applyNumberFormat="1" applyFont="1" applyFill="1" applyBorder="1" applyAlignment="1"/>
    <xf numFmtId="2" fontId="5" fillId="0" borderId="3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41"/>
  <sheetViews>
    <sheetView tabSelected="1" zoomScale="85" zoomScaleNormal="85" workbookViewId="0">
      <selection activeCell="J39" sqref="J39"/>
    </sheetView>
  </sheetViews>
  <sheetFormatPr defaultColWidth="14.4259259259259" defaultRowHeight="15.75" customHeight="1"/>
  <cols>
    <col min="1" max="1" width="30.712962962963" customWidth="1"/>
    <col min="2" max="2" width="28.2314814814815" customWidth="1"/>
    <col min="4" max="4" width="21.6851851851852" customWidth="1"/>
    <col min="6" max="6" width="29.2685185185185" customWidth="1"/>
  </cols>
  <sheetData>
    <row r="1" spans="1:6">
      <c r="A1" s="1"/>
      <c r="B1" s="2"/>
      <c r="C1" s="2"/>
      <c r="D1" s="2"/>
      <c r="E1" s="3"/>
      <c r="F1" s="4"/>
    </row>
    <row r="2" spans="3:7">
      <c r="C2" s="5"/>
      <c r="D2" s="6"/>
      <c r="E2" s="7"/>
      <c r="F2" s="7"/>
      <c r="G2" s="7"/>
    </row>
    <row r="3" spans="1:7">
      <c r="A3" s="8" t="s">
        <v>0</v>
      </c>
      <c r="B3" s="9" t="s">
        <v>1</v>
      </c>
      <c r="C3" s="5"/>
      <c r="D3" s="10"/>
      <c r="E3" s="10"/>
      <c r="F3" s="10"/>
      <c r="G3" s="10"/>
    </row>
    <row r="4" spans="1:7">
      <c r="A4" s="11" t="s">
        <v>2</v>
      </c>
      <c r="B4" s="12" t="s">
        <v>3</v>
      </c>
      <c r="C4" s="5"/>
      <c r="D4" s="13"/>
      <c r="E4" s="6"/>
      <c r="F4" s="6"/>
      <c r="G4" s="6"/>
    </row>
    <row r="5" spans="1:7">
      <c r="A5" s="11" t="s">
        <v>4</v>
      </c>
      <c r="B5" s="12" t="s">
        <v>5</v>
      </c>
      <c r="C5" s="5"/>
      <c r="D5" s="13"/>
      <c r="E5" s="6"/>
      <c r="F5" s="6"/>
      <c r="G5" s="6"/>
    </row>
    <row r="6" spans="1:7">
      <c r="A6" s="14" t="s">
        <v>6</v>
      </c>
      <c r="B6" s="15" t="s">
        <v>7</v>
      </c>
      <c r="C6" s="5"/>
      <c r="D6" s="13"/>
      <c r="E6" s="6"/>
      <c r="F6" s="6"/>
      <c r="G6" s="6"/>
    </row>
    <row r="7" ht="13.2" spans="3:7">
      <c r="C7" s="5"/>
      <c r="D7" s="6"/>
      <c r="E7" s="7"/>
      <c r="F7" s="7"/>
      <c r="G7" s="7"/>
    </row>
    <row r="8" spans="3:12">
      <c r="C8" s="5"/>
      <c r="D8" s="5"/>
      <c r="E8" s="5"/>
      <c r="F8" s="5"/>
      <c r="G8" s="5"/>
      <c r="J8" s="55" t="s">
        <v>8</v>
      </c>
      <c r="L8" s="55"/>
    </row>
    <row r="9" spans="1:10">
      <c r="A9" s="16" t="s">
        <v>0</v>
      </c>
      <c r="B9" s="17" t="s">
        <v>2</v>
      </c>
      <c r="C9" s="17" t="s">
        <v>4</v>
      </c>
      <c r="D9" s="18" t="s">
        <v>6</v>
      </c>
      <c r="F9" s="19" t="s">
        <v>0</v>
      </c>
      <c r="G9" s="20" t="s">
        <v>2</v>
      </c>
      <c r="H9" s="20" t="s">
        <v>4</v>
      </c>
      <c r="I9" s="20" t="s">
        <v>6</v>
      </c>
      <c r="J9" s="56" t="s">
        <v>9</v>
      </c>
    </row>
    <row r="10" spans="1:10">
      <c r="A10" s="21" t="s">
        <v>2</v>
      </c>
      <c r="B10" s="22">
        <v>4</v>
      </c>
      <c r="C10" s="22">
        <v>5</v>
      </c>
      <c r="D10" s="23">
        <v>2</v>
      </c>
      <c r="F10" s="24" t="s">
        <v>2</v>
      </c>
      <c r="G10" s="25">
        <f t="shared" ref="G10:I10" si="0">B10/B$13</f>
        <v>0.5</v>
      </c>
      <c r="H10" s="25">
        <f t="shared" si="0"/>
        <v>0.555555555555556</v>
      </c>
      <c r="I10" s="25">
        <f t="shared" si="0"/>
        <v>0.181818181818182</v>
      </c>
      <c r="J10" s="57">
        <f t="shared" ref="J10:J12" si="1">AVERAGE(G10:I10)</f>
        <v>0.412457912457912</v>
      </c>
    </row>
    <row r="11" spans="1:10">
      <c r="A11" s="26" t="s">
        <v>4</v>
      </c>
      <c r="B11" s="27">
        <v>1</v>
      </c>
      <c r="C11" s="27">
        <v>3</v>
      </c>
      <c r="D11" s="28">
        <v>4</v>
      </c>
      <c r="F11" s="24" t="s">
        <v>4</v>
      </c>
      <c r="G11" s="25">
        <f t="shared" ref="G11:I11" si="2">B11/B$13</f>
        <v>0.125</v>
      </c>
      <c r="H11" s="25">
        <f t="shared" si="2"/>
        <v>0.333333333333333</v>
      </c>
      <c r="I11" s="25">
        <f t="shared" si="2"/>
        <v>0.363636363636364</v>
      </c>
      <c r="J11" s="57">
        <f t="shared" si="1"/>
        <v>0.273989898989899</v>
      </c>
    </row>
    <row r="12" spans="1:10">
      <c r="A12" s="26" t="s">
        <v>6</v>
      </c>
      <c r="B12" s="27">
        <v>3</v>
      </c>
      <c r="C12" s="27">
        <v>1</v>
      </c>
      <c r="D12" s="28">
        <v>5</v>
      </c>
      <c r="F12" s="24" t="s">
        <v>6</v>
      </c>
      <c r="G12" s="25">
        <f t="shared" ref="G12:I12" si="3">B12/B$13</f>
        <v>0.375</v>
      </c>
      <c r="H12" s="25">
        <f t="shared" si="3"/>
        <v>0.111111111111111</v>
      </c>
      <c r="I12" s="25">
        <f t="shared" si="3"/>
        <v>0.454545454545455</v>
      </c>
      <c r="J12" s="57">
        <f t="shared" si="1"/>
        <v>0.313552188552189</v>
      </c>
    </row>
    <row r="13" spans="1:10">
      <c r="A13" s="29"/>
      <c r="B13" s="30">
        <f t="shared" ref="B13:D13" si="4">SUM(B10:B12)</f>
        <v>8</v>
      </c>
      <c r="C13" s="30">
        <f t="shared" si="4"/>
        <v>9</v>
      </c>
      <c r="D13" s="31">
        <f t="shared" si="4"/>
        <v>11</v>
      </c>
      <c r="F13" s="32"/>
      <c r="G13" s="33">
        <f t="shared" ref="G13:I13" si="5">SUM(G10:G12)</f>
        <v>1</v>
      </c>
      <c r="H13" s="33">
        <f t="shared" si="5"/>
        <v>1</v>
      </c>
      <c r="I13" s="33">
        <f t="shared" si="5"/>
        <v>1</v>
      </c>
      <c r="J13" s="58"/>
    </row>
    <row r="15" spans="1:10">
      <c r="A15" s="16" t="s">
        <v>10</v>
      </c>
      <c r="B15" s="34" t="s">
        <v>3</v>
      </c>
      <c r="C15" s="34" t="s">
        <v>5</v>
      </c>
      <c r="D15" s="35" t="s">
        <v>7</v>
      </c>
      <c r="F15" s="19" t="s">
        <v>0</v>
      </c>
      <c r="G15" s="20" t="s">
        <v>2</v>
      </c>
      <c r="H15" s="20" t="s">
        <v>4</v>
      </c>
      <c r="I15" s="20" t="s">
        <v>6</v>
      </c>
      <c r="J15" s="56" t="s">
        <v>9</v>
      </c>
    </row>
    <row r="16" spans="1:10">
      <c r="A16" s="36" t="s">
        <v>3</v>
      </c>
      <c r="B16" s="37">
        <v>4</v>
      </c>
      <c r="C16" s="37">
        <v>5</v>
      </c>
      <c r="D16" s="38">
        <v>2</v>
      </c>
      <c r="F16" s="24" t="s">
        <v>2</v>
      </c>
      <c r="G16" s="25">
        <f t="shared" ref="G16:I16" si="6">B16/B$19</f>
        <v>0.5</v>
      </c>
      <c r="H16" s="25">
        <f t="shared" si="6"/>
        <v>0.555555555555556</v>
      </c>
      <c r="I16" s="25">
        <f t="shared" si="6"/>
        <v>0.181818181818182</v>
      </c>
      <c r="J16" s="57">
        <f>AVERAGE(G16:I16)</f>
        <v>0.412457912457912</v>
      </c>
    </row>
    <row r="17" spans="1:10">
      <c r="A17" s="36" t="s">
        <v>5</v>
      </c>
      <c r="B17" s="37">
        <v>1</v>
      </c>
      <c r="C17" s="37">
        <v>3</v>
      </c>
      <c r="D17" s="38">
        <v>4</v>
      </c>
      <c r="F17" s="24" t="s">
        <v>4</v>
      </c>
      <c r="G17" s="25">
        <f t="shared" ref="G17:I17" si="7">B17/B$19</f>
        <v>0.125</v>
      </c>
      <c r="H17" s="25">
        <f t="shared" si="7"/>
        <v>0.333333333333333</v>
      </c>
      <c r="I17" s="25">
        <f t="shared" si="7"/>
        <v>0.363636363636364</v>
      </c>
      <c r="J17" s="57">
        <f t="shared" ref="J16:J18" si="8">AVERAGE(G17:I17)</f>
        <v>0.273989898989899</v>
      </c>
    </row>
    <row r="18" spans="1:10">
      <c r="A18" s="36" t="s">
        <v>7</v>
      </c>
      <c r="B18" s="37">
        <v>3</v>
      </c>
      <c r="C18" s="37">
        <v>1</v>
      </c>
      <c r="D18" s="38">
        <v>5</v>
      </c>
      <c r="F18" s="24" t="s">
        <v>6</v>
      </c>
      <c r="G18" s="25">
        <f t="shared" ref="G18:I18" si="9">B18/B$19</f>
        <v>0.375</v>
      </c>
      <c r="H18" s="25">
        <f t="shared" si="9"/>
        <v>0.111111111111111</v>
      </c>
      <c r="I18" s="25">
        <f t="shared" si="9"/>
        <v>0.454545454545455</v>
      </c>
      <c r="J18" s="57">
        <f t="shared" si="8"/>
        <v>0.313552188552189</v>
      </c>
    </row>
    <row r="19" spans="1:10">
      <c r="A19" s="39"/>
      <c r="B19" s="40">
        <f t="shared" ref="B19:D19" si="10">SUM(B16:B18)</f>
        <v>8</v>
      </c>
      <c r="C19" s="40">
        <f t="shared" si="10"/>
        <v>9</v>
      </c>
      <c r="D19" s="41">
        <f t="shared" si="10"/>
        <v>11</v>
      </c>
      <c r="F19" s="32"/>
      <c r="G19" s="33">
        <f t="shared" ref="G19:I19" si="11">SUM(G16:G18)</f>
        <v>1</v>
      </c>
      <c r="H19" s="33">
        <f t="shared" si="11"/>
        <v>1</v>
      </c>
      <c r="I19" s="33">
        <f t="shared" si="11"/>
        <v>1</v>
      </c>
      <c r="J19" s="58"/>
    </row>
    <row r="21" spans="1:10">
      <c r="A21" s="16" t="s">
        <v>11</v>
      </c>
      <c r="B21" s="34" t="s">
        <v>3</v>
      </c>
      <c r="C21" s="34" t="s">
        <v>5</v>
      </c>
      <c r="D21" s="35" t="s">
        <v>7</v>
      </c>
      <c r="F21" s="42" t="s">
        <v>0</v>
      </c>
      <c r="G21" s="20" t="s">
        <v>2</v>
      </c>
      <c r="H21" s="20" t="s">
        <v>4</v>
      </c>
      <c r="I21" s="20" t="s">
        <v>6</v>
      </c>
      <c r="J21" s="59" t="s">
        <v>9</v>
      </c>
    </row>
    <row r="22" spans="1:10">
      <c r="A22" s="36" t="s">
        <v>3</v>
      </c>
      <c r="B22" s="37">
        <v>4</v>
      </c>
      <c r="C22" s="37">
        <v>1</v>
      </c>
      <c r="D22" s="38">
        <v>2</v>
      </c>
      <c r="F22" s="24" t="s">
        <v>2</v>
      </c>
      <c r="G22" s="25">
        <f t="shared" ref="G22:I22" si="12">B22/B$25</f>
        <v>0.363636363636364</v>
      </c>
      <c r="H22" s="25">
        <f t="shared" si="12"/>
        <v>0.111111111111111</v>
      </c>
      <c r="I22" s="25">
        <f t="shared" si="12"/>
        <v>0.25</v>
      </c>
      <c r="J22" s="57">
        <f t="shared" ref="J22:J24" si="13">AVERAGE(G22:I22)</f>
        <v>0.241582491582492</v>
      </c>
    </row>
    <row r="23" spans="1:10">
      <c r="A23" s="36" t="s">
        <v>5</v>
      </c>
      <c r="B23" s="37">
        <v>4</v>
      </c>
      <c r="C23" s="37">
        <v>3</v>
      </c>
      <c r="D23" s="38">
        <v>1</v>
      </c>
      <c r="F23" s="24" t="s">
        <v>4</v>
      </c>
      <c r="G23" s="25">
        <f t="shared" ref="G23:I23" si="14">B23/B$25</f>
        <v>0.363636363636364</v>
      </c>
      <c r="H23" s="25">
        <f t="shared" si="14"/>
        <v>0.333333333333333</v>
      </c>
      <c r="I23" s="25">
        <f t="shared" si="14"/>
        <v>0.125</v>
      </c>
      <c r="J23" s="57">
        <f t="shared" si="13"/>
        <v>0.273989898989899</v>
      </c>
    </row>
    <row r="24" spans="1:10">
      <c r="A24" s="36" t="s">
        <v>7</v>
      </c>
      <c r="B24" s="37">
        <v>3</v>
      </c>
      <c r="C24" s="37">
        <v>5</v>
      </c>
      <c r="D24" s="38">
        <v>5</v>
      </c>
      <c r="F24" s="24" t="s">
        <v>6</v>
      </c>
      <c r="G24" s="25">
        <f t="shared" ref="G24:I24" si="15">B24/B$25</f>
        <v>0.272727272727273</v>
      </c>
      <c r="H24" s="25">
        <f t="shared" si="15"/>
        <v>0.555555555555556</v>
      </c>
      <c r="I24" s="25">
        <f t="shared" si="15"/>
        <v>0.625</v>
      </c>
      <c r="J24" s="57">
        <f t="shared" si="13"/>
        <v>0.484427609427609</v>
      </c>
    </row>
    <row r="25" spans="1:10">
      <c r="A25" s="39"/>
      <c r="B25" s="40">
        <f t="shared" ref="B25:D25" si="16">SUM(B22:B24)</f>
        <v>11</v>
      </c>
      <c r="C25" s="40">
        <f t="shared" si="16"/>
        <v>9</v>
      </c>
      <c r="D25" s="41">
        <f t="shared" si="16"/>
        <v>8</v>
      </c>
      <c r="F25" s="43"/>
      <c r="G25" s="33">
        <f t="shared" ref="G25:I25" si="17">SUM(G22:G24)</f>
        <v>1</v>
      </c>
      <c r="H25" s="33">
        <f t="shared" si="17"/>
        <v>1</v>
      </c>
      <c r="I25" s="33">
        <f t="shared" si="17"/>
        <v>1</v>
      </c>
      <c r="J25" s="60"/>
    </row>
    <row r="27" spans="1:10">
      <c r="A27" s="16" t="s">
        <v>12</v>
      </c>
      <c r="B27" s="34" t="s">
        <v>3</v>
      </c>
      <c r="C27" s="34" t="s">
        <v>5</v>
      </c>
      <c r="D27" s="35" t="s">
        <v>7</v>
      </c>
      <c r="F27" s="42" t="s">
        <v>0</v>
      </c>
      <c r="G27" s="20" t="s">
        <v>2</v>
      </c>
      <c r="H27" s="20" t="s">
        <v>4</v>
      </c>
      <c r="I27" s="20" t="s">
        <v>6</v>
      </c>
      <c r="J27" s="59" t="s">
        <v>9</v>
      </c>
    </row>
    <row r="28" spans="1:10">
      <c r="A28" s="36" t="s">
        <v>3</v>
      </c>
      <c r="B28" s="37">
        <v>4</v>
      </c>
      <c r="C28" s="37">
        <v>1</v>
      </c>
      <c r="D28" s="38">
        <v>3</v>
      </c>
      <c r="F28" s="24" t="s">
        <v>2</v>
      </c>
      <c r="G28" s="25">
        <f t="shared" ref="G28:I28" si="18">B28/B$31</f>
        <v>0.363636363636364</v>
      </c>
      <c r="H28" s="25">
        <f t="shared" si="18"/>
        <v>0.125</v>
      </c>
      <c r="I28" s="25">
        <f t="shared" si="18"/>
        <v>0.333333333333333</v>
      </c>
      <c r="J28" s="57">
        <f t="shared" ref="J28:J30" si="19">AVERAGE(G28:I28)</f>
        <v>0.273989898989899</v>
      </c>
    </row>
    <row r="29" spans="1:10">
      <c r="A29" s="36" t="s">
        <v>5</v>
      </c>
      <c r="B29" s="37">
        <v>5</v>
      </c>
      <c r="C29" s="37">
        <v>3</v>
      </c>
      <c r="D29" s="38">
        <v>1</v>
      </c>
      <c r="F29" s="24" t="s">
        <v>4</v>
      </c>
      <c r="G29" s="25">
        <f t="shared" ref="G29:I29" si="20">B29/B$31</f>
        <v>0.454545454545455</v>
      </c>
      <c r="H29" s="25">
        <f t="shared" si="20"/>
        <v>0.375</v>
      </c>
      <c r="I29" s="25">
        <f t="shared" si="20"/>
        <v>0.111111111111111</v>
      </c>
      <c r="J29" s="57">
        <f t="shared" si="19"/>
        <v>0.313552188552189</v>
      </c>
    </row>
    <row r="30" spans="1:10">
      <c r="A30" s="36" t="s">
        <v>7</v>
      </c>
      <c r="B30" s="37">
        <v>2</v>
      </c>
      <c r="C30" s="37">
        <v>4</v>
      </c>
      <c r="D30" s="38">
        <v>5</v>
      </c>
      <c r="F30" s="24" t="s">
        <v>6</v>
      </c>
      <c r="G30" s="25">
        <f t="shared" ref="G30:I30" si="21">B30/B$31</f>
        <v>0.181818181818182</v>
      </c>
      <c r="H30" s="25">
        <f t="shared" si="21"/>
        <v>0.5</v>
      </c>
      <c r="I30" s="25">
        <f t="shared" si="21"/>
        <v>0.555555555555556</v>
      </c>
      <c r="J30" s="57">
        <f t="shared" si="19"/>
        <v>0.412457912457912</v>
      </c>
    </row>
    <row r="31" spans="1:10">
      <c r="A31" s="39"/>
      <c r="B31" s="40">
        <f t="shared" ref="B31:D31" si="22">SUM(B28:B30)</f>
        <v>11</v>
      </c>
      <c r="C31" s="40">
        <f t="shared" si="22"/>
        <v>8</v>
      </c>
      <c r="D31" s="41">
        <f t="shared" si="22"/>
        <v>9</v>
      </c>
      <c r="F31" s="43"/>
      <c r="G31" s="33">
        <f t="shared" ref="G31:I31" si="23">SUM(G28:G30)</f>
        <v>1</v>
      </c>
      <c r="H31" s="33">
        <f t="shared" si="23"/>
        <v>1</v>
      </c>
      <c r="I31" s="33">
        <f t="shared" si="23"/>
        <v>1</v>
      </c>
      <c r="J31" s="60"/>
    </row>
    <row r="34"/>
    <row r="35"/>
    <row r="36"/>
    <row r="37"/>
    <row r="38" customHeight="1" spans="1:10">
      <c r="A38" s="44"/>
      <c r="B38" s="45" t="s">
        <v>2</v>
      </c>
      <c r="C38" s="45" t="s">
        <v>4</v>
      </c>
      <c r="D38" s="45" t="s">
        <v>6</v>
      </c>
      <c r="E38" s="46" t="s">
        <v>0</v>
      </c>
      <c r="F38" s="47" t="s">
        <v>13</v>
      </c>
      <c r="H38" s="48"/>
      <c r="I38" s="48"/>
      <c r="J38" s="48"/>
    </row>
    <row r="39" customHeight="1" spans="1:10">
      <c r="A39" s="49" t="s">
        <v>3</v>
      </c>
      <c r="B39" s="50">
        <v>0.41</v>
      </c>
      <c r="C39" s="50">
        <v>0.24</v>
      </c>
      <c r="D39" s="50">
        <v>0.27</v>
      </c>
      <c r="E39" s="50">
        <v>0.41</v>
      </c>
      <c r="F39" s="51">
        <f t="array" ref="F39:F41">MMULT(B39:D41,E39:E41)</f>
        <v>0.3166</v>
      </c>
      <c r="H39" s="48"/>
      <c r="I39" s="48"/>
      <c r="J39" s="48"/>
    </row>
    <row r="40" customHeight="1" spans="1:6">
      <c r="A40" s="49" t="s">
        <v>5</v>
      </c>
      <c r="B40" s="50">
        <v>0.27</v>
      </c>
      <c r="C40" s="50">
        <v>0.27</v>
      </c>
      <c r="D40" s="50">
        <v>0.31</v>
      </c>
      <c r="E40" s="50">
        <v>0.27</v>
      </c>
      <c r="F40" s="51">
        <v>0.2797</v>
      </c>
    </row>
    <row r="41" customHeight="1" spans="1:6">
      <c r="A41" s="52" t="s">
        <v>7</v>
      </c>
      <c r="B41" s="53">
        <v>0.31</v>
      </c>
      <c r="C41" s="53">
        <v>0.48</v>
      </c>
      <c r="D41" s="53">
        <v>0.41</v>
      </c>
      <c r="E41" s="53">
        <v>0.31</v>
      </c>
      <c r="F41" s="54">
        <v>0.3838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2020-04-20T15:57:00Z</dcterms:created>
  <dcterms:modified xsi:type="dcterms:W3CDTF">2020-04-20T17:40:50Z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