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阿莫娜\"/>
    </mc:Choice>
  </mc:AlternateContent>
  <xr:revisionPtr revIDLastSave="0" documentId="13_ncr:1_{FB95CE2D-497D-493D-B1BA-4B98EED978BA}" xr6:coauthVersionLast="47" xr6:coauthVersionMax="47" xr10:uidLastSave="{00000000-0000-0000-0000-000000000000}"/>
  <bookViews>
    <workbookView xWindow="-108" yWindow="-14508" windowWidth="23256" windowHeight="13896" activeTab="7" xr2:uid="{00000000-000D-0000-FFFF-FFFF00000000}"/>
  </bookViews>
  <sheets>
    <sheet name="英伟达" sheetId="12" r:id="rId1"/>
    <sheet name="苹果" sheetId="17" r:id="rId2"/>
    <sheet name="英特尔" sheetId="18" r:id="rId3"/>
    <sheet name="AMD" sheetId="19" r:id="rId4"/>
    <sheet name="高通" sheetId="21" r:id="rId5"/>
    <sheet name="博通" sheetId="22" r:id="rId6"/>
    <sheet name="美光科技" sheetId="23" r:id="rId7"/>
    <sheet name="德州仪器" sheetId="24" r:id="rId8"/>
  </sheets>
  <externalReferences>
    <externalReference r:id="rId9"/>
  </externalReferences>
  <definedNames>
    <definedName name="_xlnm._FilterDatabase" localSheetId="3" hidden="1">AMD!#REF!</definedName>
    <definedName name="_xlnm._FilterDatabase" localSheetId="5" hidden="1">博通!#REF!</definedName>
    <definedName name="_xlnm._FilterDatabase" localSheetId="4" hidden="1">高通!#REF!</definedName>
    <definedName name="_xlnm._FilterDatabase" localSheetId="1" hidden="1">苹果!$A$1:$I$74</definedName>
    <definedName name="_xlnm._FilterDatabase" localSheetId="0" hidden="1">英伟达!#REF!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24" l="1" a="1"/>
  <c r="Q4" i="24" a="1"/>
  <c r="R5" i="24"/>
  <c r="P7" i="24" a="1"/>
  <c r="Q8" i="24" a="1"/>
  <c r="R9" i="24"/>
  <c r="P11" i="24" a="1"/>
  <c r="Q12" i="24" a="1"/>
  <c r="R13" i="24"/>
  <c r="P15" i="24" a="1"/>
  <c r="Q16" i="24" a="1"/>
  <c r="R17" i="24"/>
  <c r="P19" i="24" a="1"/>
  <c r="Q20" i="24" a="1"/>
  <c r="R21" i="24"/>
  <c r="P23" i="24" a="1"/>
  <c r="Q24" i="24" a="1"/>
  <c r="R25" i="24"/>
  <c r="P27" i="24" a="1"/>
  <c r="Q28" i="24" a="1"/>
  <c r="R29" i="24"/>
  <c r="P31" i="24" a="1"/>
  <c r="Q32" i="24" a="1"/>
  <c r="R33" i="24"/>
  <c r="P35" i="24" a="1"/>
  <c r="Q36" i="24" a="1"/>
  <c r="R37" i="24"/>
  <c r="P39" i="24" a="1"/>
  <c r="Q40" i="24" a="1"/>
  <c r="R41" i="24"/>
  <c r="P43" i="24" a="1"/>
  <c r="Q44" i="24" a="1"/>
  <c r="R45" i="24"/>
  <c r="P47" i="24" a="1"/>
  <c r="Q48" i="24" a="1"/>
  <c r="R49" i="24"/>
  <c r="P51" i="24" a="1"/>
  <c r="Q52" i="24" a="1"/>
  <c r="R53" i="24"/>
  <c r="P55" i="24" a="1"/>
  <c r="Q56" i="24" a="1"/>
  <c r="R57" i="24"/>
  <c r="P59" i="24" a="1"/>
  <c r="Q60" i="24" a="1"/>
  <c r="R61" i="24"/>
  <c r="P63" i="24" a="1"/>
  <c r="Q64" i="24" a="1"/>
  <c r="R65" i="24"/>
  <c r="P67" i="24" a="1"/>
  <c r="Q68" i="24" a="1"/>
  <c r="R69" i="24"/>
  <c r="P71" i="24" a="1"/>
  <c r="Q72" i="24" a="1"/>
  <c r="R73" i="24"/>
  <c r="P75" i="24" a="1"/>
  <c r="Q76" i="24" a="1"/>
  <c r="R77" i="24"/>
  <c r="P79" i="24" a="1"/>
  <c r="Q80" i="24" a="1"/>
  <c r="R81" i="24"/>
  <c r="R79" i="24"/>
  <c r="Q82" i="24" a="1"/>
  <c r="Q77" i="24" a="1"/>
  <c r="S14" i="24"/>
  <c r="S38" i="24"/>
  <c r="S66" i="24"/>
  <c r="S74" i="24"/>
  <c r="S5" i="24"/>
  <c r="S9" i="24"/>
  <c r="S13" i="24"/>
  <c r="S17" i="24"/>
  <c r="S21" i="24"/>
  <c r="S25" i="24"/>
  <c r="S29" i="24"/>
  <c r="S33" i="24"/>
  <c r="S37" i="24"/>
  <c r="S41" i="24"/>
  <c r="S45" i="24"/>
  <c r="S49" i="24"/>
  <c r="S53" i="24"/>
  <c r="S57" i="24"/>
  <c r="S61" i="24"/>
  <c r="S65" i="24"/>
  <c r="S69" i="24"/>
  <c r="S73" i="24"/>
  <c r="S77" i="24"/>
  <c r="S81" i="24"/>
  <c r="P22" i="24" a="1"/>
  <c r="Q23" i="24" a="1"/>
  <c r="P26" i="24" a="1"/>
  <c r="R32" i="24"/>
  <c r="P34" i="24" a="1"/>
  <c r="Q35" i="24" a="1"/>
  <c r="R36" i="24"/>
  <c r="P38" i="24" a="1"/>
  <c r="Q39" i="24" a="1"/>
  <c r="R40" i="24"/>
  <c r="P42" i="24" a="1"/>
  <c r="R44" i="24"/>
  <c r="P46" i="24" a="1"/>
  <c r="R48" i="24"/>
  <c r="Q51" i="24" a="1"/>
  <c r="P54" i="24" a="1"/>
  <c r="Q55" i="24" a="1"/>
  <c r="R56" i="24"/>
  <c r="P58" i="24" a="1"/>
  <c r="R60" i="24"/>
  <c r="P62" i="24" a="1"/>
  <c r="Q63" i="24" a="1"/>
  <c r="Q67" i="24" a="1"/>
  <c r="Q71" i="24" a="1"/>
  <c r="R72" i="24"/>
  <c r="P74" i="24" a="1"/>
  <c r="Q75" i="24" a="1"/>
  <c r="R76" i="24"/>
  <c r="Q79" i="24" a="1"/>
  <c r="R80" i="24"/>
  <c r="P82" i="24" a="1"/>
  <c r="P76" i="24" a="1"/>
  <c r="R78" i="24"/>
  <c r="R82" i="24"/>
  <c r="S18" i="24"/>
  <c r="S30" i="24"/>
  <c r="S50" i="24"/>
  <c r="Q3" i="24" a="1"/>
  <c r="R4" i="24"/>
  <c r="P6" i="24" a="1"/>
  <c r="Q7" i="24" a="1"/>
  <c r="R8" i="24"/>
  <c r="P10" i="24" a="1"/>
  <c r="Q11" i="24" a="1"/>
  <c r="R12" i="24"/>
  <c r="P14" i="24" a="1"/>
  <c r="Q15" i="24" a="1"/>
  <c r="R16" i="24"/>
  <c r="P18" i="24" a="1"/>
  <c r="Q19" i="24" a="1"/>
  <c r="R20" i="24"/>
  <c r="R24" i="24"/>
  <c r="Q27" i="24" a="1"/>
  <c r="R28" i="24"/>
  <c r="P30" i="24" a="1"/>
  <c r="Q31" i="24" a="1"/>
  <c r="Q43" i="24" a="1"/>
  <c r="Q47" i="24" a="1"/>
  <c r="P50" i="24" a="1"/>
  <c r="R52" i="24"/>
  <c r="Q59" i="24" a="1"/>
  <c r="R64" i="24"/>
  <c r="P66" i="24" a="1"/>
  <c r="R68" i="24"/>
  <c r="P70" i="24" a="1"/>
  <c r="P78" i="24" a="1"/>
  <c r="S46" i="24"/>
  <c r="S4" i="24"/>
  <c r="S8" i="24"/>
  <c r="S12" i="24"/>
  <c r="S16" i="24"/>
  <c r="S20" i="24"/>
  <c r="S24" i="24"/>
  <c r="S28" i="24"/>
  <c r="S32" i="24"/>
  <c r="S36" i="24"/>
  <c r="S40" i="24"/>
  <c r="S44" i="24"/>
  <c r="S48" i="24"/>
  <c r="S52" i="24"/>
  <c r="S56" i="24"/>
  <c r="S60" i="24"/>
  <c r="S64" i="24"/>
  <c r="S68" i="24"/>
  <c r="S72" i="24"/>
  <c r="S76" i="24"/>
  <c r="S80" i="24"/>
  <c r="Q38" i="24" a="1"/>
  <c r="P41" i="24" a="1"/>
  <c r="Q42" i="24" a="1"/>
  <c r="R43" i="24"/>
  <c r="P45" i="24" a="1"/>
  <c r="Q46" i="24" a="1"/>
  <c r="R47" i="24"/>
  <c r="P49" i="24" a="1"/>
  <c r="Q50" i="24" a="1"/>
  <c r="R51" i="24"/>
  <c r="P53" i="24" a="1"/>
  <c r="Q54" i="24" a="1"/>
  <c r="R67" i="24"/>
  <c r="Q70" i="24" a="1"/>
  <c r="P73" i="24" a="1"/>
  <c r="Q74" i="24" a="1"/>
  <c r="R75" i="24"/>
  <c r="P77" i="24" a="1"/>
  <c r="Q78" i="24" a="1"/>
  <c r="P81" i="24" a="1"/>
  <c r="R74" i="24"/>
  <c r="Q81" i="24" a="1"/>
  <c r="S22" i="24"/>
  <c r="S34" i="24"/>
  <c r="S62" i="24"/>
  <c r="S82" i="24"/>
  <c r="R3" i="24"/>
  <c r="P5" i="24" a="1"/>
  <c r="Q6" i="24" a="1"/>
  <c r="R7" i="24"/>
  <c r="P9" i="24" a="1"/>
  <c r="Q10" i="24" a="1"/>
  <c r="R11" i="24"/>
  <c r="P13" i="24" a="1"/>
  <c r="Q14" i="24" a="1"/>
  <c r="R15" i="24"/>
  <c r="P17" i="24" a="1"/>
  <c r="Q18" i="24" a="1"/>
  <c r="R19" i="24"/>
  <c r="P21" i="24" a="1"/>
  <c r="Q22" i="24" a="1"/>
  <c r="R23" i="24"/>
  <c r="P25" i="24" a="1"/>
  <c r="Q26" i="24" a="1"/>
  <c r="R27" i="24"/>
  <c r="P29" i="24" a="1"/>
  <c r="Q30" i="24" a="1"/>
  <c r="R31" i="24"/>
  <c r="P33" i="24" a="1"/>
  <c r="Q34" i="24" a="1"/>
  <c r="R35" i="24"/>
  <c r="P37" i="24" a="1"/>
  <c r="R39" i="24"/>
  <c r="R55" i="24"/>
  <c r="P57" i="24" a="1"/>
  <c r="Q58" i="24" a="1"/>
  <c r="R59" i="24"/>
  <c r="P61" i="24" a="1"/>
  <c r="Q62" i="24" a="1"/>
  <c r="R63" i="24"/>
  <c r="P65" i="24" a="1"/>
  <c r="Q66" i="24" a="1"/>
  <c r="P69" i="24" a="1"/>
  <c r="R71" i="24"/>
  <c r="S10" i="24"/>
  <c r="S26" i="24"/>
  <c r="S42" i="24"/>
  <c r="S58" i="24"/>
  <c r="S78" i="24"/>
  <c r="S3" i="24"/>
  <c r="S7" i="24"/>
  <c r="S11" i="24"/>
  <c r="S15" i="24"/>
  <c r="S19" i="24"/>
  <c r="S23" i="24"/>
  <c r="S27" i="24"/>
  <c r="S31" i="24"/>
  <c r="S35" i="24"/>
  <c r="S39" i="24"/>
  <c r="S43" i="24"/>
  <c r="S47" i="24"/>
  <c r="S51" i="24"/>
  <c r="S55" i="24"/>
  <c r="S59" i="24"/>
  <c r="S63" i="24"/>
  <c r="S67" i="24"/>
  <c r="S71" i="24"/>
  <c r="S75" i="24"/>
  <c r="S79" i="24"/>
  <c r="P48" i="24" a="1"/>
  <c r="R54" i="24"/>
  <c r="P56" i="24" a="1"/>
  <c r="Q61" i="24" a="1"/>
  <c r="P68" i="24" a="1"/>
  <c r="R70" i="24"/>
  <c r="P4" i="24" a="1"/>
  <c r="Q5" i="24" a="1"/>
  <c r="R6" i="24"/>
  <c r="P8" i="24" a="1"/>
  <c r="Q9" i="24" a="1"/>
  <c r="R10" i="24"/>
  <c r="P12" i="24" a="1"/>
  <c r="Q13" i="24" a="1"/>
  <c r="R14" i="24"/>
  <c r="P16" i="24" a="1"/>
  <c r="Q17" i="24" a="1"/>
  <c r="R18" i="24"/>
  <c r="P20" i="24" a="1"/>
  <c r="Q21" i="24" a="1"/>
  <c r="R22" i="24"/>
  <c r="P24" i="24" a="1"/>
  <c r="Q25" i="24" a="1"/>
  <c r="R26" i="24"/>
  <c r="P28" i="24" a="1"/>
  <c r="Q29" i="24" a="1"/>
  <c r="R30" i="24"/>
  <c r="P32" i="24" a="1"/>
  <c r="Q33" i="24" a="1"/>
  <c r="R34" i="24"/>
  <c r="P36" i="24" a="1"/>
  <c r="Q37" i="24" a="1"/>
  <c r="R38" i="24"/>
  <c r="P40" i="24" a="1"/>
  <c r="Q41" i="24" a="1"/>
  <c r="R42" i="24"/>
  <c r="P44" i="24" a="1"/>
  <c r="Q45" i="24" a="1"/>
  <c r="R46" i="24"/>
  <c r="Q49" i="24" a="1"/>
  <c r="R50" i="24"/>
  <c r="P52" i="24" a="1"/>
  <c r="Q53" i="24" a="1"/>
  <c r="Q57" i="24" a="1"/>
  <c r="R58" i="24"/>
  <c r="P60" i="24" a="1"/>
  <c r="R62" i="24"/>
  <c r="P64" i="24" a="1"/>
  <c r="Q65" i="24" a="1"/>
  <c r="R66" i="24"/>
  <c r="Q69" i="24" a="1"/>
  <c r="P72" i="24" a="1"/>
  <c r="Q73" i="24" a="1"/>
  <c r="P80" i="24" a="1"/>
  <c r="S6" i="24"/>
  <c r="S54" i="24"/>
  <c r="S70" i="24"/>
  <c r="R2" i="24"/>
  <c r="Q2" i="24" a="1"/>
  <c r="S2" i="24"/>
  <c r="P2" i="24" a="1"/>
  <c r="P3" i="22" a="1"/>
  <c r="Q4" i="22" a="1"/>
  <c r="R5" i="22"/>
  <c r="P7" i="22" a="1"/>
  <c r="Q8" i="22" a="1"/>
  <c r="R9" i="22"/>
  <c r="P11" i="22" a="1"/>
  <c r="Q12" i="22" a="1"/>
  <c r="R13" i="22"/>
  <c r="P15" i="22" a="1"/>
  <c r="Q16" i="22" a="1"/>
  <c r="R17" i="22"/>
  <c r="P19" i="22" a="1"/>
  <c r="Q20" i="22" a="1"/>
  <c r="R21" i="22"/>
  <c r="P23" i="22" a="1"/>
  <c r="Q24" i="22" a="1"/>
  <c r="R25" i="22"/>
  <c r="P27" i="22" a="1"/>
  <c r="Q28" i="22" a="1"/>
  <c r="R29" i="22"/>
  <c r="P31" i="22" a="1"/>
  <c r="Q32" i="22" a="1"/>
  <c r="R33" i="22"/>
  <c r="P35" i="22" a="1"/>
  <c r="Q36" i="22" a="1"/>
  <c r="R37" i="22"/>
  <c r="P39" i="22" a="1"/>
  <c r="Q40" i="22" a="1"/>
  <c r="R41" i="22"/>
  <c r="P43" i="22" a="1"/>
  <c r="Q44" i="22" a="1"/>
  <c r="R45" i="22"/>
  <c r="P47" i="22" a="1"/>
  <c r="Q48" i="22" a="1"/>
  <c r="R49" i="22"/>
  <c r="P51" i="22" a="1"/>
  <c r="Q52" i="22" a="1"/>
  <c r="R53" i="22"/>
  <c r="P55" i="22" a="1"/>
  <c r="Q56" i="22" a="1"/>
  <c r="R57" i="22"/>
  <c r="P59" i="22" a="1"/>
  <c r="Q60" i="22" a="1"/>
  <c r="R61" i="22"/>
  <c r="S5" i="22"/>
  <c r="S9" i="22"/>
  <c r="S13" i="22"/>
  <c r="S17" i="22"/>
  <c r="S21" i="22"/>
  <c r="S25" i="22"/>
  <c r="S29" i="22"/>
  <c r="S33" i="22"/>
  <c r="S37" i="22"/>
  <c r="S41" i="22"/>
  <c r="S45" i="22"/>
  <c r="S49" i="22"/>
  <c r="S53" i="22"/>
  <c r="S57" i="22"/>
  <c r="S61" i="22"/>
  <c r="P18" i="22" a="1"/>
  <c r="Q19" i="22" a="1"/>
  <c r="R20" i="22"/>
  <c r="P22" i="22" a="1"/>
  <c r="Q23" i="22" a="1"/>
  <c r="R24" i="22"/>
  <c r="P26" i="22" a="1"/>
  <c r="Q27" i="22" a="1"/>
  <c r="P30" i="22" a="1"/>
  <c r="R32" i="22"/>
  <c r="Q35" i="22" a="1"/>
  <c r="R36" i="22"/>
  <c r="P38" i="22" a="1"/>
  <c r="Q39" i="22" a="1"/>
  <c r="R40" i="22"/>
  <c r="P42" i="22" a="1"/>
  <c r="Q43" i="22" a="1"/>
  <c r="R44" i="22"/>
  <c r="P46" i="22" a="1"/>
  <c r="Q47" i="22" a="1"/>
  <c r="R48" i="22"/>
  <c r="P50" i="22" a="1"/>
  <c r="Q51" i="22" a="1"/>
  <c r="R52" i="22"/>
  <c r="P54" i="22" a="1"/>
  <c r="Q55" i="22" a="1"/>
  <c r="P58" i="22" a="1"/>
  <c r="R60" i="22"/>
  <c r="Q63" i="22" a="1"/>
  <c r="S6" i="22"/>
  <c r="S26" i="22"/>
  <c r="S46" i="22"/>
  <c r="Q3" i="22" a="1"/>
  <c r="R4" i="22"/>
  <c r="P6" i="22" a="1"/>
  <c r="Q7" i="22" a="1"/>
  <c r="R8" i="22"/>
  <c r="P10" i="22" a="1"/>
  <c r="Q11" i="22" a="1"/>
  <c r="R12" i="22"/>
  <c r="P14" i="22" a="1"/>
  <c r="Q15" i="22" a="1"/>
  <c r="R16" i="22"/>
  <c r="R28" i="22"/>
  <c r="Q31" i="22" a="1"/>
  <c r="P34" i="22" a="1"/>
  <c r="R56" i="22"/>
  <c r="Q59" i="22" a="1"/>
  <c r="P62" i="22" a="1"/>
  <c r="R62" i="22"/>
  <c r="S22" i="22"/>
  <c r="S34" i="22"/>
  <c r="S42" i="22"/>
  <c r="S62" i="22"/>
  <c r="S4" i="22"/>
  <c r="S8" i="22"/>
  <c r="S12" i="22"/>
  <c r="S16" i="22"/>
  <c r="S20" i="22"/>
  <c r="S24" i="22"/>
  <c r="S28" i="22"/>
  <c r="S32" i="22"/>
  <c r="S36" i="22"/>
  <c r="S40" i="22"/>
  <c r="S44" i="22"/>
  <c r="S48" i="22"/>
  <c r="S52" i="22"/>
  <c r="S56" i="22"/>
  <c r="S60" i="22"/>
  <c r="R35" i="22"/>
  <c r="P37" i="22" a="1"/>
  <c r="Q38" i="22" a="1"/>
  <c r="R39" i="22"/>
  <c r="P41" i="22" a="1"/>
  <c r="Q42" i="22" a="1"/>
  <c r="R43" i="22"/>
  <c r="P45" i="22" a="1"/>
  <c r="Q46" i="22" a="1"/>
  <c r="R47" i="22"/>
  <c r="P49" i="22" a="1"/>
  <c r="Q50" i="22" a="1"/>
  <c r="R51" i="22"/>
  <c r="P53" i="22" a="1"/>
  <c r="Q54" i="22" a="1"/>
  <c r="Q58" i="22" a="1"/>
  <c r="P61" i="22" a="1"/>
  <c r="R63" i="22"/>
  <c r="Q49" i="22" a="1"/>
  <c r="Q53" i="22" a="1"/>
  <c r="R54" i="22"/>
  <c r="R58" i="22"/>
  <c r="S14" i="22"/>
  <c r="S30" i="22"/>
  <c r="S38" i="22"/>
  <c r="S50" i="22"/>
  <c r="S58" i="22"/>
  <c r="R3" i="22"/>
  <c r="P5" i="22" a="1"/>
  <c r="Q6" i="22" a="1"/>
  <c r="R7" i="22"/>
  <c r="P9" i="22" a="1"/>
  <c r="Q10" i="22" a="1"/>
  <c r="R11" i="22"/>
  <c r="P13" i="22" a="1"/>
  <c r="Q14" i="22" a="1"/>
  <c r="R15" i="22"/>
  <c r="P17" i="22" a="1"/>
  <c r="Q18" i="22" a="1"/>
  <c r="R19" i="22"/>
  <c r="P21" i="22" a="1"/>
  <c r="Q22" i="22" a="1"/>
  <c r="R23" i="22"/>
  <c r="P25" i="22" a="1"/>
  <c r="Q26" i="22" a="1"/>
  <c r="R27" i="22"/>
  <c r="P29" i="22" a="1"/>
  <c r="Q30" i="22" a="1"/>
  <c r="R31" i="22"/>
  <c r="P33" i="22" a="1"/>
  <c r="Q34" i="22" a="1"/>
  <c r="R55" i="22"/>
  <c r="P57" i="22" a="1"/>
  <c r="R59" i="22"/>
  <c r="Q62" i="22" a="1"/>
  <c r="R46" i="22"/>
  <c r="R50" i="22"/>
  <c r="P56" i="22" a="1"/>
  <c r="Q57" i="22" a="1"/>
  <c r="P60" i="22" a="1"/>
  <c r="Q61" i="22" a="1"/>
  <c r="S10" i="22"/>
  <c r="S18" i="22"/>
  <c r="S54" i="22"/>
  <c r="P63" i="22" a="1"/>
  <c r="S3" i="22"/>
  <c r="S7" i="22"/>
  <c r="S11" i="22"/>
  <c r="S15" i="22"/>
  <c r="S19" i="22"/>
  <c r="S23" i="22"/>
  <c r="S27" i="22"/>
  <c r="S31" i="22"/>
  <c r="S35" i="22"/>
  <c r="S39" i="22"/>
  <c r="S43" i="22"/>
  <c r="S47" i="22"/>
  <c r="S51" i="22"/>
  <c r="S55" i="22"/>
  <c r="S59" i="22"/>
  <c r="S63" i="22"/>
  <c r="Q5" i="22" a="1"/>
  <c r="P8" i="22" a="1"/>
  <c r="Q9" i="22" a="1"/>
  <c r="R10" i="22"/>
  <c r="P12" i="22" a="1"/>
  <c r="Q13" i="22" a="1"/>
  <c r="R14" i="22"/>
  <c r="P16" i="22" a="1"/>
  <c r="Q17" i="22" a="1"/>
  <c r="R18" i="22"/>
  <c r="Q21" i="22" a="1"/>
  <c r="P24" i="22" a="1"/>
  <c r="P4" i="22" a="1"/>
  <c r="R6" i="22"/>
  <c r="P20" i="22" a="1"/>
  <c r="R22" i="22"/>
  <c r="Q25" i="22" a="1"/>
  <c r="R26" i="22"/>
  <c r="P28" i="22" a="1"/>
  <c r="Q29" i="22" a="1"/>
  <c r="R30" i="22"/>
  <c r="P32" i="22" a="1"/>
  <c r="Q33" i="22" a="1"/>
  <c r="R34" i="22"/>
  <c r="P36" i="22" a="1"/>
  <c r="Q37" i="22" a="1"/>
  <c r="R38" i="22"/>
  <c r="P40" i="22" a="1"/>
  <c r="Q41" i="22" a="1"/>
  <c r="R42" i="22"/>
  <c r="P44" i="22" a="1"/>
  <c r="Q45" i="22" a="1"/>
  <c r="P48" i="22" a="1"/>
  <c r="P52" i="22" a="1"/>
  <c r="S2" i="22"/>
  <c r="P2" i="22" a="1"/>
  <c r="Q2" i="22" a="1"/>
  <c r="R2" i="22"/>
  <c r="P3" i="21" a="1"/>
  <c r="Q4" i="21" a="1"/>
  <c r="R5" i="21"/>
  <c r="P7" i="21" a="1"/>
  <c r="Q8" i="21" a="1"/>
  <c r="R9" i="21"/>
  <c r="P11" i="21" a="1"/>
  <c r="Q12" i="21" a="1"/>
  <c r="R13" i="21"/>
  <c r="P15" i="21" a="1"/>
  <c r="Q16" i="21" a="1"/>
  <c r="R17" i="21"/>
  <c r="P19" i="21" a="1"/>
  <c r="Q20" i="21" a="1"/>
  <c r="R21" i="21"/>
  <c r="P23" i="21" a="1"/>
  <c r="Q24" i="21" a="1"/>
  <c r="R25" i="21"/>
  <c r="P27" i="21" a="1"/>
  <c r="Q28" i="21" a="1"/>
  <c r="R29" i="21"/>
  <c r="P31" i="21" a="1"/>
  <c r="Q32" i="21" a="1"/>
  <c r="R33" i="21"/>
  <c r="P35" i="21" a="1"/>
  <c r="Q36" i="21" a="1"/>
  <c r="R37" i="21"/>
  <c r="P39" i="21" a="1"/>
  <c r="Q40" i="21" a="1"/>
  <c r="R41" i="21"/>
  <c r="P43" i="21" a="1"/>
  <c r="Q44" i="21" a="1"/>
  <c r="R45" i="21"/>
  <c r="P47" i="21" a="1"/>
  <c r="Q48" i="21" a="1"/>
  <c r="R49" i="21"/>
  <c r="P51" i="21" a="1"/>
  <c r="Q52" i="21" a="1"/>
  <c r="R53" i="21"/>
  <c r="P55" i="21" a="1"/>
  <c r="Q56" i="21" a="1"/>
  <c r="R57" i="21"/>
  <c r="P59" i="21" a="1"/>
  <c r="Q60" i="21" a="1"/>
  <c r="R61" i="21"/>
  <c r="P63" i="21" a="1"/>
  <c r="Q64" i="21" a="1"/>
  <c r="R65" i="21"/>
  <c r="P67" i="21" a="1"/>
  <c r="Q68" i="21" a="1"/>
  <c r="R69" i="21"/>
  <c r="P71" i="21" a="1"/>
  <c r="Q72" i="21" a="1"/>
  <c r="R73" i="21"/>
  <c r="P75" i="21" a="1"/>
  <c r="Q76" i="21" a="1"/>
  <c r="R77" i="21"/>
  <c r="P79" i="21" a="1"/>
  <c r="Q80" i="21" a="1"/>
  <c r="R81" i="21"/>
  <c r="P83" i="21" a="1"/>
  <c r="S5" i="21"/>
  <c r="S9" i="21"/>
  <c r="S13" i="21"/>
  <c r="S17" i="21"/>
  <c r="S21" i="21"/>
  <c r="S25" i="21"/>
  <c r="S29" i="21"/>
  <c r="S33" i="21"/>
  <c r="S37" i="21"/>
  <c r="S41" i="21"/>
  <c r="S45" i="21"/>
  <c r="S49" i="21"/>
  <c r="S53" i="21"/>
  <c r="S57" i="21"/>
  <c r="S61" i="21"/>
  <c r="S65" i="21"/>
  <c r="S69" i="21"/>
  <c r="S73" i="21"/>
  <c r="S77" i="21"/>
  <c r="S81" i="21"/>
  <c r="R4" i="21"/>
  <c r="P6" i="21" a="1"/>
  <c r="Q7" i="21" a="1"/>
  <c r="R8" i="21"/>
  <c r="P10" i="21" a="1"/>
  <c r="Q11" i="21" a="1"/>
  <c r="P14" i="21" a="1"/>
  <c r="R16" i="21"/>
  <c r="Q19" i="21" a="1"/>
  <c r="R24" i="21"/>
  <c r="Q27" i="21" a="1"/>
  <c r="R28" i="21"/>
  <c r="Q31" i="21" a="1"/>
  <c r="R32" i="21"/>
  <c r="Q35" i="21" a="1"/>
  <c r="P38" i="21" a="1"/>
  <c r="Q39" i="21" a="1"/>
  <c r="R40" i="21"/>
  <c r="P42" i="21" a="1"/>
  <c r="R44" i="21"/>
  <c r="R48" i="21"/>
  <c r="Q51" i="21" a="1"/>
  <c r="R56" i="21"/>
  <c r="Q59" i="21" a="1"/>
  <c r="R60" i="21"/>
  <c r="R64" i="21"/>
  <c r="P70" i="21" a="1"/>
  <c r="Q71" i="21" a="1"/>
  <c r="R72" i="21"/>
  <c r="P74" i="21" a="1"/>
  <c r="R76" i="21"/>
  <c r="R82" i="21"/>
  <c r="S18" i="21"/>
  <c r="S42" i="21"/>
  <c r="S82" i="21"/>
  <c r="Q3" i="21" a="1"/>
  <c r="R12" i="21"/>
  <c r="Q15" i="21" a="1"/>
  <c r="P18" i="21" a="1"/>
  <c r="R20" i="21"/>
  <c r="P22" i="21" a="1"/>
  <c r="Q23" i="21" a="1"/>
  <c r="P26" i="21" a="1"/>
  <c r="P30" i="21" a="1"/>
  <c r="P34" i="21" a="1"/>
  <c r="R36" i="21"/>
  <c r="Q43" i="21" a="1"/>
  <c r="P46" i="21" a="1"/>
  <c r="Q47" i="21" a="1"/>
  <c r="P50" i="21" a="1"/>
  <c r="R52" i="21"/>
  <c r="P54" i="21" a="1"/>
  <c r="Q55" i="21" a="1"/>
  <c r="P58" i="21" a="1"/>
  <c r="P62" i="21" a="1"/>
  <c r="Q63" i="21" a="1"/>
  <c r="P66" i="21" a="1"/>
  <c r="Q67" i="21" a="1"/>
  <c r="R68" i="21"/>
  <c r="Q75" i="21" a="1"/>
  <c r="P78" i="21" a="1"/>
  <c r="Q79" i="21" a="1"/>
  <c r="R80" i="21"/>
  <c r="P82" i="21" a="1"/>
  <c r="Q83" i="21" a="1"/>
  <c r="R78" i="21"/>
  <c r="S30" i="21"/>
  <c r="S62" i="21"/>
  <c r="S74" i="21"/>
  <c r="S4" i="21"/>
  <c r="S8" i="21"/>
  <c r="S12" i="21"/>
  <c r="S16" i="21"/>
  <c r="S20" i="21"/>
  <c r="S24" i="21"/>
  <c r="S28" i="21"/>
  <c r="S32" i="21"/>
  <c r="S36" i="21"/>
  <c r="S40" i="21"/>
  <c r="S44" i="21"/>
  <c r="S48" i="21"/>
  <c r="S52" i="21"/>
  <c r="S56" i="21"/>
  <c r="S60" i="21"/>
  <c r="S64" i="21"/>
  <c r="S68" i="21"/>
  <c r="S72" i="21"/>
  <c r="S76" i="21"/>
  <c r="S80" i="21"/>
  <c r="P53" i="21" a="1"/>
  <c r="P57" i="21" a="1"/>
  <c r="R59" i="21"/>
  <c r="S55" i="21"/>
  <c r="S59" i="21"/>
  <c r="S67" i="21"/>
  <c r="S75" i="21"/>
  <c r="S83" i="21"/>
  <c r="S38" i="21"/>
  <c r="R3" i="21"/>
  <c r="P5" i="21" a="1"/>
  <c r="Q6" i="21" a="1"/>
  <c r="R7" i="21"/>
  <c r="P9" i="21" a="1"/>
  <c r="Q10" i="21" a="1"/>
  <c r="R11" i="21"/>
  <c r="P13" i="21" a="1"/>
  <c r="Q14" i="21" a="1"/>
  <c r="R15" i="21"/>
  <c r="P17" i="21" a="1"/>
  <c r="Q18" i="21" a="1"/>
  <c r="R19" i="21"/>
  <c r="P21" i="21" a="1"/>
  <c r="Q22" i="21" a="1"/>
  <c r="R23" i="21"/>
  <c r="P25" i="21" a="1"/>
  <c r="Q26" i="21" a="1"/>
  <c r="R27" i="21"/>
  <c r="P29" i="21" a="1"/>
  <c r="Q30" i="21" a="1"/>
  <c r="R31" i="21"/>
  <c r="P33" i="21" a="1"/>
  <c r="Q34" i="21" a="1"/>
  <c r="R35" i="21"/>
  <c r="P37" i="21" a="1"/>
  <c r="Q38" i="21" a="1"/>
  <c r="R39" i="21"/>
  <c r="P41" i="21" a="1"/>
  <c r="Q42" i="21" a="1"/>
  <c r="R43" i="21"/>
  <c r="P45" i="21" a="1"/>
  <c r="Q46" i="21" a="1"/>
  <c r="R47" i="21"/>
  <c r="P49" i="21" a="1"/>
  <c r="Q50" i="21" a="1"/>
  <c r="R51" i="21"/>
  <c r="Q54" i="21" a="1"/>
  <c r="R55" i="21"/>
  <c r="Q58" i="21" a="1"/>
  <c r="P61" i="21" a="1"/>
  <c r="Q62" i="21" a="1"/>
  <c r="R63" i="21"/>
  <c r="P65" i="21" a="1"/>
  <c r="Q66" i="21" a="1"/>
  <c r="R67" i="21"/>
  <c r="P69" i="21" a="1"/>
  <c r="Q70" i="21" a="1"/>
  <c r="R71" i="21"/>
  <c r="P73" i="21" a="1"/>
  <c r="Q74" i="21" a="1"/>
  <c r="R75" i="21"/>
  <c r="P77" i="21" a="1"/>
  <c r="Q78" i="21" a="1"/>
  <c r="R79" i="21"/>
  <c r="P81" i="21" a="1"/>
  <c r="Q82" i="21" a="1"/>
  <c r="R83" i="21"/>
  <c r="S3" i="21"/>
  <c r="S7" i="21"/>
  <c r="S11" i="21"/>
  <c r="S15" i="21"/>
  <c r="S19" i="21"/>
  <c r="S23" i="21"/>
  <c r="S27" i="21"/>
  <c r="S31" i="21"/>
  <c r="S35" i="21"/>
  <c r="S39" i="21"/>
  <c r="S43" i="21"/>
  <c r="S47" i="21"/>
  <c r="S51" i="21"/>
  <c r="S63" i="21"/>
  <c r="S71" i="21"/>
  <c r="S79" i="21"/>
  <c r="Q81" i="21" a="1"/>
  <c r="S26" i="21"/>
  <c r="S50" i="21"/>
  <c r="P4" i="21" a="1"/>
  <c r="Q5" i="21" a="1"/>
  <c r="R6" i="21"/>
  <c r="P8" i="21" a="1"/>
  <c r="Q9" i="21" a="1"/>
  <c r="R10" i="21"/>
  <c r="P12" i="21" a="1"/>
  <c r="Q13" i="21" a="1"/>
  <c r="R14" i="21"/>
  <c r="P16" i="21" a="1"/>
  <c r="Q17" i="21" a="1"/>
  <c r="R18" i="21"/>
  <c r="P20" i="21" a="1"/>
  <c r="Q21" i="21" a="1"/>
  <c r="R22" i="21"/>
  <c r="P24" i="21" a="1"/>
  <c r="Q25" i="21" a="1"/>
  <c r="R26" i="21"/>
  <c r="P28" i="21" a="1"/>
  <c r="Q29" i="21" a="1"/>
  <c r="R30" i="21"/>
  <c r="P32" i="21" a="1"/>
  <c r="Q33" i="21" a="1"/>
  <c r="R34" i="21"/>
  <c r="P36" i="21" a="1"/>
  <c r="Q37" i="21" a="1"/>
  <c r="R38" i="21"/>
  <c r="P40" i="21" a="1"/>
  <c r="Q41" i="21" a="1"/>
  <c r="R42" i="21"/>
  <c r="P44" i="21" a="1"/>
  <c r="Q45" i="21" a="1"/>
  <c r="R46" i="21"/>
  <c r="P48" i="21" a="1"/>
  <c r="Q49" i="21" a="1"/>
  <c r="R50" i="21"/>
  <c r="P52" i="21" a="1"/>
  <c r="Q53" i="21" a="1"/>
  <c r="R54" i="21"/>
  <c r="P56" i="21" a="1"/>
  <c r="Q57" i="21" a="1"/>
  <c r="R58" i="21"/>
  <c r="P60" i="21" a="1"/>
  <c r="Q61" i="21" a="1"/>
  <c r="R62" i="21"/>
  <c r="P64" i="21" a="1"/>
  <c r="Q65" i="21" a="1"/>
  <c r="R66" i="21"/>
  <c r="P68" i="21" a="1"/>
  <c r="Q69" i="21" a="1"/>
  <c r="R70" i="21"/>
  <c r="P72" i="21" a="1"/>
  <c r="Q73" i="21" a="1"/>
  <c r="R74" i="21"/>
  <c r="P76" i="21" a="1"/>
  <c r="Q77" i="21" a="1"/>
  <c r="P80" i="21" a="1"/>
  <c r="S34" i="21"/>
  <c r="S58" i="21"/>
  <c r="S66" i="21"/>
  <c r="S6" i="21"/>
  <c r="S10" i="21"/>
  <c r="S14" i="21"/>
  <c r="S22" i="21"/>
  <c r="S46" i="21"/>
  <c r="S54" i="21"/>
  <c r="S70" i="21"/>
  <c r="S78" i="21"/>
  <c r="P2" i="21" a="1"/>
  <c r="R2" i="21"/>
  <c r="Q2" i="21" a="1"/>
  <c r="S2" i="21"/>
  <c r="P3" i="19" a="1"/>
  <c r="Q4" i="19" a="1"/>
  <c r="S5" i="19"/>
  <c r="S9" i="19"/>
  <c r="S13" i="19"/>
  <c r="S17" i="19"/>
  <c r="S21" i="19"/>
  <c r="S25" i="19"/>
  <c r="Q3" i="19" a="1"/>
  <c r="R4" i="19"/>
  <c r="P6" i="19" a="1"/>
  <c r="Q7" i="19" a="1"/>
  <c r="R8" i="19"/>
  <c r="P10" i="19" a="1"/>
  <c r="Q11" i="19" a="1"/>
  <c r="R12" i="19"/>
  <c r="P14" i="19" a="1"/>
  <c r="Q15" i="19" a="1"/>
  <c r="R16" i="19"/>
  <c r="P18" i="19" a="1"/>
  <c r="Q19" i="19" a="1"/>
  <c r="R20" i="19"/>
  <c r="P22" i="19" a="1"/>
  <c r="Q23" i="19" a="1"/>
  <c r="R24" i="19"/>
  <c r="P26" i="19" a="1"/>
  <c r="Q27" i="19" a="1"/>
  <c r="R28" i="19"/>
  <c r="P30" i="19" a="1"/>
  <c r="Q31" i="19" a="1"/>
  <c r="R32" i="19"/>
  <c r="P34" i="19" a="1"/>
  <c r="Q35" i="19" a="1"/>
  <c r="R36" i="19"/>
  <c r="P38" i="19" a="1"/>
  <c r="Q39" i="19" a="1"/>
  <c r="R40" i="19"/>
  <c r="P42" i="19" a="1"/>
  <c r="Q43" i="19" a="1"/>
  <c r="R44" i="19"/>
  <c r="P46" i="19" a="1"/>
  <c r="Q47" i="19" a="1"/>
  <c r="R48" i="19"/>
  <c r="P50" i="19" a="1"/>
  <c r="R60" i="19"/>
  <c r="P66" i="19" a="1"/>
  <c r="Q71" i="19" a="1"/>
  <c r="S4" i="19"/>
  <c r="S8" i="19"/>
  <c r="S12" i="19"/>
  <c r="S16" i="19"/>
  <c r="S20" i="19"/>
  <c r="S24" i="19"/>
  <c r="S28" i="19"/>
  <c r="S32" i="19"/>
  <c r="S36" i="19"/>
  <c r="S40" i="19"/>
  <c r="S44" i="19"/>
  <c r="S48" i="19"/>
  <c r="S52" i="19"/>
  <c r="S56" i="19"/>
  <c r="S60" i="19"/>
  <c r="S64" i="19"/>
  <c r="S68" i="19"/>
  <c r="S72" i="19"/>
  <c r="S76" i="19"/>
  <c r="P33" i="19" a="1"/>
  <c r="R39" i="19"/>
  <c r="P45" i="19" a="1"/>
  <c r="P49" i="19" a="1"/>
  <c r="Q50" i="19" a="1"/>
  <c r="P53" i="19" a="1"/>
  <c r="R55" i="19"/>
  <c r="Q58" i="19" a="1"/>
  <c r="P61" i="19" a="1"/>
  <c r="Q66" i="19" a="1"/>
  <c r="P69" i="19" a="1"/>
  <c r="R71" i="19"/>
  <c r="P73" i="19" a="1"/>
  <c r="P77" i="19" a="1"/>
  <c r="R54" i="19"/>
  <c r="R70" i="19"/>
  <c r="P76" i="19" a="1"/>
  <c r="Q12" i="19" a="1"/>
  <c r="R17" i="19"/>
  <c r="Q20" i="19" a="1"/>
  <c r="R29" i="19"/>
  <c r="P31" i="19" a="1"/>
  <c r="Q36" i="19" a="1"/>
  <c r="Q40" i="19" a="1"/>
  <c r="Q48" i="19" a="1"/>
  <c r="Q56" i="19" a="1"/>
  <c r="R61" i="19"/>
  <c r="R65" i="19"/>
  <c r="R69" i="19"/>
  <c r="S37" i="19"/>
  <c r="S53" i="19"/>
  <c r="S73" i="19"/>
  <c r="Q51" i="19" a="1"/>
  <c r="P62" i="19" a="1"/>
  <c r="Q67" i="19" a="1"/>
  <c r="Q75" i="19" a="1"/>
  <c r="R3" i="19"/>
  <c r="P5" i="19" a="1"/>
  <c r="Q6" i="19" a="1"/>
  <c r="R7" i="19"/>
  <c r="P9" i="19" a="1"/>
  <c r="Q10" i="19" a="1"/>
  <c r="R11" i="19"/>
  <c r="P13" i="19" a="1"/>
  <c r="Q14" i="19" a="1"/>
  <c r="R15" i="19"/>
  <c r="P17" i="19" a="1"/>
  <c r="Q18" i="19" a="1"/>
  <c r="R19" i="19"/>
  <c r="P21" i="19" a="1"/>
  <c r="Q22" i="19" a="1"/>
  <c r="R23" i="19"/>
  <c r="P25" i="19" a="1"/>
  <c r="Q26" i="19" a="1"/>
  <c r="R27" i="19"/>
  <c r="P29" i="19" a="1"/>
  <c r="Q30" i="19" a="1"/>
  <c r="R31" i="19"/>
  <c r="Q34" i="19" a="1"/>
  <c r="R35" i="19"/>
  <c r="P37" i="19" a="1"/>
  <c r="Q38" i="19" a="1"/>
  <c r="P41" i="19" a="1"/>
  <c r="Q42" i="19" a="1"/>
  <c r="R43" i="19"/>
  <c r="Q46" i="19" a="1"/>
  <c r="R47" i="19"/>
  <c r="R51" i="19"/>
  <c r="Q54" i="19" a="1"/>
  <c r="P57" i="19" a="1"/>
  <c r="R59" i="19"/>
  <c r="Q62" i="19" a="1"/>
  <c r="R63" i="19"/>
  <c r="P65" i="19" a="1"/>
  <c r="R67" i="19"/>
  <c r="Q70" i="19" a="1"/>
  <c r="Q74" i="19" a="1"/>
  <c r="R75" i="19"/>
  <c r="Q78" i="19" a="1"/>
  <c r="P56" i="19" a="1"/>
  <c r="R62" i="19"/>
  <c r="P68" i="19" a="1"/>
  <c r="P72" i="19" a="1"/>
  <c r="Q73" i="19" a="1"/>
  <c r="Q77" i="19" a="1"/>
  <c r="P11" i="19" a="1"/>
  <c r="P39" i="19" a="1"/>
  <c r="Q44" i="19" a="1"/>
  <c r="R49" i="19"/>
  <c r="R53" i="19"/>
  <c r="Q60" i="19" a="1"/>
  <c r="R73" i="19"/>
  <c r="R77" i="19"/>
  <c r="S29" i="19"/>
  <c r="S45" i="19"/>
  <c r="S57" i="19"/>
  <c r="S69" i="19"/>
  <c r="P54" i="19" a="1"/>
  <c r="R56" i="19"/>
  <c r="R68" i="19"/>
  <c r="R72" i="19"/>
  <c r="R76" i="19"/>
  <c r="S3" i="19"/>
  <c r="S7" i="19"/>
  <c r="S11" i="19"/>
  <c r="S15" i="19"/>
  <c r="S19" i="19"/>
  <c r="S23" i="19"/>
  <c r="S27" i="19"/>
  <c r="S31" i="19"/>
  <c r="S35" i="19"/>
  <c r="S39" i="19"/>
  <c r="S43" i="19"/>
  <c r="S47" i="19"/>
  <c r="S51" i="19"/>
  <c r="S55" i="19"/>
  <c r="S59" i="19"/>
  <c r="S63" i="19"/>
  <c r="S67" i="19"/>
  <c r="S71" i="19"/>
  <c r="S75" i="19"/>
  <c r="R38" i="19"/>
  <c r="P40" i="19" a="1"/>
  <c r="Q41" i="19" a="1"/>
  <c r="P44" i="19" a="1"/>
  <c r="R46" i="19"/>
  <c r="P48" i="19" a="1"/>
  <c r="R50" i="19"/>
  <c r="Q53" i="19" a="1"/>
  <c r="Q57" i="19" a="1"/>
  <c r="P60" i="19" a="1"/>
  <c r="P64" i="19" a="1"/>
  <c r="Q65" i="19" a="1"/>
  <c r="Q69" i="19" a="1"/>
  <c r="R74" i="19"/>
  <c r="R13" i="19"/>
  <c r="P19" i="19" a="1"/>
  <c r="Q24" i="19" a="1"/>
  <c r="Q28" i="19" a="1"/>
  <c r="Q32" i="19" a="1"/>
  <c r="R37" i="19"/>
  <c r="P4" i="19" a="1"/>
  <c r="Q5" i="19" a="1"/>
  <c r="R6" i="19"/>
  <c r="P8" i="19" a="1"/>
  <c r="Q9" i="19" a="1"/>
  <c r="R10" i="19"/>
  <c r="P12" i="19" a="1"/>
  <c r="Q13" i="19" a="1"/>
  <c r="R14" i="19"/>
  <c r="P16" i="19" a="1"/>
  <c r="Q17" i="19" a="1"/>
  <c r="R18" i="19"/>
  <c r="P20" i="19" a="1"/>
  <c r="Q21" i="19" a="1"/>
  <c r="R22" i="19"/>
  <c r="P24" i="19" a="1"/>
  <c r="Q25" i="19" a="1"/>
  <c r="R26" i="19"/>
  <c r="P28" i="19" a="1"/>
  <c r="Q29" i="19" a="1"/>
  <c r="R30" i="19"/>
  <c r="P32" i="19" a="1"/>
  <c r="Q33" i="19" a="1"/>
  <c r="R34" i="19"/>
  <c r="P36" i="19" a="1"/>
  <c r="Q37" i="19" a="1"/>
  <c r="R42" i="19"/>
  <c r="Q45" i="19" a="1"/>
  <c r="Q49" i="19" a="1"/>
  <c r="P52" i="19" a="1"/>
  <c r="R58" i="19"/>
  <c r="Q61" i="19" a="1"/>
  <c r="R66" i="19"/>
  <c r="R78" i="19"/>
  <c r="P15" i="19" a="1"/>
  <c r="R21" i="19"/>
  <c r="R25" i="19"/>
  <c r="R33" i="19"/>
  <c r="P43" i="19" a="1"/>
  <c r="P47" i="19" a="1"/>
  <c r="P51" i="19" a="1"/>
  <c r="P55" i="19" a="1"/>
  <c r="P59" i="19" a="1"/>
  <c r="P63" i="19" a="1"/>
  <c r="P67" i="19" a="1"/>
  <c r="P71" i="19" a="1"/>
  <c r="Q72" i="19" a="1"/>
  <c r="Q76" i="19" a="1"/>
  <c r="S41" i="19"/>
  <c r="S49" i="19"/>
  <c r="S61" i="19"/>
  <c r="R52" i="19"/>
  <c r="Q59" i="19" a="1"/>
  <c r="Q63" i="19" a="1"/>
  <c r="S6" i="19"/>
  <c r="S10" i="19"/>
  <c r="S14" i="19"/>
  <c r="S18" i="19"/>
  <c r="S22" i="19"/>
  <c r="S26" i="19"/>
  <c r="S30" i="19"/>
  <c r="S34" i="19"/>
  <c r="S38" i="19"/>
  <c r="S42" i="19"/>
  <c r="S46" i="19"/>
  <c r="S50" i="19"/>
  <c r="S54" i="19"/>
  <c r="S58" i="19"/>
  <c r="S62" i="19"/>
  <c r="S66" i="19"/>
  <c r="S70" i="19"/>
  <c r="S74" i="19"/>
  <c r="S78" i="19"/>
  <c r="R5" i="19"/>
  <c r="P7" i="19" a="1"/>
  <c r="Q8" i="19" a="1"/>
  <c r="R9" i="19"/>
  <c r="Q16" i="19" a="1"/>
  <c r="P23" i="19" a="1"/>
  <c r="P27" i="19" a="1"/>
  <c r="P35" i="19" a="1"/>
  <c r="R41" i="19"/>
  <c r="R45" i="19"/>
  <c r="Q52" i="19" a="1"/>
  <c r="R57" i="19"/>
  <c r="Q64" i="19" a="1"/>
  <c r="Q68" i="19" a="1"/>
  <c r="P75" i="19" a="1"/>
  <c r="S33" i="19"/>
  <c r="S65" i="19"/>
  <c r="S77" i="19"/>
  <c r="Q55" i="19" a="1"/>
  <c r="P58" i="19" a="1"/>
  <c r="R64" i="19"/>
  <c r="P70" i="19" a="1"/>
  <c r="P74" i="19" a="1"/>
  <c r="P78" i="19" a="1"/>
  <c r="R2" i="19"/>
  <c r="P2" i="19" a="1"/>
  <c r="Q2" i="19" a="1"/>
  <c r="S2" i="19"/>
  <c r="P3" i="18" a="1"/>
  <c r="Q4" i="18" a="1"/>
  <c r="R5" i="18"/>
  <c r="P7" i="18" a="1"/>
  <c r="Q8" i="18" a="1"/>
  <c r="R9" i="18"/>
  <c r="P11" i="18" a="1"/>
  <c r="S5" i="18"/>
  <c r="S9" i="18"/>
  <c r="S13" i="18"/>
  <c r="S17" i="18"/>
  <c r="S21" i="18"/>
  <c r="S25" i="18"/>
  <c r="S29" i="18"/>
  <c r="S33" i="18"/>
  <c r="S37" i="18"/>
  <c r="S41" i="18"/>
  <c r="S45" i="18"/>
  <c r="S49" i="18"/>
  <c r="S53" i="18"/>
  <c r="S57" i="18"/>
  <c r="S61" i="18"/>
  <c r="S65" i="18"/>
  <c r="S69" i="18"/>
  <c r="S73" i="18"/>
  <c r="S77" i="18"/>
  <c r="S81" i="18"/>
  <c r="Q3" i="18" a="1"/>
  <c r="R4" i="18"/>
  <c r="P6" i="18" a="1"/>
  <c r="R8" i="18"/>
  <c r="P10" i="18" a="1"/>
  <c r="Q11" i="18" a="1"/>
  <c r="P14" i="18" a="1"/>
  <c r="Q23" i="18" a="1"/>
  <c r="R24" i="18"/>
  <c r="P26" i="18" a="1"/>
  <c r="Q27" i="18" a="1"/>
  <c r="R28" i="18"/>
  <c r="P30" i="18" a="1"/>
  <c r="Q31" i="18" a="1"/>
  <c r="R32" i="18"/>
  <c r="Q35" i="18" a="1"/>
  <c r="R36" i="18"/>
  <c r="Q39" i="18" a="1"/>
  <c r="R40" i="18"/>
  <c r="P42" i="18" a="1"/>
  <c r="Q43" i="18" a="1"/>
  <c r="R44" i="18"/>
  <c r="Q51" i="18" a="1"/>
  <c r="P54" i="18" a="1"/>
  <c r="P58" i="18" a="1"/>
  <c r="R60" i="18"/>
  <c r="Q7" i="18" a="1"/>
  <c r="R12" i="18"/>
  <c r="Q15" i="18" a="1"/>
  <c r="R16" i="18"/>
  <c r="P18" i="18" a="1"/>
  <c r="Q19" i="18" a="1"/>
  <c r="R20" i="18"/>
  <c r="P22" i="18" a="1"/>
  <c r="P34" i="18" a="1"/>
  <c r="P38" i="18" a="1"/>
  <c r="P46" i="18" a="1"/>
  <c r="Q47" i="18" a="1"/>
  <c r="R48" i="18"/>
  <c r="P50" i="18" a="1"/>
  <c r="R56" i="18"/>
  <c r="S4" i="18"/>
  <c r="S8" i="18"/>
  <c r="S12" i="18"/>
  <c r="S16" i="18"/>
  <c r="S20" i="18"/>
  <c r="S24" i="18"/>
  <c r="S28" i="18"/>
  <c r="S32" i="18"/>
  <c r="S36" i="18"/>
  <c r="S40" i="18"/>
  <c r="S44" i="18"/>
  <c r="S48" i="18"/>
  <c r="S52" i="18"/>
  <c r="S56" i="18"/>
  <c r="S60" i="18"/>
  <c r="S64" i="18"/>
  <c r="S68" i="18"/>
  <c r="S72" i="18"/>
  <c r="S76" i="18"/>
  <c r="S80" i="18"/>
  <c r="R51" i="18"/>
  <c r="Q54" i="18" a="1"/>
  <c r="P57" i="18" a="1"/>
  <c r="Q58" i="18" a="1"/>
  <c r="R59" i="18"/>
  <c r="Q62" i="18" a="1"/>
  <c r="P65" i="18" a="1"/>
  <c r="R67" i="18"/>
  <c r="P69" i="18" a="1"/>
  <c r="R71" i="18"/>
  <c r="Q74" i="18" a="1"/>
  <c r="R75" i="18"/>
  <c r="P77" i="18" a="1"/>
  <c r="Q78" i="18" a="1"/>
  <c r="R79" i="18"/>
  <c r="Q82" i="18" a="1"/>
  <c r="Q73" i="18" a="1"/>
  <c r="R74" i="18"/>
  <c r="Q77" i="18" a="1"/>
  <c r="P80" i="18" a="1"/>
  <c r="S18" i="18"/>
  <c r="S26" i="18"/>
  <c r="S34" i="18"/>
  <c r="S50" i="18"/>
  <c r="S66" i="18"/>
  <c r="R25" i="18"/>
  <c r="P39" i="18" a="1"/>
  <c r="R49" i="18"/>
  <c r="R53" i="18"/>
  <c r="R65" i="18"/>
  <c r="R3" i="18"/>
  <c r="P5" i="18" a="1"/>
  <c r="Q6" i="18" a="1"/>
  <c r="R7" i="18"/>
  <c r="P9" i="18" a="1"/>
  <c r="Q10" i="18" a="1"/>
  <c r="R11" i="18"/>
  <c r="P13" i="18" a="1"/>
  <c r="Q14" i="18" a="1"/>
  <c r="R15" i="18"/>
  <c r="P17" i="18" a="1"/>
  <c r="Q18" i="18" a="1"/>
  <c r="R19" i="18"/>
  <c r="P21" i="18" a="1"/>
  <c r="Q22" i="18" a="1"/>
  <c r="R23" i="18"/>
  <c r="P25" i="18" a="1"/>
  <c r="Q26" i="18" a="1"/>
  <c r="R27" i="18"/>
  <c r="P29" i="18" a="1"/>
  <c r="Q30" i="18" a="1"/>
  <c r="R31" i="18"/>
  <c r="P33" i="18" a="1"/>
  <c r="Q34" i="18" a="1"/>
  <c r="R35" i="18"/>
  <c r="P37" i="18" a="1"/>
  <c r="Q38" i="18" a="1"/>
  <c r="R39" i="18"/>
  <c r="P41" i="18" a="1"/>
  <c r="Q42" i="18" a="1"/>
  <c r="R43" i="18"/>
  <c r="P45" i="18" a="1"/>
  <c r="Q46" i="18" a="1"/>
  <c r="R47" i="18"/>
  <c r="P49" i="18" a="1"/>
  <c r="Q50" i="18" a="1"/>
  <c r="P53" i="18" a="1"/>
  <c r="R55" i="18"/>
  <c r="P61" i="18" a="1"/>
  <c r="R63" i="18"/>
  <c r="Q66" i="18" a="1"/>
  <c r="Q70" i="18" a="1"/>
  <c r="P73" i="18" a="1"/>
  <c r="P81" i="18" a="1"/>
  <c r="R78" i="18"/>
  <c r="S10" i="18"/>
  <c r="S22" i="18"/>
  <c r="S46" i="18"/>
  <c r="S58" i="18"/>
  <c r="S62" i="18"/>
  <c r="S3" i="18"/>
  <c r="S7" i="18"/>
  <c r="S11" i="18"/>
  <c r="S15" i="18"/>
  <c r="S19" i="18"/>
  <c r="S23" i="18"/>
  <c r="S27" i="18"/>
  <c r="S31" i="18"/>
  <c r="S35" i="18"/>
  <c r="S39" i="18"/>
  <c r="S43" i="18"/>
  <c r="S47" i="18"/>
  <c r="S51" i="18"/>
  <c r="S55" i="18"/>
  <c r="S59" i="18"/>
  <c r="S63" i="18"/>
  <c r="S67" i="18"/>
  <c r="S71" i="18"/>
  <c r="S75" i="18"/>
  <c r="S79" i="18"/>
  <c r="R54" i="18"/>
  <c r="R58" i="18"/>
  <c r="P60" i="18" a="1"/>
  <c r="Q61" i="18" a="1"/>
  <c r="R62" i="18"/>
  <c r="Q65" i="18" a="1"/>
  <c r="Q69" i="18" a="1"/>
  <c r="P76" i="18" a="1"/>
  <c r="Q81" i="18" a="1"/>
  <c r="S14" i="18"/>
  <c r="S30" i="18"/>
  <c r="S42" i="18"/>
  <c r="S54" i="18"/>
  <c r="P19" i="18" a="1"/>
  <c r="Q24" i="18" a="1"/>
  <c r="Q28" i="18" a="1"/>
  <c r="P31" i="18" a="1"/>
  <c r="R33" i="18"/>
  <c r="P35" i="18" a="1"/>
  <c r="Q40" i="18" a="1"/>
  <c r="P47" i="18" a="1"/>
  <c r="Q52" i="18" a="1"/>
  <c r="P55" i="18" a="1"/>
  <c r="R57" i="18"/>
  <c r="Q60" i="18" a="1"/>
  <c r="P63" i="18" a="1"/>
  <c r="P67" i="18" a="1"/>
  <c r="P71" i="18" a="1"/>
  <c r="R73" i="18"/>
  <c r="Q76" i="18" a="1"/>
  <c r="P79" i="18" a="1"/>
  <c r="R81" i="18"/>
  <c r="P4" i="18" a="1"/>
  <c r="Q5" i="18" a="1"/>
  <c r="R6" i="18"/>
  <c r="P8" i="18" a="1"/>
  <c r="Q9" i="18" a="1"/>
  <c r="R10" i="18"/>
  <c r="P12" i="18" a="1"/>
  <c r="Q13" i="18" a="1"/>
  <c r="R14" i="18"/>
  <c r="P16" i="18" a="1"/>
  <c r="Q17" i="18" a="1"/>
  <c r="R18" i="18"/>
  <c r="P20" i="18" a="1"/>
  <c r="Q21" i="18" a="1"/>
  <c r="R22" i="18"/>
  <c r="P24" i="18" a="1"/>
  <c r="Q25" i="18" a="1"/>
  <c r="R26" i="18"/>
  <c r="P28" i="18" a="1"/>
  <c r="Q29" i="18" a="1"/>
  <c r="R30" i="18"/>
  <c r="P32" i="18" a="1"/>
  <c r="Q33" i="18" a="1"/>
  <c r="R34" i="18"/>
  <c r="P36" i="18" a="1"/>
  <c r="Q37" i="18" a="1"/>
  <c r="R38" i="18"/>
  <c r="P40" i="18" a="1"/>
  <c r="Q41" i="18" a="1"/>
  <c r="R42" i="18"/>
  <c r="P44" i="18" a="1"/>
  <c r="Q45" i="18" a="1"/>
  <c r="R46" i="18"/>
  <c r="P48" i="18" a="1"/>
  <c r="Q49" i="18" a="1"/>
  <c r="R50" i="18"/>
  <c r="P52" i="18" a="1"/>
  <c r="Q53" i="18" a="1"/>
  <c r="P56" i="18" a="1"/>
  <c r="Q57" i="18" a="1"/>
  <c r="P64" i="18" a="1"/>
  <c r="R66" i="18"/>
  <c r="P68" i="18" a="1"/>
  <c r="R70" i="18"/>
  <c r="P72" i="18" a="1"/>
  <c r="R82" i="18"/>
  <c r="S6" i="18"/>
  <c r="S38" i="18"/>
  <c r="S70" i="18"/>
  <c r="S74" i="18"/>
  <c r="S78" i="18"/>
  <c r="S82" i="18"/>
  <c r="R13" i="18"/>
  <c r="P15" i="18" a="1"/>
  <c r="R17" i="18"/>
  <c r="Q20" i="18" a="1"/>
  <c r="P23" i="18" a="1"/>
  <c r="P27" i="18" a="1"/>
  <c r="R37" i="18"/>
  <c r="P43" i="18" a="1"/>
  <c r="P51" i="18" a="1"/>
  <c r="P59" i="18" a="1"/>
  <c r="R61" i="18"/>
  <c r="Q64" i="18" a="1"/>
  <c r="Q68" i="18" a="1"/>
  <c r="R69" i="18"/>
  <c r="Q72" i="18" a="1"/>
  <c r="P75" i="18" a="1"/>
  <c r="R77" i="18"/>
  <c r="Q80" i="18" a="1"/>
  <c r="R52" i="18"/>
  <c r="Q55" i="18" a="1"/>
  <c r="Q59" i="18" a="1"/>
  <c r="P62" i="18" a="1"/>
  <c r="Q12" i="18" a="1"/>
  <c r="Q16" i="18" a="1"/>
  <c r="R21" i="18"/>
  <c r="R29" i="18"/>
  <c r="Q32" i="18" a="1"/>
  <c r="Q36" i="18" a="1"/>
  <c r="R41" i="18"/>
  <c r="Q44" i="18" a="1"/>
  <c r="R45" i="18"/>
  <c r="Q48" i="18" a="1"/>
  <c r="Q56" i="18" a="1"/>
  <c r="Q63" i="18" a="1"/>
  <c r="P74" i="18" a="1"/>
  <c r="R64" i="18"/>
  <c r="Q75" i="18" a="1"/>
  <c r="P66" i="18" a="1"/>
  <c r="R76" i="18"/>
  <c r="P78" i="18" a="1"/>
  <c r="R68" i="18"/>
  <c r="P70" i="18" a="1"/>
  <c r="Q67" i="18" a="1"/>
  <c r="R80" i="18"/>
  <c r="Q79" i="18" a="1"/>
  <c r="R72" i="18"/>
  <c r="Q71" i="18" a="1"/>
  <c r="P82" i="18" a="1"/>
  <c r="Q2" i="18" a="1"/>
  <c r="P2" i="18" a="1"/>
  <c r="R2" i="18"/>
  <c r="S2" i="18"/>
  <c r="P3" i="17" a="1"/>
  <c r="Q4" i="17" a="1"/>
  <c r="R5" i="17"/>
  <c r="P7" i="17" a="1"/>
  <c r="Q8" i="17" a="1"/>
  <c r="R9" i="17"/>
  <c r="P11" i="17" a="1"/>
  <c r="Q12" i="17" a="1"/>
  <c r="R13" i="17"/>
  <c r="P15" i="17" a="1"/>
  <c r="Q16" i="17" a="1"/>
  <c r="R17" i="17"/>
  <c r="P19" i="17" a="1"/>
  <c r="Q20" i="17" a="1"/>
  <c r="R21" i="17"/>
  <c r="P23" i="17" a="1"/>
  <c r="Q24" i="17" a="1"/>
  <c r="R25" i="17"/>
  <c r="P27" i="17" a="1"/>
  <c r="Q28" i="17" a="1"/>
  <c r="R29" i="17"/>
  <c r="P31" i="17" a="1"/>
  <c r="Q32" i="17" a="1"/>
  <c r="R33" i="17"/>
  <c r="P35" i="17" a="1"/>
  <c r="Q36" i="17" a="1"/>
  <c r="R37" i="17"/>
  <c r="P39" i="17" a="1"/>
  <c r="Q40" i="17" a="1"/>
  <c r="R41" i="17"/>
  <c r="P43" i="17" a="1"/>
  <c r="Q44" i="17" a="1"/>
  <c r="R45" i="17"/>
  <c r="P47" i="17" a="1"/>
  <c r="Q48" i="17" a="1"/>
  <c r="R49" i="17"/>
  <c r="P51" i="17" a="1"/>
  <c r="Q52" i="17" a="1"/>
  <c r="R53" i="17"/>
  <c r="P55" i="17" a="1"/>
  <c r="Q56" i="17" a="1"/>
  <c r="R57" i="17"/>
  <c r="P59" i="17" a="1"/>
  <c r="Q60" i="17" a="1"/>
  <c r="R61" i="17"/>
  <c r="P63" i="17" a="1"/>
  <c r="Q64" i="17" a="1"/>
  <c r="R65" i="17"/>
  <c r="P67" i="17" a="1"/>
  <c r="Q68" i="17" a="1"/>
  <c r="R69" i="17"/>
  <c r="P71" i="17" a="1"/>
  <c r="Q72" i="17" a="1"/>
  <c r="S5" i="17"/>
  <c r="S9" i="17"/>
  <c r="S13" i="17"/>
  <c r="S17" i="17"/>
  <c r="S21" i="17"/>
  <c r="S25" i="17"/>
  <c r="S29" i="17"/>
  <c r="S33" i="17"/>
  <c r="S37" i="17"/>
  <c r="S41" i="17"/>
  <c r="S45" i="17"/>
  <c r="S49" i="17"/>
  <c r="S53" i="17"/>
  <c r="S57" i="17"/>
  <c r="S61" i="17"/>
  <c r="S65" i="17"/>
  <c r="S69" i="17"/>
  <c r="S73" i="17"/>
  <c r="P30" i="17" a="1"/>
  <c r="R32" i="17"/>
  <c r="Q35" i="17" a="1"/>
  <c r="R36" i="17"/>
  <c r="P38" i="17" a="1"/>
  <c r="Q39" i="17" a="1"/>
  <c r="R40" i="17"/>
  <c r="Q43" i="17" a="1"/>
  <c r="P46" i="17" a="1"/>
  <c r="Q47" i="17" a="1"/>
  <c r="R48" i="17"/>
  <c r="P50" i="17" a="1"/>
  <c r="R52" i="17"/>
  <c r="P54" i="17" a="1"/>
  <c r="R56" i="17"/>
  <c r="P70" i="17" a="1"/>
  <c r="Q71" i="17" a="1"/>
  <c r="Q42" i="17" a="1"/>
  <c r="P49" i="17" a="1"/>
  <c r="R51" i="17"/>
  <c r="Q54" i="17" a="1"/>
  <c r="Q58" i="17" a="1"/>
  <c r="R59" i="17"/>
  <c r="P65" i="17" a="1"/>
  <c r="Q70" i="17" a="1"/>
  <c r="P73" i="17" a="1"/>
  <c r="S3" i="17"/>
  <c r="S35" i="17"/>
  <c r="S43" i="17"/>
  <c r="S71" i="17"/>
  <c r="Q73" i="17" a="1"/>
  <c r="S10" i="17"/>
  <c r="S22" i="17"/>
  <c r="S38" i="17"/>
  <c r="S54" i="17"/>
  <c r="Q3" i="17" a="1"/>
  <c r="R4" i="17"/>
  <c r="P6" i="17" a="1"/>
  <c r="Q7" i="17" a="1"/>
  <c r="R8" i="17"/>
  <c r="P10" i="17" a="1"/>
  <c r="Q11" i="17" a="1"/>
  <c r="R12" i="17"/>
  <c r="P14" i="17" a="1"/>
  <c r="Q15" i="17" a="1"/>
  <c r="R16" i="17"/>
  <c r="P18" i="17" a="1"/>
  <c r="Q19" i="17" a="1"/>
  <c r="R20" i="17"/>
  <c r="P22" i="17" a="1"/>
  <c r="Q23" i="17" a="1"/>
  <c r="R24" i="17"/>
  <c r="P26" i="17" a="1"/>
  <c r="Q27" i="17" a="1"/>
  <c r="R28" i="17"/>
  <c r="Q31" i="17" a="1"/>
  <c r="P34" i="17" a="1"/>
  <c r="P42" i="17" a="1"/>
  <c r="R44" i="17"/>
  <c r="Q51" i="17" a="1"/>
  <c r="Q55" i="17" a="1"/>
  <c r="P58" i="17" a="1"/>
  <c r="Q59" i="17" a="1"/>
  <c r="R60" i="17"/>
  <c r="P62" i="17" a="1"/>
  <c r="Q63" i="17" a="1"/>
  <c r="R64" i="17"/>
  <c r="P66" i="17" a="1"/>
  <c r="Q67" i="17" a="1"/>
  <c r="R68" i="17"/>
  <c r="R72" i="17"/>
  <c r="P74" i="17" a="1"/>
  <c r="R43" i="17"/>
  <c r="Q50" i="17" a="1"/>
  <c r="R55" i="17"/>
  <c r="Q62" i="17" a="1"/>
  <c r="Q66" i="17" a="1"/>
  <c r="P69" i="17" a="1"/>
  <c r="S27" i="17"/>
  <c r="S63" i="17"/>
  <c r="S42" i="17"/>
  <c r="S50" i="17"/>
  <c r="S58" i="17"/>
  <c r="S66" i="17"/>
  <c r="S4" i="17"/>
  <c r="S8" i="17"/>
  <c r="S12" i="17"/>
  <c r="S16" i="17"/>
  <c r="S20" i="17"/>
  <c r="S24" i="17"/>
  <c r="S28" i="17"/>
  <c r="S32" i="17"/>
  <c r="S36" i="17"/>
  <c r="S40" i="17"/>
  <c r="S44" i="17"/>
  <c r="S48" i="17"/>
  <c r="S52" i="17"/>
  <c r="S56" i="17"/>
  <c r="S60" i="17"/>
  <c r="S64" i="17"/>
  <c r="S68" i="17"/>
  <c r="S72" i="17"/>
  <c r="P5" i="17" a="1"/>
  <c r="Q6" i="17" a="1"/>
  <c r="P9" i="17" a="1"/>
  <c r="Q10" i="17" a="1"/>
  <c r="P13" i="17" a="1"/>
  <c r="Q14" i="17" a="1"/>
  <c r="R15" i="17"/>
  <c r="R19" i="17"/>
  <c r="R23" i="17"/>
  <c r="P25" i="17" a="1"/>
  <c r="Q26" i="17" a="1"/>
  <c r="R27" i="17"/>
  <c r="P29" i="17" a="1"/>
  <c r="Q38" i="17" a="1"/>
  <c r="P45" i="17" a="1"/>
  <c r="R71" i="17"/>
  <c r="S11" i="17"/>
  <c r="S19" i="17"/>
  <c r="S31" i="17"/>
  <c r="S39" i="17"/>
  <c r="S55" i="17"/>
  <c r="P68" i="17" a="1"/>
  <c r="Q69" i="17" a="1"/>
  <c r="P72" i="17" a="1"/>
  <c r="S6" i="17"/>
  <c r="S14" i="17"/>
  <c r="S30" i="17"/>
  <c r="S46" i="17"/>
  <c r="R3" i="17"/>
  <c r="R7" i="17"/>
  <c r="R11" i="17"/>
  <c r="P17" i="17" a="1"/>
  <c r="Q18" i="17" a="1"/>
  <c r="P21" i="17" a="1"/>
  <c r="Q22" i="17" a="1"/>
  <c r="Q30" i="17" a="1"/>
  <c r="R31" i="17"/>
  <c r="P33" i="17" a="1"/>
  <c r="Q34" i="17" a="1"/>
  <c r="R35" i="17"/>
  <c r="P37" i="17" a="1"/>
  <c r="R39" i="17"/>
  <c r="P41" i="17" a="1"/>
  <c r="Q46" i="17" a="1"/>
  <c r="R47" i="17"/>
  <c r="P53" i="17" a="1"/>
  <c r="P57" i="17" a="1"/>
  <c r="P61" i="17" a="1"/>
  <c r="R63" i="17"/>
  <c r="R67" i="17"/>
  <c r="Q74" i="17" a="1"/>
  <c r="S7" i="17"/>
  <c r="S15" i="17"/>
  <c r="S23" i="17"/>
  <c r="S47" i="17"/>
  <c r="S51" i="17"/>
  <c r="S59" i="17"/>
  <c r="S67" i="17"/>
  <c r="R70" i="17"/>
  <c r="R74" i="17"/>
  <c r="S18" i="17"/>
  <c r="S34" i="17"/>
  <c r="S62" i="17"/>
  <c r="P4" i="17" a="1"/>
  <c r="Q5" i="17" a="1"/>
  <c r="R6" i="17"/>
  <c r="P8" i="17" a="1"/>
  <c r="Q9" i="17" a="1"/>
  <c r="R10" i="17"/>
  <c r="P12" i="17" a="1"/>
  <c r="Q13" i="17" a="1"/>
  <c r="R14" i="17"/>
  <c r="P16" i="17" a="1"/>
  <c r="Q17" i="17" a="1"/>
  <c r="R18" i="17"/>
  <c r="P20" i="17" a="1"/>
  <c r="Q21" i="17" a="1"/>
  <c r="R22" i="17"/>
  <c r="P24" i="17" a="1"/>
  <c r="Q25" i="17" a="1"/>
  <c r="R26" i="17"/>
  <c r="P28" i="17" a="1"/>
  <c r="Q29" i="17" a="1"/>
  <c r="R30" i="17"/>
  <c r="P32" i="17" a="1"/>
  <c r="Q33" i="17" a="1"/>
  <c r="R34" i="17"/>
  <c r="P36" i="17" a="1"/>
  <c r="Q37" i="17" a="1"/>
  <c r="R38" i="17"/>
  <c r="P40" i="17" a="1"/>
  <c r="Q41" i="17" a="1"/>
  <c r="R42" i="17"/>
  <c r="P44" i="17" a="1"/>
  <c r="Q45" i="17" a="1"/>
  <c r="R46" i="17"/>
  <c r="P48" i="17" a="1"/>
  <c r="Q49" i="17" a="1"/>
  <c r="R50" i="17"/>
  <c r="P52" i="17" a="1"/>
  <c r="Q53" i="17" a="1"/>
  <c r="R54" i="17"/>
  <c r="P56" i="17" a="1"/>
  <c r="Q57" i="17" a="1"/>
  <c r="R58" i="17"/>
  <c r="P60" i="17" a="1"/>
  <c r="Q61" i="17" a="1"/>
  <c r="R62" i="17"/>
  <c r="P64" i="17" a="1"/>
  <c r="Q65" i="17" a="1"/>
  <c r="R66" i="17"/>
  <c r="S26" i="17"/>
  <c r="R73" i="17"/>
  <c r="S70" i="17"/>
  <c r="S74" i="17"/>
  <c r="R2" i="17"/>
  <c r="Q2" i="17" a="1"/>
  <c r="S2" i="17"/>
  <c r="P2" i="17" a="1"/>
  <c r="P3" i="12" a="1"/>
  <c r="Q4" i="12" a="1"/>
  <c r="R5" i="12"/>
  <c r="P7" i="12" a="1"/>
  <c r="Q8" i="12" a="1"/>
  <c r="R9" i="12"/>
  <c r="P11" i="12" a="1"/>
  <c r="Q12" i="12" a="1"/>
  <c r="R13" i="12"/>
  <c r="P15" i="12" a="1"/>
  <c r="Q16" i="12" a="1"/>
  <c r="R17" i="12"/>
  <c r="P19" i="12" a="1"/>
  <c r="Q20" i="12" a="1"/>
  <c r="R21" i="12"/>
  <c r="P23" i="12" a="1"/>
  <c r="Q24" i="12" a="1"/>
  <c r="R25" i="12"/>
  <c r="P27" i="12" a="1"/>
  <c r="Q28" i="12" a="1"/>
  <c r="R29" i="12"/>
  <c r="P31" i="12" a="1"/>
  <c r="Q32" i="12" a="1"/>
  <c r="R33" i="12"/>
  <c r="P35" i="12" a="1"/>
  <c r="Q36" i="12" a="1"/>
  <c r="R37" i="12"/>
  <c r="P39" i="12" a="1"/>
  <c r="Q40" i="12" a="1"/>
  <c r="R41" i="12"/>
  <c r="P43" i="12" a="1"/>
  <c r="Q44" i="12" a="1"/>
  <c r="R45" i="12"/>
  <c r="P47" i="12" a="1"/>
  <c r="Q48" i="12" a="1"/>
  <c r="R49" i="12"/>
  <c r="P51" i="12" a="1"/>
  <c r="Q52" i="12" a="1"/>
  <c r="R53" i="12"/>
  <c r="P55" i="12" a="1"/>
  <c r="Q56" i="12" a="1"/>
  <c r="R57" i="12"/>
  <c r="P59" i="12" a="1"/>
  <c r="Q60" i="12" a="1"/>
  <c r="R61" i="12"/>
  <c r="P63" i="12" a="1"/>
  <c r="Q64" i="12" a="1"/>
  <c r="R65" i="12"/>
  <c r="P67" i="12" a="1"/>
  <c r="Q68" i="12" a="1"/>
  <c r="R69" i="12"/>
  <c r="P71" i="12" a="1"/>
  <c r="Q72" i="12" a="1"/>
  <c r="R73" i="12"/>
  <c r="P75" i="12" a="1"/>
  <c r="Q76" i="12" a="1"/>
  <c r="R77" i="12"/>
  <c r="P79" i="12" a="1"/>
  <c r="Q80" i="12" a="1"/>
  <c r="R81" i="12"/>
  <c r="P83" i="12" a="1"/>
  <c r="Q84" i="12" a="1"/>
  <c r="R85" i="12"/>
  <c r="P87" i="12" a="1"/>
  <c r="Q88" i="12" a="1"/>
  <c r="R89" i="12"/>
  <c r="S25" i="12"/>
  <c r="S29" i="12"/>
  <c r="S33" i="12"/>
  <c r="S37" i="12"/>
  <c r="S41" i="12"/>
  <c r="S5" i="12"/>
  <c r="S9" i="12"/>
  <c r="S13" i="12"/>
  <c r="S17" i="12"/>
  <c r="S21" i="12"/>
  <c r="Q3" i="12" a="1"/>
  <c r="R4" i="12"/>
  <c r="P6" i="12" a="1"/>
  <c r="Q7" i="12" a="1"/>
  <c r="R8" i="12"/>
  <c r="P10" i="12" a="1"/>
  <c r="Q11" i="12" a="1"/>
  <c r="R12" i="12"/>
  <c r="P14" i="12" a="1"/>
  <c r="Q15" i="12" a="1"/>
  <c r="R16" i="12"/>
  <c r="P18" i="12" a="1"/>
  <c r="Q19" i="12" a="1"/>
  <c r="R20" i="12"/>
  <c r="P22" i="12" a="1"/>
  <c r="Q23" i="12" a="1"/>
  <c r="R24" i="12"/>
  <c r="P26" i="12" a="1"/>
  <c r="Q27" i="12" a="1"/>
  <c r="R28" i="12"/>
  <c r="P30" i="12" a="1"/>
  <c r="Q31" i="12" a="1"/>
  <c r="R32" i="12"/>
  <c r="P34" i="12" a="1"/>
  <c r="Q35" i="12" a="1"/>
  <c r="R36" i="12"/>
  <c r="P38" i="12" a="1"/>
  <c r="Q39" i="12" a="1"/>
  <c r="R40" i="12"/>
  <c r="P42" i="12" a="1"/>
  <c r="Q43" i="12" a="1"/>
  <c r="R44" i="12"/>
  <c r="P46" i="12" a="1"/>
  <c r="Q47" i="12" a="1"/>
  <c r="R48" i="12"/>
  <c r="P50" i="12" a="1"/>
  <c r="Q51" i="12" a="1"/>
  <c r="R52" i="12"/>
  <c r="P54" i="12" a="1"/>
  <c r="Q55" i="12" a="1"/>
  <c r="R56" i="12"/>
  <c r="P58" i="12" a="1"/>
  <c r="Q59" i="12" a="1"/>
  <c r="R60" i="12"/>
  <c r="P62" i="12" a="1"/>
  <c r="Q63" i="12" a="1"/>
  <c r="R64" i="12"/>
  <c r="P66" i="12" a="1"/>
  <c r="Q67" i="12" a="1"/>
  <c r="R68" i="12"/>
  <c r="P70" i="12" a="1"/>
  <c r="S4" i="12"/>
  <c r="S8" i="12"/>
  <c r="S12" i="12"/>
  <c r="S16" i="12"/>
  <c r="S20" i="12"/>
  <c r="S24" i="12"/>
  <c r="S28" i="12"/>
  <c r="S32" i="12"/>
  <c r="S36" i="12"/>
  <c r="S40" i="12"/>
  <c r="S44" i="12"/>
  <c r="S48" i="12"/>
  <c r="S52" i="12"/>
  <c r="S56" i="12"/>
  <c r="S60" i="12"/>
  <c r="S64" i="12"/>
  <c r="S68" i="12"/>
  <c r="S72" i="12"/>
  <c r="S76" i="12"/>
  <c r="S80" i="12"/>
  <c r="S84" i="12"/>
  <c r="S88" i="12"/>
  <c r="R47" i="12"/>
  <c r="P49" i="12" a="1"/>
  <c r="Q50" i="12" a="1"/>
  <c r="R51" i="12"/>
  <c r="P53" i="12" a="1"/>
  <c r="Q54" i="12" a="1"/>
  <c r="R55" i="12"/>
  <c r="P57" i="12" a="1"/>
  <c r="Q58" i="12" a="1"/>
  <c r="R59" i="12"/>
  <c r="P61" i="12" a="1"/>
  <c r="Q62" i="12" a="1"/>
  <c r="R63" i="12"/>
  <c r="Q66" i="12" a="1"/>
  <c r="R67" i="12"/>
  <c r="P69" i="12" a="1"/>
  <c r="Q70" i="12" a="1"/>
  <c r="R71" i="12"/>
  <c r="R75" i="12"/>
  <c r="P77" i="12" a="1"/>
  <c r="Q78" i="12" a="1"/>
  <c r="R79" i="12"/>
  <c r="P81" i="12" a="1"/>
  <c r="Q82" i="12" a="1"/>
  <c r="R83" i="12"/>
  <c r="P85" i="12" a="1"/>
  <c r="Q86" i="12" a="1"/>
  <c r="R87" i="12"/>
  <c r="P89" i="12" a="1"/>
  <c r="Q90" i="12" a="1"/>
  <c r="S54" i="12"/>
  <c r="S66" i="12"/>
  <c r="R3" i="12"/>
  <c r="P5" i="12" a="1"/>
  <c r="Q6" i="12" a="1"/>
  <c r="R7" i="12"/>
  <c r="P9" i="12" a="1"/>
  <c r="Q10" i="12" a="1"/>
  <c r="R11" i="12"/>
  <c r="P13" i="12" a="1"/>
  <c r="Q14" i="12" a="1"/>
  <c r="R15" i="12"/>
  <c r="P17" i="12" a="1"/>
  <c r="Q18" i="12" a="1"/>
  <c r="R19" i="12"/>
  <c r="P21" i="12" a="1"/>
  <c r="Q22" i="12" a="1"/>
  <c r="R23" i="12"/>
  <c r="P25" i="12" a="1"/>
  <c r="Q26" i="12" a="1"/>
  <c r="R27" i="12"/>
  <c r="P29" i="12" a="1"/>
  <c r="Q30" i="12" a="1"/>
  <c r="R31" i="12"/>
  <c r="P33" i="12" a="1"/>
  <c r="Q34" i="12" a="1"/>
  <c r="R35" i="12"/>
  <c r="P37" i="12" a="1"/>
  <c r="Q38" i="12" a="1"/>
  <c r="R39" i="12"/>
  <c r="P41" i="12" a="1"/>
  <c r="Q42" i="12" a="1"/>
  <c r="R43" i="12"/>
  <c r="P45" i="12" a="1"/>
  <c r="Q46" i="12" a="1"/>
  <c r="P65" i="12" a="1"/>
  <c r="P73" i="12" a="1"/>
  <c r="Q74" i="12" a="1"/>
  <c r="S3" i="12"/>
  <c r="S7" i="12"/>
  <c r="S11" i="12"/>
  <c r="S15" i="12"/>
  <c r="S19" i="12"/>
  <c r="S23" i="12"/>
  <c r="S27" i="12"/>
  <c r="S31" i="12"/>
  <c r="S35" i="12"/>
  <c r="S39" i="12"/>
  <c r="S43" i="12"/>
  <c r="S47" i="12"/>
  <c r="S51" i="12"/>
  <c r="S55" i="12"/>
  <c r="S59" i="12"/>
  <c r="S63" i="12"/>
  <c r="S67" i="12"/>
  <c r="S71" i="12"/>
  <c r="S75" i="12"/>
  <c r="S79" i="12"/>
  <c r="S83" i="12"/>
  <c r="S87" i="12"/>
  <c r="P64" i="12" a="1"/>
  <c r="Q65" i="12" a="1"/>
  <c r="P68" i="12" a="1"/>
  <c r="R70" i="12"/>
  <c r="P72" i="12" a="1"/>
  <c r="Q73" i="12" a="1"/>
  <c r="R74" i="12"/>
  <c r="P76" i="12" a="1"/>
  <c r="Q77" i="12" a="1"/>
  <c r="P80" i="12" a="1"/>
  <c r="Q81" i="12" a="1"/>
  <c r="P84" i="12" a="1"/>
  <c r="Q85" i="12" a="1"/>
  <c r="P88" i="12" a="1"/>
  <c r="R90" i="12"/>
  <c r="S10" i="12"/>
  <c r="S14" i="12"/>
  <c r="S46" i="12"/>
  <c r="S62" i="12"/>
  <c r="S70" i="12"/>
  <c r="P4" i="12" a="1"/>
  <c r="Q5" i="12" a="1"/>
  <c r="R6" i="12"/>
  <c r="P8" i="12" a="1"/>
  <c r="Q9" i="12" a="1"/>
  <c r="R10" i="12"/>
  <c r="P12" i="12" a="1"/>
  <c r="Q13" i="12" a="1"/>
  <c r="R14" i="12"/>
  <c r="P16" i="12" a="1"/>
  <c r="Q17" i="12" a="1"/>
  <c r="R18" i="12"/>
  <c r="P20" i="12" a="1"/>
  <c r="Q21" i="12" a="1"/>
  <c r="R22" i="12"/>
  <c r="P24" i="12" a="1"/>
  <c r="Q25" i="12" a="1"/>
  <c r="R26" i="12"/>
  <c r="P28" i="12" a="1"/>
  <c r="Q29" i="12" a="1"/>
  <c r="R30" i="12"/>
  <c r="P32" i="12" a="1"/>
  <c r="Q33" i="12" a="1"/>
  <c r="R34" i="12"/>
  <c r="P36" i="12" a="1"/>
  <c r="Q37" i="12" a="1"/>
  <c r="R38" i="12"/>
  <c r="P40" i="12" a="1"/>
  <c r="Q41" i="12" a="1"/>
  <c r="R42" i="12"/>
  <c r="P44" i="12" a="1"/>
  <c r="Q45" i="12" a="1"/>
  <c r="R46" i="12"/>
  <c r="P48" i="12" a="1"/>
  <c r="Q49" i="12" a="1"/>
  <c r="R50" i="12"/>
  <c r="P52" i="12" a="1"/>
  <c r="Q53" i="12" a="1"/>
  <c r="R54" i="12"/>
  <c r="P56" i="12" a="1"/>
  <c r="Q57" i="12" a="1"/>
  <c r="R58" i="12"/>
  <c r="P60" i="12" a="1"/>
  <c r="Q61" i="12" a="1"/>
  <c r="R62" i="12"/>
  <c r="R66" i="12"/>
  <c r="Q69" i="12" a="1"/>
  <c r="R78" i="12"/>
  <c r="R82" i="12"/>
  <c r="R86" i="12"/>
  <c r="Q89" i="12" a="1"/>
  <c r="S6" i="12"/>
  <c r="S18" i="12"/>
  <c r="S22" i="12"/>
  <c r="S26" i="12"/>
  <c r="S30" i="12"/>
  <c r="S34" i="12"/>
  <c r="S38" i="12"/>
  <c r="S42" i="12"/>
  <c r="S50" i="12"/>
  <c r="S58" i="12"/>
  <c r="S45" i="12"/>
  <c r="R76" i="12"/>
  <c r="Q87" i="12" a="1"/>
  <c r="S82" i="12"/>
  <c r="S89" i="12"/>
  <c r="S57" i="12"/>
  <c r="S73" i="12"/>
  <c r="R80" i="12"/>
  <c r="P74" i="12" a="1"/>
  <c r="S77" i="12"/>
  <c r="R84" i="12"/>
  <c r="S69" i="12"/>
  <c r="Q75" i="12" a="1"/>
  <c r="S49" i="12"/>
  <c r="S74" i="12"/>
  <c r="P78" i="12" a="1"/>
  <c r="S81" i="12"/>
  <c r="R88" i="12"/>
  <c r="S61" i="12"/>
  <c r="Q71" i="12" a="1"/>
  <c r="S78" i="12"/>
  <c r="P82" i="12" a="1"/>
  <c r="S85" i="12"/>
  <c r="P86" i="12" a="1"/>
  <c r="S53" i="12"/>
  <c r="Q79" i="12" a="1"/>
  <c r="S86" i="12"/>
  <c r="P90" i="12" a="1"/>
  <c r="S65" i="12"/>
  <c r="R72" i="12"/>
  <c r="Q83" i="12" a="1"/>
  <c r="S90" i="12"/>
  <c r="Q2" i="12" a="1"/>
  <c r="R2" i="12"/>
  <c r="P2" i="12" a="1"/>
  <c r="S2" i="12"/>
  <c r="S3" i="23"/>
  <c r="S11" i="23"/>
  <c r="S19" i="23"/>
  <c r="S27" i="23"/>
  <c r="S35" i="23"/>
  <c r="S43" i="23"/>
  <c r="S51" i="23"/>
  <c r="S59" i="23"/>
  <c r="S4" i="23"/>
  <c r="S12" i="23"/>
  <c r="S20" i="23"/>
  <c r="S28" i="23"/>
  <c r="S36" i="23"/>
  <c r="S44" i="23"/>
  <c r="S52" i="23"/>
  <c r="S60" i="23"/>
  <c r="S68" i="23"/>
  <c r="S76" i="23"/>
  <c r="S84" i="23"/>
  <c r="S5" i="23"/>
  <c r="S13" i="23"/>
  <c r="S21" i="23"/>
  <c r="S29" i="23"/>
  <c r="S37" i="23"/>
  <c r="S45" i="23"/>
  <c r="S53" i="23"/>
  <c r="S61" i="23"/>
  <c r="S69" i="23"/>
  <c r="S77" i="23"/>
  <c r="S85" i="23"/>
  <c r="S32" i="23"/>
  <c r="S48" i="23"/>
  <c r="S56" i="23"/>
  <c r="S64" i="23"/>
  <c r="S80" i="23"/>
  <c r="S90" i="23"/>
  <c r="S75" i="23"/>
  <c r="S91" i="23"/>
  <c r="S6" i="23"/>
  <c r="S14" i="23"/>
  <c r="S22" i="23"/>
  <c r="S30" i="23"/>
  <c r="S38" i="23"/>
  <c r="S46" i="23"/>
  <c r="S54" i="23"/>
  <c r="S62" i="23"/>
  <c r="S70" i="23"/>
  <c r="S78" i="23"/>
  <c r="S86" i="23"/>
  <c r="S79" i="23"/>
  <c r="S87" i="23"/>
  <c r="S8" i="23"/>
  <c r="S16" i="23"/>
  <c r="S24" i="23"/>
  <c r="S40" i="23"/>
  <c r="S72" i="23"/>
  <c r="S88" i="23"/>
  <c r="S82" i="23"/>
  <c r="S67" i="23"/>
  <c r="S83" i="23"/>
  <c r="S7" i="23"/>
  <c r="S15" i="23"/>
  <c r="S23" i="23"/>
  <c r="S31" i="23"/>
  <c r="S39" i="23"/>
  <c r="S47" i="23"/>
  <c r="S55" i="23"/>
  <c r="S63" i="23"/>
  <c r="S71" i="23"/>
  <c r="S9" i="23"/>
  <c r="S17" i="23"/>
  <c r="S25" i="23"/>
  <c r="S33" i="23"/>
  <c r="S41" i="23"/>
  <c r="S49" i="23"/>
  <c r="S57" i="23"/>
  <c r="S65" i="23"/>
  <c r="S73" i="23"/>
  <c r="S81" i="23"/>
  <c r="S89" i="23"/>
  <c r="S10" i="23"/>
  <c r="S18" i="23"/>
  <c r="S26" i="23"/>
  <c r="S34" i="23"/>
  <c r="S42" i="23"/>
  <c r="S50" i="23"/>
  <c r="S58" i="23"/>
  <c r="S66" i="23"/>
  <c r="S74" i="23"/>
  <c r="S2" i="23"/>
  <c r="R3" i="23"/>
  <c r="R11" i="23"/>
  <c r="R19" i="23"/>
  <c r="R27" i="23"/>
  <c r="R35" i="23"/>
  <c r="R43" i="23"/>
  <c r="R51" i="23"/>
  <c r="R59" i="23"/>
  <c r="R67" i="23"/>
  <c r="R75" i="23"/>
  <c r="R83" i="23"/>
  <c r="R91" i="23"/>
  <c r="R18" i="23"/>
  <c r="R50" i="23"/>
  <c r="R82" i="23"/>
  <c r="R4" i="23"/>
  <c r="R12" i="23"/>
  <c r="R20" i="23"/>
  <c r="R28" i="23"/>
  <c r="R36" i="23"/>
  <c r="R44" i="23"/>
  <c r="R52" i="23"/>
  <c r="R60" i="23"/>
  <c r="R68" i="23"/>
  <c r="R76" i="23"/>
  <c r="R84" i="23"/>
  <c r="R69" i="23"/>
  <c r="R77" i="23"/>
  <c r="R85" i="23"/>
  <c r="R22" i="23"/>
  <c r="R38" i="23"/>
  <c r="R62" i="23"/>
  <c r="R86" i="23"/>
  <c r="R80" i="23"/>
  <c r="R17" i="23"/>
  <c r="R41" i="23"/>
  <c r="R65" i="23"/>
  <c r="R81" i="23"/>
  <c r="R34" i="23"/>
  <c r="R66" i="23"/>
  <c r="R90" i="23"/>
  <c r="R5" i="23"/>
  <c r="R13" i="23"/>
  <c r="R21" i="23"/>
  <c r="R29" i="23"/>
  <c r="R37" i="23"/>
  <c r="R45" i="23"/>
  <c r="R53" i="23"/>
  <c r="R61" i="23"/>
  <c r="R6" i="23"/>
  <c r="R14" i="23"/>
  <c r="R30" i="23"/>
  <c r="R46" i="23"/>
  <c r="R54" i="23"/>
  <c r="R70" i="23"/>
  <c r="R78" i="23"/>
  <c r="R64" i="23"/>
  <c r="R88" i="23"/>
  <c r="R25" i="23"/>
  <c r="R49" i="23"/>
  <c r="R73" i="23"/>
  <c r="R10" i="23"/>
  <c r="R58" i="23"/>
  <c r="R42" i="23"/>
  <c r="R7" i="23"/>
  <c r="R15" i="23"/>
  <c r="R23" i="23"/>
  <c r="R31" i="23"/>
  <c r="R39" i="23"/>
  <c r="R47" i="23"/>
  <c r="R55" i="23"/>
  <c r="R63" i="23"/>
  <c r="R71" i="23"/>
  <c r="R79" i="23"/>
  <c r="R87" i="23"/>
  <c r="R8" i="23"/>
  <c r="R16" i="23"/>
  <c r="R24" i="23"/>
  <c r="R32" i="23"/>
  <c r="R40" i="23"/>
  <c r="R48" i="23"/>
  <c r="R56" i="23"/>
  <c r="R72" i="23"/>
  <c r="R9" i="23"/>
  <c r="R33" i="23"/>
  <c r="R57" i="23"/>
  <c r="R89" i="23"/>
  <c r="R26" i="23"/>
  <c r="R74" i="23"/>
  <c r="R2" i="23"/>
  <c r="Q3" i="23" a="1"/>
  <c r="Q7" i="23" a="1"/>
  <c r="Q11" i="23" a="1"/>
  <c r="Q15" i="23" a="1"/>
  <c r="Q19" i="23" a="1"/>
  <c r="Q23" i="23" a="1"/>
  <c r="Q27" i="23" a="1"/>
  <c r="Q31" i="23" a="1"/>
  <c r="Q35" i="23" a="1"/>
  <c r="Q39" i="23" a="1"/>
  <c r="Q43" i="23" a="1"/>
  <c r="Q47" i="23" a="1"/>
  <c r="Q51" i="23" a="1"/>
  <c r="Q55" i="23" a="1"/>
  <c r="Q59" i="23" a="1"/>
  <c r="Q63" i="23" a="1"/>
  <c r="Q67" i="23" a="1"/>
  <c r="Q71" i="23" a="1"/>
  <c r="Q75" i="23" a="1"/>
  <c r="Q79" i="23" a="1"/>
  <c r="Q83" i="23" a="1"/>
  <c r="Q87" i="23" a="1"/>
  <c r="Q91" i="23" a="1"/>
  <c r="Q86" i="23" a="1"/>
  <c r="Q64" i="23" a="1"/>
  <c r="Q88" i="23" a="1"/>
  <c r="Q61" i="23" a="1"/>
  <c r="Q85" i="23" a="1"/>
  <c r="Q62" i="23" a="1"/>
  <c r="Q70" i="23" a="1"/>
  <c r="Q90" i="23" a="1"/>
  <c r="Q4" i="23" a="1"/>
  <c r="Q8" i="23" a="1"/>
  <c r="Q12" i="23" a="1"/>
  <c r="Q16" i="23" a="1"/>
  <c r="Q20" i="23" a="1"/>
  <c r="Q24" i="23" a="1"/>
  <c r="Q28" i="23" a="1"/>
  <c r="Q32" i="23" a="1"/>
  <c r="Q36" i="23" a="1"/>
  <c r="Q40" i="23" a="1"/>
  <c r="Q44" i="23" a="1"/>
  <c r="Q48" i="23" a="1"/>
  <c r="Q52" i="23" a="1"/>
  <c r="Q56" i="23" a="1"/>
  <c r="Q60" i="23" a="1"/>
  <c r="Q68" i="23" a="1"/>
  <c r="Q72" i="23" a="1"/>
  <c r="Q76" i="23" a="1"/>
  <c r="Q80" i="23" a="1"/>
  <c r="Q84" i="23" a="1"/>
  <c r="Q49" i="23" a="1"/>
  <c r="Q53" i="23" a="1"/>
  <c r="Q57" i="23" a="1"/>
  <c r="Q69" i="23" a="1"/>
  <c r="Q77" i="23" a="1"/>
  <c r="Q54" i="23" a="1"/>
  <c r="Q74" i="23" a="1"/>
  <c r="Q82" i="23" a="1"/>
  <c r="Q5" i="23" a="1"/>
  <c r="Q9" i="23" a="1"/>
  <c r="Q13" i="23" a="1"/>
  <c r="Q17" i="23" a="1"/>
  <c r="Q21" i="23" a="1"/>
  <c r="Q25" i="23" a="1"/>
  <c r="Q29" i="23" a="1"/>
  <c r="Q33" i="23" a="1"/>
  <c r="Q37" i="23" a="1"/>
  <c r="Q41" i="23" a="1"/>
  <c r="Q45" i="23" a="1"/>
  <c r="Q65" i="23" a="1"/>
  <c r="Q73" i="23" a="1"/>
  <c r="Q81" i="23" a="1"/>
  <c r="Q89" i="23" a="1"/>
  <c r="Q58" i="23" a="1"/>
  <c r="Q66" i="23" a="1"/>
  <c r="Q78" i="23" a="1"/>
  <c r="Q6" i="23" a="1"/>
  <c r="Q10" i="23" a="1"/>
  <c r="Q14" i="23" a="1"/>
  <c r="Q18" i="23" a="1"/>
  <c r="Q22" i="23" a="1"/>
  <c r="Q26" i="23" a="1"/>
  <c r="Q30" i="23" a="1"/>
  <c r="Q34" i="23" a="1"/>
  <c r="Q38" i="23" a="1"/>
  <c r="Q42" i="23" a="1"/>
  <c r="Q46" i="23" a="1"/>
  <c r="Q50" i="23" a="1"/>
  <c r="Q2" i="23" a="1"/>
  <c r="P3" i="23" a="1"/>
  <c r="P7" i="23" a="1"/>
  <c r="P11" i="23" a="1"/>
  <c r="P15" i="23" a="1"/>
  <c r="P19" i="23" a="1"/>
  <c r="P23" i="23" a="1"/>
  <c r="P27" i="23" a="1"/>
  <c r="P31" i="23" a="1"/>
  <c r="P35" i="23" a="1"/>
  <c r="P39" i="23" a="1"/>
  <c r="P43" i="23" a="1"/>
  <c r="P47" i="23" a="1"/>
  <c r="P51" i="23" a="1"/>
  <c r="P55" i="23" a="1"/>
  <c r="P59" i="23" a="1"/>
  <c r="P79" i="23" a="1"/>
  <c r="P8" i="23" a="1"/>
  <c r="P16" i="23" a="1"/>
  <c r="P24" i="23" a="1"/>
  <c r="P32" i="23" a="1"/>
  <c r="P36" i="23" a="1"/>
  <c r="P40" i="23" a="1"/>
  <c r="P44" i="23" a="1"/>
  <c r="P52" i="23" a="1"/>
  <c r="P60" i="23" a="1"/>
  <c r="P64" i="23" a="1"/>
  <c r="P72" i="23" a="1"/>
  <c r="P84" i="23" a="1"/>
  <c r="P88" i="23" a="1"/>
  <c r="P73" i="23" a="1"/>
  <c r="P85" i="23" a="1"/>
  <c r="P58" i="23" a="1"/>
  <c r="P78" i="23" a="1"/>
  <c r="P90" i="23" a="1"/>
  <c r="P75" i="23" a="1"/>
  <c r="P4" i="23" a="1"/>
  <c r="P12" i="23" a="1"/>
  <c r="P20" i="23" a="1"/>
  <c r="P28" i="23" a="1"/>
  <c r="P48" i="23" a="1"/>
  <c r="P56" i="23" a="1"/>
  <c r="P68" i="23" a="1"/>
  <c r="P76" i="23" a="1"/>
  <c r="P80" i="23" a="1"/>
  <c r="P77" i="23" a="1"/>
  <c r="P62" i="23" a="1"/>
  <c r="P67" i="23" a="1"/>
  <c r="P87" i="23" a="1"/>
  <c r="P13" i="23" a="1"/>
  <c r="P25" i="23" a="1"/>
  <c r="P29" i="23" a="1"/>
  <c r="P33" i="23" a="1"/>
  <c r="P37" i="23" a="1"/>
  <c r="P41" i="23" a="1"/>
  <c r="P45" i="23" a="1"/>
  <c r="P49" i="23" a="1"/>
  <c r="P53" i="23" a="1"/>
  <c r="P57" i="23" a="1"/>
  <c r="P61" i="23" a="1"/>
  <c r="P69" i="23" a="1"/>
  <c r="P81" i="23" a="1"/>
  <c r="P89" i="23" a="1"/>
  <c r="P70" i="23" a="1"/>
  <c r="P83" i="23" a="1"/>
  <c r="P5" i="23" a="1"/>
  <c r="P9" i="23" a="1"/>
  <c r="P17" i="23" a="1"/>
  <c r="P21" i="23" a="1"/>
  <c r="P65" i="23" a="1"/>
  <c r="P66" i="23" a="1"/>
  <c r="P82" i="23" a="1"/>
  <c r="P63" i="23" a="1"/>
  <c r="P91" i="23" a="1"/>
  <c r="P6" i="23" a="1"/>
  <c r="P10" i="23" a="1"/>
  <c r="P14" i="23" a="1"/>
  <c r="P18" i="23" a="1"/>
  <c r="P22" i="23" a="1"/>
  <c r="P26" i="23" a="1"/>
  <c r="P30" i="23" a="1"/>
  <c r="P34" i="23" a="1"/>
  <c r="P38" i="23" a="1"/>
  <c r="P42" i="23" a="1"/>
  <c r="P46" i="23" a="1"/>
  <c r="P50" i="23" a="1"/>
  <c r="P54" i="23" a="1"/>
  <c r="P74" i="23" a="1"/>
  <c r="P86" i="23" a="1"/>
  <c r="P71" i="23" a="1"/>
  <c r="P2" i="23" a="1"/>
  <c r="H3" i="24" a="1"/>
  <c r="H7" i="24" a="1"/>
  <c r="H11" i="24" a="1"/>
  <c r="H15" i="24" a="1"/>
  <c r="H19" i="24" a="1"/>
  <c r="H23" i="24" a="1"/>
  <c r="H27" i="24" a="1"/>
  <c r="H31" i="24" a="1"/>
  <c r="H35" i="24" a="1"/>
  <c r="H43" i="24" a="1"/>
  <c r="H47" i="24" a="1"/>
  <c r="H55" i="24" a="1"/>
  <c r="H63" i="24" a="1"/>
  <c r="H67" i="24" a="1"/>
  <c r="H75" i="24" a="1"/>
  <c r="H4" i="24" a="1"/>
  <c r="H8" i="24" a="1"/>
  <c r="H12" i="24" a="1"/>
  <c r="H16" i="24" a="1"/>
  <c r="H20" i="24" a="1"/>
  <c r="H24" i="24" a="1"/>
  <c r="H28" i="24" a="1"/>
  <c r="H32" i="24" a="1"/>
  <c r="H36" i="24" a="1"/>
  <c r="H40" i="24" a="1"/>
  <c r="H44" i="24" a="1"/>
  <c r="H48" i="24" a="1"/>
  <c r="H52" i="24" a="1"/>
  <c r="H56" i="24" a="1"/>
  <c r="H60" i="24" a="1"/>
  <c r="H64" i="24" a="1"/>
  <c r="H68" i="24" a="1"/>
  <c r="H72" i="24" a="1"/>
  <c r="H76" i="24" a="1"/>
  <c r="H80" i="24" a="1"/>
  <c r="H81" i="24" a="1"/>
  <c r="H5" i="24" a="1"/>
  <c r="H9" i="24" a="1"/>
  <c r="H13" i="24" a="1"/>
  <c r="H21" i="24" a="1"/>
  <c r="H25" i="24" a="1"/>
  <c r="H29" i="24" a="1"/>
  <c r="H33" i="24" a="1"/>
  <c r="H37" i="24" a="1"/>
  <c r="H41" i="24" a="1"/>
  <c r="H45" i="24" a="1"/>
  <c r="H53" i="24" a="1"/>
  <c r="H65" i="24" a="1"/>
  <c r="H69" i="24" a="1"/>
  <c r="H17" i="24" a="1"/>
  <c r="H49" i="24" a="1"/>
  <c r="H57" i="24" a="1"/>
  <c r="H61" i="24" a="1"/>
  <c r="H73" i="24" a="1"/>
  <c r="H77" i="24" a="1"/>
  <c r="H6" i="24" a="1"/>
  <c r="H10" i="24" a="1"/>
  <c r="H14" i="24" a="1"/>
  <c r="H18" i="24" a="1"/>
  <c r="H22" i="24" a="1"/>
  <c r="H26" i="24" a="1"/>
  <c r="H30" i="24" a="1"/>
  <c r="H34" i="24" a="1"/>
  <c r="H38" i="24" a="1"/>
  <c r="H42" i="24" a="1"/>
  <c r="H46" i="24" a="1"/>
  <c r="H50" i="24" a="1"/>
  <c r="H54" i="24" a="1"/>
  <c r="H58" i="24" a="1"/>
  <c r="H62" i="24" a="1"/>
  <c r="H66" i="24" a="1"/>
  <c r="H70" i="24" a="1"/>
  <c r="H74" i="24" a="1"/>
  <c r="H78" i="24" a="1"/>
  <c r="H82" i="24" a="1"/>
  <c r="H39" i="24" a="1"/>
  <c r="H51" i="24" a="1"/>
  <c r="H59" i="24" a="1"/>
  <c r="H71" i="24" a="1"/>
  <c r="H79" i="24" a="1"/>
  <c r="H2" i="24" a="1"/>
  <c r="H3" i="22" a="1"/>
  <c r="H11" i="22" a="1"/>
  <c r="H19" i="22" a="1"/>
  <c r="H23" i="22" a="1"/>
  <c r="H31" i="22" a="1"/>
  <c r="H35" i="22" a="1"/>
  <c r="H51" i="22" a="1"/>
  <c r="H59" i="22" a="1"/>
  <c r="H41" i="22" a="1"/>
  <c r="H53" i="22" a="1"/>
  <c r="H10" i="22" a="1"/>
  <c r="H38" i="22" a="1"/>
  <c r="H46" i="22" a="1"/>
  <c r="H54" i="22" a="1"/>
  <c r="H62" i="22" a="1"/>
  <c r="H8" i="22" a="1"/>
  <c r="H24" i="22" a="1"/>
  <c r="H28" i="22" a="1"/>
  <c r="H32" i="22" a="1"/>
  <c r="H36" i="22" a="1"/>
  <c r="H40" i="22" a="1"/>
  <c r="H44" i="22" a="1"/>
  <c r="H4" i="22" a="1"/>
  <c r="H12" i="22" a="1"/>
  <c r="H16" i="22" a="1"/>
  <c r="H20" i="22" a="1"/>
  <c r="H48" i="22" a="1"/>
  <c r="H52" i="22" a="1"/>
  <c r="H60" i="22" a="1"/>
  <c r="H49" i="22" a="1"/>
  <c r="H61" i="22" a="1"/>
  <c r="H18" i="22" a="1"/>
  <c r="H5" i="22" a="1"/>
  <c r="H9" i="22" a="1"/>
  <c r="H13" i="22" a="1"/>
  <c r="H17" i="22" a="1"/>
  <c r="H21" i="22" a="1"/>
  <c r="H25" i="22" a="1"/>
  <c r="H29" i="22" a="1"/>
  <c r="H33" i="22" a="1"/>
  <c r="H37" i="22" a="1"/>
  <c r="H14" i="22" a="1"/>
  <c r="H22" i="22" a="1"/>
  <c r="H34" i="22" a="1"/>
  <c r="H50" i="22" a="1"/>
  <c r="H26" i="22" a="1"/>
  <c r="H7" i="22" a="1"/>
  <c r="H15" i="22" a="1"/>
  <c r="H27" i="22" a="1"/>
  <c r="H39" i="22" a="1"/>
  <c r="H43" i="22" a="1"/>
  <c r="H47" i="22" a="1"/>
  <c r="H55" i="22" a="1"/>
  <c r="H63" i="22" a="1"/>
  <c r="H56" i="22" a="1"/>
  <c r="H45" i="22" a="1"/>
  <c r="H57" i="22" a="1"/>
  <c r="H6" i="22" a="1"/>
  <c r="H30" i="22" a="1"/>
  <c r="H42" i="22" a="1"/>
  <c r="H58" i="22" a="1"/>
  <c r="H2" i="22" a="1"/>
  <c r="H3" i="21" a="1"/>
  <c r="H7" i="21" a="1"/>
  <c r="H11" i="21" a="1"/>
  <c r="H15" i="21" a="1"/>
  <c r="H19" i="21" a="1"/>
  <c r="H23" i="21" a="1"/>
  <c r="H27" i="21" a="1"/>
  <c r="H31" i="21" a="1"/>
  <c r="H35" i="21" a="1"/>
  <c r="H39" i="21" a="1"/>
  <c r="H63" i="21" a="1"/>
  <c r="H80" i="21" a="1"/>
  <c r="H8" i="21" a="1"/>
  <c r="H20" i="21" a="1"/>
  <c r="H24" i="21" a="1"/>
  <c r="H28" i="21" a="1"/>
  <c r="H36" i="21" a="1"/>
  <c r="H44" i="21" a="1"/>
  <c r="H48" i="21" a="1"/>
  <c r="H60" i="21" a="1"/>
  <c r="H4" i="21" a="1"/>
  <c r="H12" i="21" a="1"/>
  <c r="H16" i="21" a="1"/>
  <c r="H32" i="21" a="1"/>
  <c r="H40" i="21" a="1"/>
  <c r="H68" i="21" a="1"/>
  <c r="H9" i="21" a="1"/>
  <c r="H25" i="21" a="1"/>
  <c r="H37" i="21" a="1"/>
  <c r="H41" i="21" a="1"/>
  <c r="H49" i="21" a="1"/>
  <c r="H61" i="21" a="1"/>
  <c r="H69" i="21" a="1"/>
  <c r="H77" i="21" a="1"/>
  <c r="H43" i="21" a="1"/>
  <c r="H55" i="21" a="1"/>
  <c r="H67" i="21" a="1"/>
  <c r="H75" i="21" a="1"/>
  <c r="H79" i="21" a="1"/>
  <c r="H52" i="21" a="1"/>
  <c r="H5" i="21" a="1"/>
  <c r="H13" i="21" a="1"/>
  <c r="H17" i="21" a="1"/>
  <c r="H21" i="21" a="1"/>
  <c r="H29" i="21" a="1"/>
  <c r="H33" i="21" a="1"/>
  <c r="H45" i="21" a="1"/>
  <c r="H53" i="21" a="1"/>
  <c r="H57" i="21" a="1"/>
  <c r="H65" i="21" a="1"/>
  <c r="H73" i="21" a="1"/>
  <c r="H81" i="21" a="1"/>
  <c r="H34" i="21" a="1"/>
  <c r="H46" i="21" a="1"/>
  <c r="H50" i="21" a="1"/>
  <c r="H58" i="21" a="1"/>
  <c r="H62" i="21" a="1"/>
  <c r="H70" i="21" a="1"/>
  <c r="H74" i="21" a="1"/>
  <c r="H82" i="21" a="1"/>
  <c r="H51" i="21" a="1"/>
  <c r="H59" i="21" a="1"/>
  <c r="H71" i="21" a="1"/>
  <c r="H56" i="21" a="1"/>
  <c r="H64" i="21" a="1"/>
  <c r="H72" i="21" a="1"/>
  <c r="H30" i="21" a="1"/>
  <c r="H38" i="21" a="1"/>
  <c r="H42" i="21" a="1"/>
  <c r="H54" i="21" a="1"/>
  <c r="H66" i="21" a="1"/>
  <c r="H78" i="21" a="1"/>
  <c r="H47" i="21" a="1"/>
  <c r="H83" i="21" a="1"/>
  <c r="H76" i="21" a="1"/>
  <c r="H6" i="21" a="1"/>
  <c r="H10" i="21" a="1"/>
  <c r="H14" i="21" a="1"/>
  <c r="H18" i="21" a="1"/>
  <c r="H22" i="21" a="1"/>
  <c r="H26" i="21" a="1"/>
  <c r="H2" i="21" a="1"/>
  <c r="H11" i="19" a="1"/>
  <c r="H8" i="19" a="1"/>
  <c r="H24" i="19" a="1"/>
  <c r="H40" i="19" a="1"/>
  <c r="H44" i="19" a="1"/>
  <c r="H52" i="19" a="1"/>
  <c r="H60" i="19" a="1"/>
  <c r="H13" i="19" a="1"/>
  <c r="H29" i="19" a="1"/>
  <c r="H37" i="19" a="1"/>
  <c r="H45" i="19" a="1"/>
  <c r="H57" i="19" a="1"/>
  <c r="H73" i="19" a="1"/>
  <c r="H4" i="19" a="1"/>
  <c r="H12" i="19" a="1"/>
  <c r="H16" i="19" a="1"/>
  <c r="H20" i="19" a="1"/>
  <c r="H28" i="19" a="1"/>
  <c r="H32" i="19" a="1"/>
  <c r="H36" i="19" a="1"/>
  <c r="H48" i="19" a="1"/>
  <c r="H56" i="19" a="1"/>
  <c r="H64" i="19" a="1"/>
  <c r="H68" i="19" a="1"/>
  <c r="H72" i="19" a="1"/>
  <c r="H76" i="19" a="1"/>
  <c r="H9" i="19" a="1"/>
  <c r="H17" i="19" a="1"/>
  <c r="H21" i="19" a="1"/>
  <c r="H25" i="19" a="1"/>
  <c r="H33" i="19" a="1"/>
  <c r="H41" i="19" a="1"/>
  <c r="H53" i="19" a="1"/>
  <c r="H65" i="19" a="1"/>
  <c r="H77" i="19" a="1"/>
  <c r="H5" i="19" a="1"/>
  <c r="H49" i="19" a="1"/>
  <c r="H61" i="19" a="1"/>
  <c r="H6" i="19" a="1"/>
  <c r="H10" i="19" a="1"/>
  <c r="H14" i="19" a="1"/>
  <c r="H18" i="19" a="1"/>
  <c r="H22" i="19" a="1"/>
  <c r="H26" i="19" a="1"/>
  <c r="H30" i="19" a="1"/>
  <c r="H34" i="19" a="1"/>
  <c r="H38" i="19" a="1"/>
  <c r="H42" i="19" a="1"/>
  <c r="H46" i="19" a="1"/>
  <c r="H50" i="19" a="1"/>
  <c r="H54" i="19" a="1"/>
  <c r="H58" i="19" a="1"/>
  <c r="H62" i="19" a="1"/>
  <c r="H66" i="19" a="1"/>
  <c r="H70" i="19" a="1"/>
  <c r="H74" i="19" a="1"/>
  <c r="H78" i="19" a="1"/>
  <c r="H71" i="19" a="1"/>
  <c r="H75" i="19" a="1"/>
  <c r="H3" i="19" a="1"/>
  <c r="H7" i="19" a="1"/>
  <c r="H15" i="19" a="1"/>
  <c r="H19" i="19" a="1"/>
  <c r="H23" i="19" a="1"/>
  <c r="H27" i="19" a="1"/>
  <c r="H31" i="19" a="1"/>
  <c r="H35" i="19" a="1"/>
  <c r="H39" i="19" a="1"/>
  <c r="H43" i="19" a="1"/>
  <c r="H47" i="19" a="1"/>
  <c r="H51" i="19" a="1"/>
  <c r="H55" i="19" a="1"/>
  <c r="H59" i="19" a="1"/>
  <c r="H63" i="19" a="1"/>
  <c r="H67" i="19" a="1"/>
  <c r="H69" i="19" a="1"/>
  <c r="H2" i="19" a="1"/>
  <c r="H3" i="18" a="1"/>
  <c r="H55" i="18" a="1"/>
  <c r="H4" i="18" a="1"/>
  <c r="H28" i="18" a="1"/>
  <c r="H48" i="18" a="1"/>
  <c r="H60" i="18" a="1"/>
  <c r="H64" i="18" a="1"/>
  <c r="H5" i="18" a="1"/>
  <c r="H9" i="18" a="1"/>
  <c r="H13" i="18" a="1"/>
  <c r="H17" i="18" a="1"/>
  <c r="H21" i="18" a="1"/>
  <c r="H25" i="18" a="1"/>
  <c r="H29" i="18" a="1"/>
  <c r="H33" i="18" a="1"/>
  <c r="H41" i="18" a="1"/>
  <c r="H45" i="18" a="1"/>
  <c r="H49" i="18" a="1"/>
  <c r="H53" i="18" a="1"/>
  <c r="H57" i="18" a="1"/>
  <c r="H61" i="18" a="1"/>
  <c r="H69" i="18" a="1"/>
  <c r="H73" i="18" a="1"/>
  <c r="H77" i="18" a="1"/>
  <c r="H71" i="18" a="1"/>
  <c r="H16" i="18" a="1"/>
  <c r="H37" i="18" a="1"/>
  <c r="H65" i="18" a="1"/>
  <c r="H81" i="18" a="1"/>
  <c r="H59" i="18" a="1"/>
  <c r="H79" i="18" a="1"/>
  <c r="H8" i="18" a="1"/>
  <c r="H10" i="18" a="1"/>
  <c r="H46" i="18" a="1"/>
  <c r="H58" i="18" a="1"/>
  <c r="H66" i="18" a="1"/>
  <c r="H78" i="18" a="1"/>
  <c r="H82" i="18" a="1"/>
  <c r="H11" i="18" a="1"/>
  <c r="H19" i="18" a="1"/>
  <c r="H31" i="18" a="1"/>
  <c r="H51" i="18" a="1"/>
  <c r="H67" i="18" a="1"/>
  <c r="H12" i="18" a="1"/>
  <c r="H24" i="18" a="1"/>
  <c r="H36" i="18" a="1"/>
  <c r="H44" i="18" a="1"/>
  <c r="H56" i="18" a="1"/>
  <c r="H6" i="18" a="1"/>
  <c r="H14" i="18" a="1"/>
  <c r="H18" i="18" a="1"/>
  <c r="H22" i="18" a="1"/>
  <c r="H26" i="18" a="1"/>
  <c r="H30" i="18" a="1"/>
  <c r="H34" i="18" a="1"/>
  <c r="H38" i="18" a="1"/>
  <c r="H42" i="18" a="1"/>
  <c r="H50" i="18" a="1"/>
  <c r="H54" i="18" a="1"/>
  <c r="H62" i="18" a="1"/>
  <c r="H70" i="18" a="1"/>
  <c r="H74" i="18" a="1"/>
  <c r="H7" i="18" a="1"/>
  <c r="H15" i="18" a="1"/>
  <c r="H23" i="18" a="1"/>
  <c r="H27" i="18" a="1"/>
  <c r="H35" i="18" a="1"/>
  <c r="H39" i="18" a="1"/>
  <c r="H43" i="18" a="1"/>
  <c r="H47" i="18" a="1"/>
  <c r="H63" i="18" a="1"/>
  <c r="H75" i="18" a="1"/>
  <c r="H20" i="18" a="1"/>
  <c r="H32" i="18" a="1"/>
  <c r="H40" i="18" a="1"/>
  <c r="H52" i="18" a="1"/>
  <c r="H72" i="18" a="1"/>
  <c r="H76" i="18" a="1"/>
  <c r="H80" i="18" a="1"/>
  <c r="H68" i="18" a="1"/>
  <c r="H2" i="18" a="1"/>
  <c r="H3" i="17" a="1"/>
  <c r="H11" i="17" a="1"/>
  <c r="H39" i="17" a="1"/>
  <c r="H43" i="17" a="1"/>
  <c r="H51" i="17" a="1"/>
  <c r="H8" i="17" a="1"/>
  <c r="H12" i="17" a="1"/>
  <c r="H48" i="17" a="1"/>
  <c r="H60" i="17" a="1"/>
  <c r="H68" i="17" a="1"/>
  <c r="H72" i="17" a="1"/>
  <c r="H69" i="17" a="1"/>
  <c r="H4" i="17" a="1"/>
  <c r="H16" i="17" a="1"/>
  <c r="H20" i="17" a="1"/>
  <c r="H24" i="17" a="1"/>
  <c r="H28" i="17" a="1"/>
  <c r="H32" i="17" a="1"/>
  <c r="H36" i="17" a="1"/>
  <c r="H40" i="17" a="1"/>
  <c r="H44" i="17" a="1"/>
  <c r="H52" i="17" a="1"/>
  <c r="H56" i="17" a="1"/>
  <c r="H64" i="17" a="1"/>
  <c r="H5" i="17" a="1"/>
  <c r="H9" i="17" a="1"/>
  <c r="H13" i="17" a="1"/>
  <c r="H17" i="17" a="1"/>
  <c r="H21" i="17" a="1"/>
  <c r="H29" i="17" a="1"/>
  <c r="H33" i="17" a="1"/>
  <c r="H37" i="17" a="1"/>
  <c r="H45" i="17" a="1"/>
  <c r="H49" i="17" a="1"/>
  <c r="H59" i="17" a="1"/>
  <c r="H71" i="17" a="1"/>
  <c r="H25" i="17" a="1"/>
  <c r="H41" i="17" a="1"/>
  <c r="H53" i="17" a="1"/>
  <c r="H57" i="17" a="1"/>
  <c r="H61" i="17" a="1"/>
  <c r="H65" i="17" a="1"/>
  <c r="H73" i="17" a="1"/>
  <c r="H63" i="17" a="1"/>
  <c r="H10" i="17" a="1"/>
  <c r="H18" i="17" a="1"/>
  <c r="H26" i="17" a="1"/>
  <c r="H30" i="17" a="1"/>
  <c r="H38" i="17" a="1"/>
  <c r="H42" i="17" a="1"/>
  <c r="H50" i="17" a="1"/>
  <c r="H58" i="17" a="1"/>
  <c r="H62" i="17" a="1"/>
  <c r="H66" i="17" a="1"/>
  <c r="H70" i="17" a="1"/>
  <c r="H7" i="17" a="1"/>
  <c r="H15" i="17" a="1"/>
  <c r="H23" i="17" a="1"/>
  <c r="H27" i="17" a="1"/>
  <c r="H35" i="17" a="1"/>
  <c r="H47" i="17" a="1"/>
  <c r="H55" i="17" a="1"/>
  <c r="H6" i="17" a="1"/>
  <c r="H14" i="17" a="1"/>
  <c r="H22" i="17" a="1"/>
  <c r="H34" i="17" a="1"/>
  <c r="H46" i="17" a="1"/>
  <c r="H54" i="17" a="1"/>
  <c r="H74" i="17" a="1"/>
  <c r="H19" i="17" a="1"/>
  <c r="H31" i="17" a="1"/>
  <c r="H67" i="17" a="1"/>
  <c r="H2" i="17" a="1"/>
  <c r="H3" i="12" a="1"/>
  <c r="H11" i="12" a="1"/>
  <c r="H19" i="12" a="1"/>
  <c r="H27" i="12" a="1"/>
  <c r="H35" i="12" a="1"/>
  <c r="H43" i="12" a="1"/>
  <c r="H8" i="12" a="1"/>
  <c r="H16" i="12" a="1"/>
  <c r="H20" i="12" a="1"/>
  <c r="H40" i="12" a="1"/>
  <c r="H48" i="12" a="1"/>
  <c r="H52" i="12" a="1"/>
  <c r="H56" i="12" a="1"/>
  <c r="H60" i="12" a="1"/>
  <c r="H64" i="12" a="1"/>
  <c r="H68" i="12" a="1"/>
  <c r="H76" i="12" a="1"/>
  <c r="H84" i="12" a="1"/>
  <c r="H30" i="12" a="1"/>
  <c r="H46" i="12" a="1"/>
  <c r="H4" i="12" a="1"/>
  <c r="H12" i="12" a="1"/>
  <c r="H24" i="12" a="1"/>
  <c r="H28" i="12" a="1"/>
  <c r="H32" i="12" a="1"/>
  <c r="H36" i="12" a="1"/>
  <c r="H44" i="12" a="1"/>
  <c r="H72" i="12" a="1"/>
  <c r="H80" i="12" a="1"/>
  <c r="H88" i="12" a="1"/>
  <c r="H38" i="12" a="1"/>
  <c r="H58" i="12" a="1"/>
  <c r="H75" i="12" a="1"/>
  <c r="H9" i="12" a="1"/>
  <c r="H17" i="12" a="1"/>
  <c r="H25" i="12" a="1"/>
  <c r="H29" i="12" a="1"/>
  <c r="H33" i="12" a="1"/>
  <c r="H37" i="12" a="1"/>
  <c r="H41" i="12" a="1"/>
  <c r="H45" i="12" a="1"/>
  <c r="H53" i="12" a="1"/>
  <c r="H57" i="12" a="1"/>
  <c r="H65" i="12" a="1"/>
  <c r="H77" i="12" a="1"/>
  <c r="H85" i="12" a="1"/>
  <c r="H89" i="12" a="1"/>
  <c r="H54" i="12" a="1"/>
  <c r="H62" i="12" a="1"/>
  <c r="H70" i="12" a="1"/>
  <c r="H78" i="12" a="1"/>
  <c r="H82" i="12" a="1"/>
  <c r="H86" i="12" a="1"/>
  <c r="H71" i="12" a="1"/>
  <c r="H79" i="12" a="1"/>
  <c r="H5" i="12" a="1"/>
  <c r="H13" i="12" a="1"/>
  <c r="H21" i="12" a="1"/>
  <c r="H49" i="12" a="1"/>
  <c r="H61" i="12" a="1"/>
  <c r="H69" i="12" a="1"/>
  <c r="H73" i="12" a="1"/>
  <c r="H81" i="12" a="1"/>
  <c r="H26" i="12" a="1"/>
  <c r="H34" i="12" a="1"/>
  <c r="H42" i="12" a="1"/>
  <c r="H50" i="12" a="1"/>
  <c r="H66" i="12" a="1"/>
  <c r="H74" i="12" a="1"/>
  <c r="H90" i="12" a="1"/>
  <c r="H87" i="12" a="1"/>
  <c r="H6" i="12" a="1"/>
  <c r="H10" i="12" a="1"/>
  <c r="H14" i="12" a="1"/>
  <c r="H18" i="12" a="1"/>
  <c r="H22" i="12" a="1"/>
  <c r="H7" i="12" a="1"/>
  <c r="H15" i="12" a="1"/>
  <c r="H23" i="12" a="1"/>
  <c r="H31" i="12" a="1"/>
  <c r="H39" i="12" a="1"/>
  <c r="H47" i="12" a="1"/>
  <c r="H51" i="12" a="1"/>
  <c r="H55" i="12" a="1"/>
  <c r="H59" i="12" a="1"/>
  <c r="H63" i="12" a="1"/>
  <c r="H67" i="12" a="1"/>
  <c r="H83" i="12" a="1"/>
  <c r="H2" i="12" a="1"/>
  <c r="H8" i="23" a="1"/>
  <c r="H36" i="23" a="1"/>
  <c r="H56" i="23" a="1"/>
  <c r="H72" i="23" a="1"/>
  <c r="H84" i="23" a="1"/>
  <c r="H4" i="23" a="1"/>
  <c r="H60" i="23" a="1"/>
  <c r="H76" i="23" a="1"/>
  <c r="H88" i="23" a="1"/>
  <c r="H9" i="23" a="1"/>
  <c r="H17" i="23" a="1"/>
  <c r="H25" i="23" a="1"/>
  <c r="H29" i="23" a="1"/>
  <c r="H33" i="23" a="1"/>
  <c r="H37" i="23" a="1"/>
  <c r="H41" i="23" a="1"/>
  <c r="H45" i="23" a="1"/>
  <c r="H49" i="23" a="1"/>
  <c r="H53" i="23" a="1"/>
  <c r="H57" i="23" a="1"/>
  <c r="H61" i="23" a="1"/>
  <c r="H65" i="23" a="1"/>
  <c r="H69" i="23" a="1"/>
  <c r="H77" i="23" a="1"/>
  <c r="H81" i="23" a="1"/>
  <c r="H85" i="23" a="1"/>
  <c r="H7" i="23" a="1"/>
  <c r="H27" i="23" a="1"/>
  <c r="H39" i="23" a="1"/>
  <c r="H51" i="23" a="1"/>
  <c r="H63" i="23" a="1"/>
  <c r="H75" i="23" a="1"/>
  <c r="H83" i="23" a="1"/>
  <c r="H91" i="23" a="1"/>
  <c r="H16" i="23" a="1"/>
  <c r="H32" i="23" a="1"/>
  <c r="H40" i="23" a="1"/>
  <c r="H52" i="23" a="1"/>
  <c r="H68" i="23" a="1"/>
  <c r="H80" i="23" a="1"/>
  <c r="H5" i="23" a="1"/>
  <c r="H13" i="23" a="1"/>
  <c r="H21" i="23" a="1"/>
  <c r="H73" i="23" a="1"/>
  <c r="H89" i="23" a="1"/>
  <c r="H3" i="23" a="1"/>
  <c r="H15" i="23" a="1"/>
  <c r="H19" i="23" a="1"/>
  <c r="H31" i="23" a="1"/>
  <c r="H43" i="23" a="1"/>
  <c r="H59" i="23" a="1"/>
  <c r="H71" i="23" a="1"/>
  <c r="H79" i="23" a="1"/>
  <c r="H87" i="23" a="1"/>
  <c r="H20" i="23" a="1"/>
  <c r="H28" i="23" a="1"/>
  <c r="H64" i="23" a="1"/>
  <c r="H6" i="23" a="1"/>
  <c r="H10" i="23" a="1"/>
  <c r="H14" i="23" a="1"/>
  <c r="H18" i="23" a="1"/>
  <c r="H22" i="23" a="1"/>
  <c r="H26" i="23" a="1"/>
  <c r="H30" i="23" a="1"/>
  <c r="H34" i="23" a="1"/>
  <c r="H38" i="23" a="1"/>
  <c r="H42" i="23" a="1"/>
  <c r="H46" i="23" a="1"/>
  <c r="H50" i="23" a="1"/>
  <c r="H54" i="23" a="1"/>
  <c r="H58" i="23" a="1"/>
  <c r="H62" i="23" a="1"/>
  <c r="H66" i="23" a="1"/>
  <c r="H70" i="23" a="1"/>
  <c r="H74" i="23" a="1"/>
  <c r="H78" i="23" a="1"/>
  <c r="H82" i="23" a="1"/>
  <c r="H86" i="23" a="1"/>
  <c r="H90" i="23" a="1"/>
  <c r="H11" i="23" a="1"/>
  <c r="H23" i="23" a="1"/>
  <c r="H35" i="23" a="1"/>
  <c r="H47" i="23" a="1"/>
  <c r="H55" i="23" a="1"/>
  <c r="H67" i="23" a="1"/>
  <c r="H12" i="23" a="1"/>
  <c r="H24" i="23" a="1"/>
  <c r="H44" i="23" a="1"/>
  <c r="H48" i="23" a="1"/>
  <c r="H2" i="23" a="1"/>
  <c r="P80" i="24" l="1"/>
  <c r="Q73" i="24"/>
  <c r="P72" i="24"/>
  <c r="Q69" i="24"/>
  <c r="Q65" i="24"/>
  <c r="P64" i="24"/>
  <c r="P60" i="24"/>
  <c r="Q57" i="24"/>
  <c r="Q53" i="24"/>
  <c r="P52" i="24"/>
  <c r="Q49" i="24"/>
  <c r="Q45" i="24"/>
  <c r="P44" i="24"/>
  <c r="Q41" i="24"/>
  <c r="P40" i="24"/>
  <c r="Q37" i="24"/>
  <c r="P36" i="24"/>
  <c r="Q33" i="24"/>
  <c r="P32" i="24"/>
  <c r="Q29" i="24"/>
  <c r="P28" i="24"/>
  <c r="Q25" i="24"/>
  <c r="P24" i="24"/>
  <c r="Q21" i="24"/>
  <c r="P20" i="24"/>
  <c r="Q17" i="24"/>
  <c r="P16" i="24"/>
  <c r="Q13" i="24"/>
  <c r="P12" i="24"/>
  <c r="Q9" i="24"/>
  <c r="P8" i="24"/>
  <c r="Q5" i="24"/>
  <c r="P4" i="24"/>
  <c r="P68" i="24"/>
  <c r="Q61" i="24"/>
  <c r="P56" i="24"/>
  <c r="P48" i="24"/>
  <c r="P69" i="24"/>
  <c r="Q66" i="24"/>
  <c r="P65" i="24"/>
  <c r="Q62" i="24"/>
  <c r="P61" i="24"/>
  <c r="Q58" i="24"/>
  <c r="P57" i="24"/>
  <c r="P37" i="24"/>
  <c r="Q34" i="24"/>
  <c r="P33" i="24"/>
  <c r="Q30" i="24"/>
  <c r="P29" i="24"/>
  <c r="Q26" i="24"/>
  <c r="P25" i="24"/>
  <c r="Q22" i="24"/>
  <c r="P21" i="24"/>
  <c r="Q18" i="24"/>
  <c r="P17" i="24"/>
  <c r="Q14" i="24"/>
  <c r="P13" i="24"/>
  <c r="Q10" i="24"/>
  <c r="P9" i="24"/>
  <c r="Q6" i="24"/>
  <c r="P5" i="24"/>
  <c r="Q81" i="24"/>
  <c r="P81" i="24"/>
  <c r="Q78" i="24"/>
  <c r="P77" i="24"/>
  <c r="Q74" i="24"/>
  <c r="P73" i="24"/>
  <c r="Q70" i="24"/>
  <c r="Q54" i="24"/>
  <c r="P53" i="24"/>
  <c r="Q50" i="24"/>
  <c r="P49" i="24"/>
  <c r="Q46" i="24"/>
  <c r="P45" i="24"/>
  <c r="Q42" i="24"/>
  <c r="P41" i="24"/>
  <c r="Q38" i="24"/>
  <c r="P78" i="24"/>
  <c r="P70" i="24"/>
  <c r="P66" i="24"/>
  <c r="Q59" i="24"/>
  <c r="P50" i="24"/>
  <c r="Q47" i="24"/>
  <c r="Q43" i="24"/>
  <c r="Q31" i="24"/>
  <c r="P30" i="24"/>
  <c r="Q27" i="24"/>
  <c r="Q19" i="24"/>
  <c r="P18" i="24"/>
  <c r="Q15" i="24"/>
  <c r="P14" i="24"/>
  <c r="Q11" i="24"/>
  <c r="P10" i="24"/>
  <c r="Q7" i="24"/>
  <c r="P6" i="24"/>
  <c r="Q3" i="24"/>
  <c r="P76" i="24"/>
  <c r="P82" i="24"/>
  <c r="Q79" i="24"/>
  <c r="Q75" i="24"/>
  <c r="P74" i="24"/>
  <c r="Q71" i="24"/>
  <c r="Q67" i="24"/>
  <c r="Q63" i="24"/>
  <c r="P62" i="24"/>
  <c r="P58" i="24"/>
  <c r="Q55" i="24"/>
  <c r="P54" i="24"/>
  <c r="Q51" i="24"/>
  <c r="P46" i="24"/>
  <c r="P42" i="24"/>
  <c r="Q39" i="24"/>
  <c r="P38" i="24"/>
  <c r="Q35" i="24"/>
  <c r="P34" i="24"/>
  <c r="P26" i="24"/>
  <c r="Q23" i="24"/>
  <c r="P22" i="24"/>
  <c r="Q77" i="24"/>
  <c r="Q82" i="24"/>
  <c r="Q80" i="24"/>
  <c r="P79" i="24"/>
  <c r="Q76" i="24"/>
  <c r="P75" i="24"/>
  <c r="Q72" i="24"/>
  <c r="P71" i="24"/>
  <c r="Q68" i="24"/>
  <c r="P67" i="24"/>
  <c r="Q64" i="24"/>
  <c r="P63" i="24"/>
  <c r="Q60" i="24"/>
  <c r="P59" i="24"/>
  <c r="Q56" i="24"/>
  <c r="P55" i="24"/>
  <c r="Q52" i="24"/>
  <c r="P51" i="24"/>
  <c r="Q48" i="24"/>
  <c r="P47" i="24"/>
  <c r="Q44" i="24"/>
  <c r="P43" i="24"/>
  <c r="Q40" i="24"/>
  <c r="P39" i="24"/>
  <c r="Q36" i="24"/>
  <c r="P35" i="24"/>
  <c r="Q32" i="24"/>
  <c r="P31" i="24"/>
  <c r="Q28" i="24"/>
  <c r="P27" i="24"/>
  <c r="Q24" i="24"/>
  <c r="P23" i="24"/>
  <c r="Q20" i="24"/>
  <c r="P19" i="24"/>
  <c r="Q16" i="24"/>
  <c r="P15" i="24"/>
  <c r="Q12" i="24"/>
  <c r="P11" i="24"/>
  <c r="Q8" i="24"/>
  <c r="P7" i="24"/>
  <c r="Q4" i="24"/>
  <c r="P3" i="24"/>
  <c r="P2" i="24"/>
  <c r="Q2" i="24"/>
  <c r="P52" i="22"/>
  <c r="P48" i="22"/>
  <c r="Q45" i="22"/>
  <c r="P44" i="22"/>
  <c r="Q41" i="22"/>
  <c r="P40" i="22"/>
  <c r="Q37" i="22"/>
  <c r="P36" i="22"/>
  <c r="Q33" i="22"/>
  <c r="P32" i="22"/>
  <c r="Q29" i="22"/>
  <c r="P28" i="22"/>
  <c r="Q25" i="22"/>
  <c r="P20" i="22"/>
  <c r="P4" i="22"/>
  <c r="P24" i="22"/>
  <c r="Q21" i="22"/>
  <c r="Q17" i="22"/>
  <c r="P16" i="22"/>
  <c r="Q13" i="22"/>
  <c r="P12" i="22"/>
  <c r="Q9" i="22"/>
  <c r="P8" i="22"/>
  <c r="Q5" i="22"/>
  <c r="P63" i="22"/>
  <c r="Q61" i="22"/>
  <c r="P60" i="22"/>
  <c r="Q57" i="22"/>
  <c r="P56" i="22"/>
  <c r="Q62" i="22"/>
  <c r="P57" i="22"/>
  <c r="Q34" i="22"/>
  <c r="P33" i="22"/>
  <c r="Q30" i="22"/>
  <c r="P29" i="22"/>
  <c r="Q26" i="22"/>
  <c r="P25" i="22"/>
  <c r="Q22" i="22"/>
  <c r="P21" i="22"/>
  <c r="Q18" i="22"/>
  <c r="P17" i="22"/>
  <c r="Q14" i="22"/>
  <c r="P13" i="22"/>
  <c r="Q10" i="22"/>
  <c r="P9" i="22"/>
  <c r="Q6" i="22"/>
  <c r="P5" i="22"/>
  <c r="Q53" i="22"/>
  <c r="Q49" i="22"/>
  <c r="P61" i="22"/>
  <c r="Q58" i="22"/>
  <c r="Q54" i="22"/>
  <c r="P53" i="22"/>
  <c r="Q50" i="22"/>
  <c r="P49" i="22"/>
  <c r="Q46" i="22"/>
  <c r="P45" i="22"/>
  <c r="Q42" i="22"/>
  <c r="P41" i="22"/>
  <c r="Q38" i="22"/>
  <c r="P37" i="22"/>
  <c r="P62" i="22"/>
  <c r="Q59" i="22"/>
  <c r="P34" i="22"/>
  <c r="Q31" i="22"/>
  <c r="Q15" i="22"/>
  <c r="P14" i="22"/>
  <c r="Q11" i="22"/>
  <c r="P10" i="22"/>
  <c r="Q7" i="22"/>
  <c r="P6" i="22"/>
  <c r="Q3" i="22"/>
  <c r="Q63" i="22"/>
  <c r="P58" i="22"/>
  <c r="Q55" i="22"/>
  <c r="P54" i="22"/>
  <c r="Q51" i="22"/>
  <c r="P50" i="22"/>
  <c r="Q47" i="22"/>
  <c r="P46" i="22"/>
  <c r="Q43" i="22"/>
  <c r="P42" i="22"/>
  <c r="Q39" i="22"/>
  <c r="P38" i="22"/>
  <c r="Q35" i="22"/>
  <c r="P30" i="22"/>
  <c r="Q27" i="22"/>
  <c r="P26" i="22"/>
  <c r="Q23" i="22"/>
  <c r="P22" i="22"/>
  <c r="Q19" i="22"/>
  <c r="P18" i="22"/>
  <c r="Q60" i="22"/>
  <c r="P59" i="22"/>
  <c r="Q56" i="22"/>
  <c r="P55" i="22"/>
  <c r="Q52" i="22"/>
  <c r="P51" i="22"/>
  <c r="Q48" i="22"/>
  <c r="P47" i="22"/>
  <c r="Q44" i="22"/>
  <c r="P43" i="22"/>
  <c r="Q40" i="22"/>
  <c r="P39" i="22"/>
  <c r="Q36" i="22"/>
  <c r="P35" i="22"/>
  <c r="Q32" i="22"/>
  <c r="P31" i="22"/>
  <c r="Q28" i="22"/>
  <c r="P27" i="22"/>
  <c r="Q24" i="22"/>
  <c r="P23" i="22"/>
  <c r="Q20" i="22"/>
  <c r="P19" i="22"/>
  <c r="Q16" i="22"/>
  <c r="P15" i="22"/>
  <c r="Q12" i="22"/>
  <c r="P11" i="22"/>
  <c r="Q8" i="22"/>
  <c r="P7" i="22"/>
  <c r="Q4" i="22"/>
  <c r="P3" i="22"/>
  <c r="Q2" i="22"/>
  <c r="P2" i="22"/>
  <c r="P80" i="21"/>
  <c r="Q77" i="21"/>
  <c r="P76" i="21"/>
  <c r="Q73" i="21"/>
  <c r="P72" i="21"/>
  <c r="Q69" i="21"/>
  <c r="P68" i="21"/>
  <c r="Q65" i="21"/>
  <c r="P64" i="21"/>
  <c r="Q61" i="21"/>
  <c r="P60" i="21"/>
  <c r="Q57" i="21"/>
  <c r="P56" i="21"/>
  <c r="Q53" i="21"/>
  <c r="P52" i="21"/>
  <c r="Q49" i="21"/>
  <c r="P48" i="21"/>
  <c r="Q45" i="21"/>
  <c r="P44" i="21"/>
  <c r="Q41" i="21"/>
  <c r="P40" i="21"/>
  <c r="Q37" i="21"/>
  <c r="P36" i="21"/>
  <c r="Q33" i="21"/>
  <c r="P32" i="21"/>
  <c r="Q29" i="21"/>
  <c r="P28" i="21"/>
  <c r="Q25" i="21"/>
  <c r="P24" i="21"/>
  <c r="Q21" i="21"/>
  <c r="P20" i="21"/>
  <c r="Q17" i="21"/>
  <c r="P16" i="21"/>
  <c r="Q13" i="21"/>
  <c r="P12" i="21"/>
  <c r="Q9" i="21"/>
  <c r="P8" i="21"/>
  <c r="Q5" i="21"/>
  <c r="P4" i="21"/>
  <c r="Q81" i="21"/>
  <c r="Q82" i="21"/>
  <c r="P81" i="21"/>
  <c r="Q78" i="21"/>
  <c r="P77" i="21"/>
  <c r="Q74" i="21"/>
  <c r="P73" i="21"/>
  <c r="Q70" i="21"/>
  <c r="P69" i="21"/>
  <c r="Q66" i="21"/>
  <c r="P65" i="21"/>
  <c r="Q62" i="21"/>
  <c r="P61" i="21"/>
  <c r="Q58" i="21"/>
  <c r="Q54" i="21"/>
  <c r="Q50" i="21"/>
  <c r="P49" i="21"/>
  <c r="Q46" i="21"/>
  <c r="P45" i="21"/>
  <c r="Q42" i="21"/>
  <c r="P41" i="21"/>
  <c r="Q38" i="21"/>
  <c r="P37" i="21"/>
  <c r="Q34" i="21"/>
  <c r="P33" i="21"/>
  <c r="Q30" i="21"/>
  <c r="P29" i="21"/>
  <c r="Q26" i="21"/>
  <c r="P25" i="21"/>
  <c r="Q22" i="21"/>
  <c r="P21" i="21"/>
  <c r="Q18" i="21"/>
  <c r="P17" i="21"/>
  <c r="Q14" i="21"/>
  <c r="P13" i="21"/>
  <c r="Q10" i="21"/>
  <c r="P9" i="21"/>
  <c r="Q6" i="21"/>
  <c r="P5" i="21"/>
  <c r="P57" i="21"/>
  <c r="P53" i="21"/>
  <c r="Q83" i="21"/>
  <c r="P82" i="21"/>
  <c r="Q79" i="21"/>
  <c r="P78" i="21"/>
  <c r="Q75" i="21"/>
  <c r="Q67" i="21"/>
  <c r="P66" i="21"/>
  <c r="Q63" i="21"/>
  <c r="P62" i="21"/>
  <c r="P58" i="21"/>
  <c r="Q55" i="21"/>
  <c r="P54" i="21"/>
  <c r="P50" i="21"/>
  <c r="Q47" i="21"/>
  <c r="P46" i="21"/>
  <c r="Q43" i="21"/>
  <c r="P34" i="21"/>
  <c r="P30" i="21"/>
  <c r="P26" i="21"/>
  <c r="Q23" i="21"/>
  <c r="P22" i="21"/>
  <c r="P18" i="21"/>
  <c r="Q15" i="21"/>
  <c r="Q3" i="21"/>
  <c r="P74" i="21"/>
  <c r="Q71" i="21"/>
  <c r="P70" i="21"/>
  <c r="Q59" i="21"/>
  <c r="Q51" i="21"/>
  <c r="P42" i="21"/>
  <c r="Q39" i="21"/>
  <c r="P38" i="21"/>
  <c r="Q35" i="21"/>
  <c r="Q31" i="21"/>
  <c r="Q27" i="21"/>
  <c r="Q19" i="21"/>
  <c r="P14" i="21"/>
  <c r="Q11" i="21"/>
  <c r="P10" i="21"/>
  <c r="Q7" i="21"/>
  <c r="P6" i="21"/>
  <c r="P83" i="21"/>
  <c r="Q80" i="21"/>
  <c r="P79" i="21"/>
  <c r="Q76" i="21"/>
  <c r="P75" i="21"/>
  <c r="Q72" i="21"/>
  <c r="P71" i="21"/>
  <c r="Q68" i="21"/>
  <c r="P67" i="21"/>
  <c r="Q64" i="21"/>
  <c r="P63" i="21"/>
  <c r="Q60" i="21"/>
  <c r="P59" i="21"/>
  <c r="Q56" i="21"/>
  <c r="P55" i="21"/>
  <c r="Q52" i="21"/>
  <c r="P51" i="21"/>
  <c r="Q48" i="21"/>
  <c r="P47" i="21"/>
  <c r="Q44" i="21"/>
  <c r="P43" i="21"/>
  <c r="Q40" i="21"/>
  <c r="P39" i="21"/>
  <c r="Q36" i="21"/>
  <c r="P35" i="21"/>
  <c r="Q32" i="21"/>
  <c r="P31" i="21"/>
  <c r="Q28" i="21"/>
  <c r="P27" i="21"/>
  <c r="Q24" i="21"/>
  <c r="P23" i="21"/>
  <c r="Q20" i="21"/>
  <c r="P19" i="21"/>
  <c r="Q16" i="21"/>
  <c r="P15" i="21"/>
  <c r="Q12" i="21"/>
  <c r="P11" i="21"/>
  <c r="Q8" i="21"/>
  <c r="P7" i="21"/>
  <c r="Q4" i="21"/>
  <c r="P3" i="21"/>
  <c r="Q2" i="21"/>
  <c r="P2" i="21"/>
  <c r="P78" i="19"/>
  <c r="P74" i="19"/>
  <c r="P70" i="19"/>
  <c r="P58" i="19"/>
  <c r="Q55" i="19"/>
  <c r="P75" i="19"/>
  <c r="Q68" i="19"/>
  <c r="Q64" i="19"/>
  <c r="Q52" i="19"/>
  <c r="P35" i="19"/>
  <c r="P27" i="19"/>
  <c r="P23" i="19"/>
  <c r="Q16" i="19"/>
  <c r="Q8" i="19"/>
  <c r="P7" i="19"/>
  <c r="Q63" i="19"/>
  <c r="Q59" i="19"/>
  <c r="Q76" i="19"/>
  <c r="Q72" i="19"/>
  <c r="P71" i="19"/>
  <c r="P67" i="19"/>
  <c r="P63" i="19"/>
  <c r="P59" i="19"/>
  <c r="P55" i="19"/>
  <c r="P51" i="19"/>
  <c r="P47" i="19"/>
  <c r="P43" i="19"/>
  <c r="P15" i="19"/>
  <c r="Q61" i="19"/>
  <c r="P52" i="19"/>
  <c r="Q49" i="19"/>
  <c r="Q45" i="19"/>
  <c r="Q37" i="19"/>
  <c r="P36" i="19"/>
  <c r="Q33" i="19"/>
  <c r="P32" i="19"/>
  <c r="Q29" i="19"/>
  <c r="P28" i="19"/>
  <c r="Q25" i="19"/>
  <c r="P24" i="19"/>
  <c r="Q21" i="19"/>
  <c r="P20" i="19"/>
  <c r="Q17" i="19"/>
  <c r="P16" i="19"/>
  <c r="Q13" i="19"/>
  <c r="P12" i="19"/>
  <c r="Q9" i="19"/>
  <c r="P8" i="19"/>
  <c r="Q5" i="19"/>
  <c r="P4" i="19"/>
  <c r="Q32" i="19"/>
  <c r="Q28" i="19"/>
  <c r="Q24" i="19"/>
  <c r="P19" i="19"/>
  <c r="Q69" i="19"/>
  <c r="Q65" i="19"/>
  <c r="P64" i="19"/>
  <c r="P60" i="19"/>
  <c r="Q57" i="19"/>
  <c r="Q53" i="19"/>
  <c r="P48" i="19"/>
  <c r="P44" i="19"/>
  <c r="Q41" i="19"/>
  <c r="P40" i="19"/>
  <c r="P54" i="19"/>
  <c r="Q60" i="19"/>
  <c r="Q44" i="19"/>
  <c r="P39" i="19"/>
  <c r="P11" i="19"/>
  <c r="Q77" i="19"/>
  <c r="Q73" i="19"/>
  <c r="P72" i="19"/>
  <c r="P68" i="19"/>
  <c r="P56" i="19"/>
  <c r="Q78" i="19"/>
  <c r="Q74" i="19"/>
  <c r="Q70" i="19"/>
  <c r="P65" i="19"/>
  <c r="Q62" i="19"/>
  <c r="P57" i="19"/>
  <c r="Q54" i="19"/>
  <c r="Q46" i="19"/>
  <c r="Q42" i="19"/>
  <c r="P41" i="19"/>
  <c r="Q38" i="19"/>
  <c r="P37" i="19"/>
  <c r="Q34" i="19"/>
  <c r="Q30" i="19"/>
  <c r="P29" i="19"/>
  <c r="Q26" i="19"/>
  <c r="P25" i="19"/>
  <c r="Q22" i="19"/>
  <c r="P21" i="19"/>
  <c r="Q18" i="19"/>
  <c r="P17" i="19"/>
  <c r="Q14" i="19"/>
  <c r="P13" i="19"/>
  <c r="Q10" i="19"/>
  <c r="P9" i="19"/>
  <c r="Q6" i="19"/>
  <c r="P5" i="19"/>
  <c r="Q75" i="19"/>
  <c r="Q67" i="19"/>
  <c r="P62" i="19"/>
  <c r="Q51" i="19"/>
  <c r="Q56" i="19"/>
  <c r="Q48" i="19"/>
  <c r="Q40" i="19"/>
  <c r="Q36" i="19"/>
  <c r="P31" i="19"/>
  <c r="Q20" i="19"/>
  <c r="Q12" i="19"/>
  <c r="P76" i="19"/>
  <c r="P77" i="19"/>
  <c r="P73" i="19"/>
  <c r="P69" i="19"/>
  <c r="Q66" i="19"/>
  <c r="P61" i="19"/>
  <c r="Q58" i="19"/>
  <c r="P53" i="19"/>
  <c r="Q50" i="19"/>
  <c r="P49" i="19"/>
  <c r="P45" i="19"/>
  <c r="P33" i="19"/>
  <c r="Q71" i="19"/>
  <c r="P66" i="19"/>
  <c r="P50" i="19"/>
  <c r="Q47" i="19"/>
  <c r="P46" i="19"/>
  <c r="Q43" i="19"/>
  <c r="P42" i="19"/>
  <c r="Q39" i="19"/>
  <c r="P38" i="19"/>
  <c r="Q35" i="19"/>
  <c r="P34" i="19"/>
  <c r="Q31" i="19"/>
  <c r="P30" i="19"/>
  <c r="Q27" i="19"/>
  <c r="P26" i="19"/>
  <c r="Q23" i="19"/>
  <c r="P22" i="19"/>
  <c r="Q19" i="19"/>
  <c r="P18" i="19"/>
  <c r="Q15" i="19"/>
  <c r="P14" i="19"/>
  <c r="Q11" i="19"/>
  <c r="P10" i="19"/>
  <c r="Q7" i="19"/>
  <c r="P6" i="19"/>
  <c r="Q3" i="19"/>
  <c r="Q4" i="19"/>
  <c r="P3" i="19"/>
  <c r="Q2" i="19"/>
  <c r="P2" i="19"/>
  <c r="P82" i="18"/>
  <c r="Q71" i="18"/>
  <c r="Q79" i="18"/>
  <c r="Q67" i="18"/>
  <c r="P70" i="18"/>
  <c r="P78" i="18"/>
  <c r="P66" i="18"/>
  <c r="Q75" i="18"/>
  <c r="P74" i="18"/>
  <c r="Q63" i="18"/>
  <c r="Q56" i="18"/>
  <c r="Q48" i="18"/>
  <c r="Q44" i="18"/>
  <c r="Q36" i="18"/>
  <c r="Q32" i="18"/>
  <c r="Q16" i="18"/>
  <c r="Q12" i="18"/>
  <c r="P62" i="18"/>
  <c r="Q59" i="18"/>
  <c r="Q55" i="18"/>
  <c r="Q80" i="18"/>
  <c r="P75" i="18"/>
  <c r="Q72" i="18"/>
  <c r="Q68" i="18"/>
  <c r="Q64" i="18"/>
  <c r="P59" i="18"/>
  <c r="P51" i="18"/>
  <c r="P43" i="18"/>
  <c r="P27" i="18"/>
  <c r="P23" i="18"/>
  <c r="Q20" i="18"/>
  <c r="P15" i="18"/>
  <c r="P72" i="18"/>
  <c r="P68" i="18"/>
  <c r="P64" i="18"/>
  <c r="Q57" i="18"/>
  <c r="P56" i="18"/>
  <c r="Q53" i="18"/>
  <c r="P52" i="18"/>
  <c r="Q49" i="18"/>
  <c r="P48" i="18"/>
  <c r="Q45" i="18"/>
  <c r="P44" i="18"/>
  <c r="Q41" i="18"/>
  <c r="P40" i="18"/>
  <c r="Q37" i="18"/>
  <c r="P36" i="18"/>
  <c r="Q33" i="18"/>
  <c r="P32" i="18"/>
  <c r="Q29" i="18"/>
  <c r="P28" i="18"/>
  <c r="Q25" i="18"/>
  <c r="P24" i="18"/>
  <c r="Q21" i="18"/>
  <c r="P20" i="18"/>
  <c r="Q17" i="18"/>
  <c r="P16" i="18"/>
  <c r="Q13" i="18"/>
  <c r="P12" i="18"/>
  <c r="Q9" i="18"/>
  <c r="P8" i="18"/>
  <c r="Q5" i="18"/>
  <c r="P4" i="18"/>
  <c r="P79" i="18"/>
  <c r="Q76" i="18"/>
  <c r="P71" i="18"/>
  <c r="P67" i="18"/>
  <c r="P63" i="18"/>
  <c r="Q60" i="18"/>
  <c r="P55" i="18"/>
  <c r="Q52" i="18"/>
  <c r="P47" i="18"/>
  <c r="Q40" i="18"/>
  <c r="P35" i="18"/>
  <c r="P31" i="18"/>
  <c r="Q28" i="18"/>
  <c r="Q24" i="18"/>
  <c r="P19" i="18"/>
  <c r="Q81" i="18"/>
  <c r="P76" i="18"/>
  <c r="Q69" i="18"/>
  <c r="Q65" i="18"/>
  <c r="Q61" i="18"/>
  <c r="P60" i="18"/>
  <c r="P81" i="18"/>
  <c r="P73" i="18"/>
  <c r="Q70" i="18"/>
  <c r="Q66" i="18"/>
  <c r="P61" i="18"/>
  <c r="P53" i="18"/>
  <c r="Q50" i="18"/>
  <c r="P49" i="18"/>
  <c r="Q46" i="18"/>
  <c r="P45" i="18"/>
  <c r="Q42" i="18"/>
  <c r="P41" i="18"/>
  <c r="Q38" i="18"/>
  <c r="P37" i="18"/>
  <c r="Q34" i="18"/>
  <c r="P33" i="18"/>
  <c r="Q30" i="18"/>
  <c r="P29" i="18"/>
  <c r="Q26" i="18"/>
  <c r="P25" i="18"/>
  <c r="Q22" i="18"/>
  <c r="P21" i="18"/>
  <c r="Q18" i="18"/>
  <c r="P17" i="18"/>
  <c r="Q14" i="18"/>
  <c r="P13" i="18"/>
  <c r="Q10" i="18"/>
  <c r="P9" i="18"/>
  <c r="Q6" i="18"/>
  <c r="P5" i="18"/>
  <c r="P39" i="18"/>
  <c r="P80" i="18"/>
  <c r="Q77" i="18"/>
  <c r="Q73" i="18"/>
  <c r="Q82" i="18"/>
  <c r="Q78" i="18"/>
  <c r="P77" i="18"/>
  <c r="Q74" i="18"/>
  <c r="P69" i="18"/>
  <c r="P65" i="18"/>
  <c r="Q62" i="18"/>
  <c r="Q58" i="18"/>
  <c r="P57" i="18"/>
  <c r="Q54" i="18"/>
  <c r="P50" i="18"/>
  <c r="Q47" i="18"/>
  <c r="P46" i="18"/>
  <c r="P38" i="18"/>
  <c r="P34" i="18"/>
  <c r="P22" i="18"/>
  <c r="Q19" i="18"/>
  <c r="P18" i="18"/>
  <c r="Q15" i="18"/>
  <c r="Q7" i="18"/>
  <c r="P58" i="18"/>
  <c r="P54" i="18"/>
  <c r="Q51" i="18"/>
  <c r="Q43" i="18"/>
  <c r="P42" i="18"/>
  <c r="Q39" i="18"/>
  <c r="Q35" i="18"/>
  <c r="Q31" i="18"/>
  <c r="P30" i="18"/>
  <c r="Q27" i="18"/>
  <c r="P26" i="18"/>
  <c r="Q23" i="18"/>
  <c r="P14" i="18"/>
  <c r="Q11" i="18"/>
  <c r="P10" i="18"/>
  <c r="P6" i="18"/>
  <c r="Q3" i="18"/>
  <c r="P11" i="18"/>
  <c r="Q8" i="18"/>
  <c r="P7" i="18"/>
  <c r="Q4" i="18"/>
  <c r="P3" i="18"/>
  <c r="P2" i="18"/>
  <c r="Q2" i="18"/>
  <c r="Q65" i="17"/>
  <c r="P64" i="17"/>
  <c r="Q61" i="17"/>
  <c r="P60" i="17"/>
  <c r="Q57" i="17"/>
  <c r="P56" i="17"/>
  <c r="Q53" i="17"/>
  <c r="P52" i="17"/>
  <c r="Q49" i="17"/>
  <c r="P48" i="17"/>
  <c r="Q45" i="17"/>
  <c r="P44" i="17"/>
  <c r="Q41" i="17"/>
  <c r="P40" i="17"/>
  <c r="Q37" i="17"/>
  <c r="P36" i="17"/>
  <c r="Q33" i="17"/>
  <c r="P32" i="17"/>
  <c r="Q29" i="17"/>
  <c r="P28" i="17"/>
  <c r="Q25" i="17"/>
  <c r="P24" i="17"/>
  <c r="Q21" i="17"/>
  <c r="P20" i="17"/>
  <c r="Q17" i="17"/>
  <c r="P16" i="17"/>
  <c r="Q13" i="17"/>
  <c r="P12" i="17"/>
  <c r="Q9" i="17"/>
  <c r="P8" i="17"/>
  <c r="Q5" i="17"/>
  <c r="P4" i="17"/>
  <c r="Q74" i="17"/>
  <c r="P61" i="17"/>
  <c r="P57" i="17"/>
  <c r="P53" i="17"/>
  <c r="Q46" i="17"/>
  <c r="P41" i="17"/>
  <c r="P37" i="17"/>
  <c r="Q34" i="17"/>
  <c r="P33" i="17"/>
  <c r="Q30" i="17"/>
  <c r="Q22" i="17"/>
  <c r="P21" i="17"/>
  <c r="Q18" i="17"/>
  <c r="P17" i="17"/>
  <c r="P72" i="17"/>
  <c r="Q69" i="17"/>
  <c r="P68" i="17"/>
  <c r="P45" i="17"/>
  <c r="Q38" i="17"/>
  <c r="P29" i="17"/>
  <c r="Q26" i="17"/>
  <c r="P25" i="17"/>
  <c r="Q14" i="17"/>
  <c r="P13" i="17"/>
  <c r="Q10" i="17"/>
  <c r="P9" i="17"/>
  <c r="Q6" i="17"/>
  <c r="P5" i="17"/>
  <c r="P69" i="17"/>
  <c r="Q66" i="17"/>
  <c r="Q62" i="17"/>
  <c r="Q50" i="17"/>
  <c r="P74" i="17"/>
  <c r="Q67" i="17"/>
  <c r="P66" i="17"/>
  <c r="Q63" i="17"/>
  <c r="P62" i="17"/>
  <c r="Q59" i="17"/>
  <c r="P58" i="17"/>
  <c r="Q55" i="17"/>
  <c r="Q51" i="17"/>
  <c r="P42" i="17"/>
  <c r="P34" i="17"/>
  <c r="Q31" i="17"/>
  <c r="Q27" i="17"/>
  <c r="P26" i="17"/>
  <c r="Q23" i="17"/>
  <c r="P22" i="17"/>
  <c r="Q19" i="17"/>
  <c r="P18" i="17"/>
  <c r="Q15" i="17"/>
  <c r="P14" i="17"/>
  <c r="Q11" i="17"/>
  <c r="P10" i="17"/>
  <c r="Q7" i="17"/>
  <c r="P6" i="17"/>
  <c r="Q3" i="17"/>
  <c r="Q73" i="17"/>
  <c r="P73" i="17"/>
  <c r="Q70" i="17"/>
  <c r="P65" i="17"/>
  <c r="Q58" i="17"/>
  <c r="Q54" i="17"/>
  <c r="P49" i="17"/>
  <c r="Q42" i="17"/>
  <c r="Q71" i="17"/>
  <c r="P70" i="17"/>
  <c r="P54" i="17"/>
  <c r="P50" i="17"/>
  <c r="Q47" i="17"/>
  <c r="P46" i="17"/>
  <c r="Q43" i="17"/>
  <c r="Q39" i="17"/>
  <c r="P38" i="17"/>
  <c r="Q35" i="17"/>
  <c r="P30" i="17"/>
  <c r="Q72" i="17"/>
  <c r="P71" i="17"/>
  <c r="Q68" i="17"/>
  <c r="P67" i="17"/>
  <c r="Q64" i="17"/>
  <c r="P63" i="17"/>
  <c r="Q60" i="17"/>
  <c r="P59" i="17"/>
  <c r="Q56" i="17"/>
  <c r="P55" i="17"/>
  <c r="Q52" i="17"/>
  <c r="P51" i="17"/>
  <c r="Q48" i="17"/>
  <c r="P47" i="17"/>
  <c r="Q44" i="17"/>
  <c r="P43" i="17"/>
  <c r="Q40" i="17"/>
  <c r="P39" i="17"/>
  <c r="Q36" i="17"/>
  <c r="P35" i="17"/>
  <c r="Q32" i="17"/>
  <c r="P31" i="17"/>
  <c r="Q28" i="17"/>
  <c r="P27" i="17"/>
  <c r="Q24" i="17"/>
  <c r="P23" i="17"/>
  <c r="Q20" i="17"/>
  <c r="P19" i="17"/>
  <c r="Q16" i="17"/>
  <c r="P15" i="17"/>
  <c r="Q12" i="17"/>
  <c r="P11" i="17"/>
  <c r="Q8" i="17"/>
  <c r="P7" i="17"/>
  <c r="Q4" i="17"/>
  <c r="P3" i="17"/>
  <c r="P2" i="17"/>
  <c r="Q2" i="17"/>
  <c r="Q83" i="12"/>
  <c r="P90" i="12"/>
  <c r="Q79" i="12"/>
  <c r="P86" i="12"/>
  <c r="P82" i="12"/>
  <c r="Q71" i="12"/>
  <c r="P78" i="12"/>
  <c r="Q75" i="12"/>
  <c r="P74" i="12"/>
  <c r="Q87" i="12"/>
  <c r="Q89" i="12"/>
  <c r="Q69" i="12"/>
  <c r="Q61" i="12"/>
  <c r="P60" i="12"/>
  <c r="Q57" i="12"/>
  <c r="P56" i="12"/>
  <c r="Q53" i="12"/>
  <c r="P52" i="12"/>
  <c r="Q49" i="12"/>
  <c r="P48" i="12"/>
  <c r="Q45" i="12"/>
  <c r="P44" i="12"/>
  <c r="Q41" i="12"/>
  <c r="P40" i="12"/>
  <c r="Q37" i="12"/>
  <c r="P36" i="12"/>
  <c r="Q33" i="12"/>
  <c r="P32" i="12"/>
  <c r="Q29" i="12"/>
  <c r="P28" i="12"/>
  <c r="Q25" i="12"/>
  <c r="P24" i="12"/>
  <c r="Q21" i="12"/>
  <c r="P20" i="12"/>
  <c r="Q17" i="12"/>
  <c r="P16" i="12"/>
  <c r="Q13" i="12"/>
  <c r="P12" i="12"/>
  <c r="Q9" i="12"/>
  <c r="P8" i="12"/>
  <c r="Q5" i="12"/>
  <c r="P4" i="12"/>
  <c r="P88" i="12"/>
  <c r="Q85" i="12"/>
  <c r="P84" i="12"/>
  <c r="Q81" i="12"/>
  <c r="P80" i="12"/>
  <c r="Q77" i="12"/>
  <c r="P76" i="12"/>
  <c r="Q73" i="12"/>
  <c r="P72" i="12"/>
  <c r="P68" i="12"/>
  <c r="Q65" i="12"/>
  <c r="P64" i="12"/>
  <c r="Q74" i="12"/>
  <c r="P73" i="12"/>
  <c r="P65" i="12"/>
  <c r="Q46" i="12"/>
  <c r="P45" i="12"/>
  <c r="Q42" i="12"/>
  <c r="P41" i="12"/>
  <c r="Q38" i="12"/>
  <c r="P37" i="12"/>
  <c r="Q34" i="12"/>
  <c r="P33" i="12"/>
  <c r="Q30" i="12"/>
  <c r="P29" i="12"/>
  <c r="Q26" i="12"/>
  <c r="P25" i="12"/>
  <c r="Q22" i="12"/>
  <c r="P21" i="12"/>
  <c r="Q18" i="12"/>
  <c r="P17" i="12"/>
  <c r="Q14" i="12"/>
  <c r="P13" i="12"/>
  <c r="Q10" i="12"/>
  <c r="P9" i="12"/>
  <c r="Q6" i="12"/>
  <c r="P5" i="12"/>
  <c r="Q90" i="12"/>
  <c r="P89" i="12"/>
  <c r="Q86" i="12"/>
  <c r="P85" i="12"/>
  <c r="Q82" i="12"/>
  <c r="P81" i="12"/>
  <c r="Q78" i="12"/>
  <c r="P77" i="12"/>
  <c r="Q70" i="12"/>
  <c r="P69" i="12"/>
  <c r="Q66" i="12"/>
  <c r="Q62" i="12"/>
  <c r="P61" i="12"/>
  <c r="Q58" i="12"/>
  <c r="P57" i="12"/>
  <c r="Q54" i="12"/>
  <c r="P53" i="12"/>
  <c r="Q50" i="12"/>
  <c r="P49" i="12"/>
  <c r="P70" i="12"/>
  <c r="Q67" i="12"/>
  <c r="P66" i="12"/>
  <c r="Q63" i="12"/>
  <c r="P62" i="12"/>
  <c r="Q59" i="12"/>
  <c r="P58" i="12"/>
  <c r="Q55" i="12"/>
  <c r="P54" i="12"/>
  <c r="Q51" i="12"/>
  <c r="P50" i="12"/>
  <c r="Q47" i="12"/>
  <c r="P46" i="12"/>
  <c r="Q43" i="12"/>
  <c r="P42" i="12"/>
  <c r="Q39" i="12"/>
  <c r="P38" i="12"/>
  <c r="Q35" i="12"/>
  <c r="P34" i="12"/>
  <c r="Q31" i="12"/>
  <c r="P30" i="12"/>
  <c r="Q27" i="12"/>
  <c r="P26" i="12"/>
  <c r="Q23" i="12"/>
  <c r="P22" i="12"/>
  <c r="Q19" i="12"/>
  <c r="P18" i="12"/>
  <c r="Q15" i="12"/>
  <c r="P14" i="12"/>
  <c r="Q11" i="12"/>
  <c r="P10" i="12"/>
  <c r="Q7" i="12"/>
  <c r="P6" i="12"/>
  <c r="Q3" i="12"/>
  <c r="Q88" i="12"/>
  <c r="P87" i="12"/>
  <c r="Q84" i="12"/>
  <c r="P83" i="12"/>
  <c r="Q80" i="12"/>
  <c r="P79" i="12"/>
  <c r="Q76" i="12"/>
  <c r="P75" i="12"/>
  <c r="Q72" i="12"/>
  <c r="P71" i="12"/>
  <c r="Q68" i="12"/>
  <c r="P67" i="12"/>
  <c r="Q64" i="12"/>
  <c r="P63" i="12"/>
  <c r="Q60" i="12"/>
  <c r="P59" i="12"/>
  <c r="Q56" i="12"/>
  <c r="P55" i="12"/>
  <c r="Q52" i="12"/>
  <c r="P51" i="12"/>
  <c r="Q48" i="12"/>
  <c r="P47" i="12"/>
  <c r="Q44" i="12"/>
  <c r="P43" i="12"/>
  <c r="Q40" i="12"/>
  <c r="P39" i="12"/>
  <c r="Q36" i="12"/>
  <c r="P35" i="12"/>
  <c r="Q32" i="12"/>
  <c r="P31" i="12"/>
  <c r="Q28" i="12"/>
  <c r="P27" i="12"/>
  <c r="Q24" i="12"/>
  <c r="P23" i="12"/>
  <c r="Q20" i="12"/>
  <c r="P19" i="12"/>
  <c r="Q16" i="12"/>
  <c r="P15" i="12"/>
  <c r="Q12" i="12"/>
  <c r="P11" i="12"/>
  <c r="Q8" i="12"/>
  <c r="P7" i="12"/>
  <c r="Q4" i="12"/>
  <c r="P3" i="12"/>
  <c r="P2" i="12"/>
  <c r="Q2" i="12"/>
  <c r="Q50" i="23"/>
  <c r="Q46" i="23"/>
  <c r="Q42" i="23"/>
  <c r="Q38" i="23"/>
  <c r="Q34" i="23"/>
  <c r="Q30" i="23"/>
  <c r="Q26" i="23"/>
  <c r="Q22" i="23"/>
  <c r="Q18" i="23"/>
  <c r="Q14" i="23"/>
  <c r="Q10" i="23"/>
  <c r="Q6" i="23"/>
  <c r="Q78" i="23"/>
  <c r="Q66" i="23"/>
  <c r="Q58" i="23"/>
  <c r="Q89" i="23"/>
  <c r="Q81" i="23"/>
  <c r="Q73" i="23"/>
  <c r="Q65" i="23"/>
  <c r="Q45" i="23"/>
  <c r="Q41" i="23"/>
  <c r="Q37" i="23"/>
  <c r="Q33" i="23"/>
  <c r="Q29" i="23"/>
  <c r="Q25" i="23"/>
  <c r="Q21" i="23"/>
  <c r="Q17" i="23"/>
  <c r="Q13" i="23"/>
  <c r="Q9" i="23"/>
  <c r="Q5" i="23"/>
  <c r="Q82" i="23"/>
  <c r="Q74" i="23"/>
  <c r="Q54" i="23"/>
  <c r="Q77" i="23"/>
  <c r="Q69" i="23"/>
  <c r="Q57" i="23"/>
  <c r="Q53" i="23"/>
  <c r="Q49" i="23"/>
  <c r="Q84" i="23"/>
  <c r="Q80" i="23"/>
  <c r="Q76" i="23"/>
  <c r="Q72" i="23"/>
  <c r="Q68" i="23"/>
  <c r="Q60" i="23"/>
  <c r="Q56" i="23"/>
  <c r="Q52" i="23"/>
  <c r="Q48" i="23"/>
  <c r="Q44" i="23"/>
  <c r="Q40" i="23"/>
  <c r="Q36" i="23"/>
  <c r="Q32" i="23"/>
  <c r="Q28" i="23"/>
  <c r="Q24" i="23"/>
  <c r="Q20" i="23"/>
  <c r="Q16" i="23"/>
  <c r="Q12" i="23"/>
  <c r="Q8" i="23"/>
  <c r="Q4" i="23"/>
  <c r="Q90" i="23"/>
  <c r="Q70" i="23"/>
  <c r="Q62" i="23"/>
  <c r="Q85" i="23"/>
  <c r="Q61" i="23"/>
  <c r="Q88" i="23"/>
  <c r="Q64" i="23"/>
  <c r="Q86" i="23"/>
  <c r="Q91" i="23"/>
  <c r="Q87" i="23"/>
  <c r="Q83" i="23"/>
  <c r="Q79" i="23"/>
  <c r="Q75" i="23"/>
  <c r="Q71" i="23"/>
  <c r="Q67" i="23"/>
  <c r="Q63" i="23"/>
  <c r="Q59" i="23"/>
  <c r="Q55" i="23"/>
  <c r="Q51" i="23"/>
  <c r="Q47" i="23"/>
  <c r="Q43" i="23"/>
  <c r="Q39" i="23"/>
  <c r="Q35" i="23"/>
  <c r="Q31" i="23"/>
  <c r="Q27" i="23"/>
  <c r="Q23" i="23"/>
  <c r="Q19" i="23"/>
  <c r="Q15" i="23"/>
  <c r="Q11" i="23"/>
  <c r="Q7" i="23"/>
  <c r="Q3" i="23"/>
  <c r="Q2" i="23"/>
  <c r="P71" i="23"/>
  <c r="P86" i="23"/>
  <c r="P74" i="23"/>
  <c r="P54" i="23"/>
  <c r="P50" i="23"/>
  <c r="P46" i="23"/>
  <c r="P42" i="23"/>
  <c r="P38" i="23"/>
  <c r="P34" i="23"/>
  <c r="P30" i="23"/>
  <c r="P26" i="23"/>
  <c r="P22" i="23"/>
  <c r="P18" i="23"/>
  <c r="P14" i="23"/>
  <c r="P10" i="23"/>
  <c r="P6" i="23"/>
  <c r="P91" i="23"/>
  <c r="P63" i="23"/>
  <c r="P82" i="23"/>
  <c r="P66" i="23"/>
  <c r="P65" i="23"/>
  <c r="P21" i="23"/>
  <c r="P17" i="23"/>
  <c r="P9" i="23"/>
  <c r="P5" i="23"/>
  <c r="P83" i="23"/>
  <c r="P70" i="23"/>
  <c r="P89" i="23"/>
  <c r="P81" i="23"/>
  <c r="P69" i="23"/>
  <c r="P61" i="23"/>
  <c r="P57" i="23"/>
  <c r="P53" i="23"/>
  <c r="P49" i="23"/>
  <c r="P45" i="23"/>
  <c r="P41" i="23"/>
  <c r="P37" i="23"/>
  <c r="P33" i="23"/>
  <c r="P29" i="23"/>
  <c r="P25" i="23"/>
  <c r="P13" i="23"/>
  <c r="P87" i="23"/>
  <c r="P67" i="23"/>
  <c r="P62" i="23"/>
  <c r="P77" i="23"/>
  <c r="P80" i="23"/>
  <c r="P76" i="23"/>
  <c r="P68" i="23"/>
  <c r="P56" i="23"/>
  <c r="P48" i="23"/>
  <c r="P28" i="23"/>
  <c r="P20" i="23"/>
  <c r="P12" i="23"/>
  <c r="P4" i="23"/>
  <c r="P75" i="23"/>
  <c r="P90" i="23"/>
  <c r="P78" i="23"/>
  <c r="P58" i="23"/>
  <c r="P85" i="23"/>
  <c r="P73" i="23"/>
  <c r="P88" i="23"/>
  <c r="P84" i="23"/>
  <c r="P72" i="23"/>
  <c r="P64" i="23"/>
  <c r="P60" i="23"/>
  <c r="P52" i="23"/>
  <c r="P44" i="23"/>
  <c r="P40" i="23"/>
  <c r="P36" i="23"/>
  <c r="P32" i="23"/>
  <c r="P24" i="23"/>
  <c r="P16" i="23"/>
  <c r="P8" i="23"/>
  <c r="P79" i="23"/>
  <c r="P59" i="23"/>
  <c r="P55" i="23"/>
  <c r="P51" i="23"/>
  <c r="P47" i="23"/>
  <c r="P43" i="23"/>
  <c r="P39" i="23"/>
  <c r="P35" i="23"/>
  <c r="P31" i="23"/>
  <c r="P27" i="23"/>
  <c r="P23" i="23"/>
  <c r="P19" i="23"/>
  <c r="P15" i="23"/>
  <c r="P11" i="23"/>
  <c r="P7" i="23"/>
  <c r="P3" i="23"/>
  <c r="P2" i="23"/>
  <c r="H79" i="24"/>
  <c r="H71" i="24"/>
  <c r="H59" i="24"/>
  <c r="H51" i="24"/>
  <c r="H39" i="24"/>
  <c r="H82" i="24"/>
  <c r="H78" i="24"/>
  <c r="H74" i="24"/>
  <c r="H70" i="24"/>
  <c r="H66" i="24"/>
  <c r="H62" i="24"/>
  <c r="H58" i="24"/>
  <c r="H54" i="24"/>
  <c r="H50" i="24"/>
  <c r="H46" i="24"/>
  <c r="H42" i="24"/>
  <c r="H38" i="24"/>
  <c r="H34" i="24"/>
  <c r="H30" i="24"/>
  <c r="H26" i="24"/>
  <c r="H22" i="24"/>
  <c r="H18" i="24"/>
  <c r="H14" i="24"/>
  <c r="H10" i="24"/>
  <c r="H6" i="24"/>
  <c r="H77" i="24"/>
  <c r="H73" i="24"/>
  <c r="H61" i="24"/>
  <c r="H57" i="24"/>
  <c r="H49" i="24"/>
  <c r="H17" i="24"/>
  <c r="H69" i="24"/>
  <c r="H65" i="24"/>
  <c r="H53" i="24"/>
  <c r="H45" i="24"/>
  <c r="H41" i="24"/>
  <c r="H37" i="24"/>
  <c r="H33" i="24"/>
  <c r="H29" i="24"/>
  <c r="H25" i="24"/>
  <c r="H21" i="24"/>
  <c r="H13" i="24"/>
  <c r="H9" i="24"/>
  <c r="H5" i="24"/>
  <c r="H81" i="24"/>
  <c r="H80" i="24"/>
  <c r="H76" i="24"/>
  <c r="H72" i="24"/>
  <c r="H68" i="24"/>
  <c r="H64" i="24"/>
  <c r="H60" i="24"/>
  <c r="H56" i="24"/>
  <c r="H52" i="24"/>
  <c r="H48" i="24"/>
  <c r="H44" i="24"/>
  <c r="H40" i="24"/>
  <c r="H36" i="24"/>
  <c r="H32" i="24"/>
  <c r="H28" i="24"/>
  <c r="H24" i="24"/>
  <c r="H20" i="24"/>
  <c r="H16" i="24"/>
  <c r="H12" i="24"/>
  <c r="H8" i="24"/>
  <c r="H4" i="24"/>
  <c r="H75" i="24"/>
  <c r="H67" i="24"/>
  <c r="H63" i="24"/>
  <c r="H55" i="24"/>
  <c r="H47" i="24"/>
  <c r="H43" i="24"/>
  <c r="H35" i="24"/>
  <c r="H31" i="24"/>
  <c r="H27" i="24"/>
  <c r="H23" i="24"/>
  <c r="H19" i="24"/>
  <c r="H15" i="24"/>
  <c r="H11" i="24"/>
  <c r="H7" i="24"/>
  <c r="H3" i="24"/>
  <c r="H2" i="24"/>
  <c r="H58" i="22"/>
  <c r="H42" i="22"/>
  <c r="H30" i="22"/>
  <c r="H6" i="22"/>
  <c r="H57" i="22"/>
  <c r="H45" i="22"/>
  <c r="H56" i="22"/>
  <c r="H63" i="22"/>
  <c r="H55" i="22"/>
  <c r="H47" i="22"/>
  <c r="H43" i="22"/>
  <c r="H39" i="22"/>
  <c r="H27" i="22"/>
  <c r="H15" i="22"/>
  <c r="H7" i="22"/>
  <c r="H26" i="22"/>
  <c r="H50" i="22"/>
  <c r="H34" i="22"/>
  <c r="H22" i="22"/>
  <c r="H14" i="22"/>
  <c r="H37" i="22"/>
  <c r="H33" i="22"/>
  <c r="H29" i="22"/>
  <c r="H25" i="22"/>
  <c r="H21" i="22"/>
  <c r="H17" i="22"/>
  <c r="H13" i="22"/>
  <c r="H9" i="22"/>
  <c r="H5" i="22"/>
  <c r="H18" i="22"/>
  <c r="H61" i="22"/>
  <c r="H49" i="22"/>
  <c r="H60" i="22"/>
  <c r="H52" i="22"/>
  <c r="H48" i="22"/>
  <c r="H20" i="22"/>
  <c r="H16" i="22"/>
  <c r="H12" i="22"/>
  <c r="H4" i="22"/>
  <c r="H44" i="22"/>
  <c r="H40" i="22"/>
  <c r="H36" i="22"/>
  <c r="H32" i="22"/>
  <c r="H28" i="22"/>
  <c r="H24" i="22"/>
  <c r="H8" i="22"/>
  <c r="H62" i="22"/>
  <c r="H54" i="22"/>
  <c r="H46" i="22"/>
  <c r="H38" i="22"/>
  <c r="H10" i="22"/>
  <c r="H53" i="22"/>
  <c r="H41" i="22"/>
  <c r="H59" i="22"/>
  <c r="H51" i="22"/>
  <c r="H35" i="22"/>
  <c r="H31" i="22"/>
  <c r="H23" i="22"/>
  <c r="H19" i="22"/>
  <c r="H11" i="22"/>
  <c r="H3" i="22"/>
  <c r="H2" i="22"/>
  <c r="H26" i="21"/>
  <c r="H22" i="21"/>
  <c r="H18" i="21"/>
  <c r="H14" i="21"/>
  <c r="H10" i="21"/>
  <c r="H6" i="21"/>
  <c r="H76" i="21"/>
  <c r="H83" i="21"/>
  <c r="H47" i="21"/>
  <c r="H78" i="21"/>
  <c r="H66" i="21"/>
  <c r="H54" i="21"/>
  <c r="H42" i="21"/>
  <c r="H38" i="21"/>
  <c r="H30" i="21"/>
  <c r="H72" i="21"/>
  <c r="H64" i="21"/>
  <c r="H56" i="21"/>
  <c r="H71" i="21"/>
  <c r="H59" i="21"/>
  <c r="H51" i="21"/>
  <c r="H82" i="21"/>
  <c r="H74" i="21"/>
  <c r="H70" i="21"/>
  <c r="H62" i="21"/>
  <c r="H58" i="21"/>
  <c r="H50" i="21"/>
  <c r="H46" i="21"/>
  <c r="H34" i="21"/>
  <c r="H81" i="21"/>
  <c r="H73" i="21"/>
  <c r="H65" i="21"/>
  <c r="H57" i="21"/>
  <c r="H53" i="21"/>
  <c r="H45" i="21"/>
  <c r="H33" i="21"/>
  <c r="H29" i="21"/>
  <c r="H21" i="21"/>
  <c r="H17" i="21"/>
  <c r="H13" i="21"/>
  <c r="H5" i="21"/>
  <c r="H52" i="21"/>
  <c r="H79" i="21"/>
  <c r="H75" i="21"/>
  <c r="H67" i="21"/>
  <c r="H55" i="21"/>
  <c r="H43" i="21"/>
  <c r="H77" i="21"/>
  <c r="H69" i="21"/>
  <c r="H61" i="21"/>
  <c r="H49" i="21"/>
  <c r="H41" i="21"/>
  <c r="H37" i="21"/>
  <c r="H25" i="21"/>
  <c r="H9" i="21"/>
  <c r="H68" i="21"/>
  <c r="H40" i="21"/>
  <c r="H32" i="21"/>
  <c r="H16" i="21"/>
  <c r="H12" i="21"/>
  <c r="H4" i="21"/>
  <c r="H60" i="21"/>
  <c r="H48" i="21"/>
  <c r="H44" i="21"/>
  <c r="H36" i="21"/>
  <c r="H28" i="21"/>
  <c r="H24" i="21"/>
  <c r="H20" i="21"/>
  <c r="H8" i="21"/>
  <c r="H80" i="21"/>
  <c r="H63" i="21"/>
  <c r="H39" i="21"/>
  <c r="H35" i="21"/>
  <c r="H31" i="21"/>
  <c r="H27" i="21"/>
  <c r="H23" i="21"/>
  <c r="H19" i="21"/>
  <c r="H15" i="21"/>
  <c r="H11" i="21"/>
  <c r="H7" i="21"/>
  <c r="H3" i="21"/>
  <c r="H2" i="21"/>
  <c r="H69" i="19"/>
  <c r="H67" i="19"/>
  <c r="H63" i="19"/>
  <c r="H59" i="19"/>
  <c r="H55" i="19"/>
  <c r="H51" i="19"/>
  <c r="H47" i="19"/>
  <c r="H43" i="19"/>
  <c r="H39" i="19"/>
  <c r="H35" i="19"/>
  <c r="H31" i="19"/>
  <c r="H27" i="19"/>
  <c r="H23" i="19"/>
  <c r="H19" i="19"/>
  <c r="H15" i="19"/>
  <c r="H7" i="19"/>
  <c r="H3" i="19"/>
  <c r="H75" i="19"/>
  <c r="H71" i="19"/>
  <c r="H78" i="19"/>
  <c r="H74" i="19"/>
  <c r="H70" i="19"/>
  <c r="H66" i="19"/>
  <c r="H62" i="19"/>
  <c r="H58" i="19"/>
  <c r="H54" i="19"/>
  <c r="H50" i="19"/>
  <c r="H46" i="19"/>
  <c r="H42" i="19"/>
  <c r="H38" i="19"/>
  <c r="H34" i="19"/>
  <c r="H30" i="19"/>
  <c r="H26" i="19"/>
  <c r="H22" i="19"/>
  <c r="H18" i="19"/>
  <c r="H14" i="19"/>
  <c r="H10" i="19"/>
  <c r="H6" i="19"/>
  <c r="H61" i="19"/>
  <c r="H49" i="19"/>
  <c r="H5" i="19"/>
  <c r="H77" i="19"/>
  <c r="H65" i="19"/>
  <c r="H53" i="19"/>
  <c r="H41" i="19"/>
  <c r="H33" i="19"/>
  <c r="H25" i="19"/>
  <c r="H21" i="19"/>
  <c r="H17" i="19"/>
  <c r="H9" i="19"/>
  <c r="H76" i="19"/>
  <c r="H72" i="19"/>
  <c r="H68" i="19"/>
  <c r="H64" i="19"/>
  <c r="H56" i="19"/>
  <c r="H48" i="19"/>
  <c r="H36" i="19"/>
  <c r="H32" i="19"/>
  <c r="H28" i="19"/>
  <c r="H20" i="19"/>
  <c r="H16" i="19"/>
  <c r="H12" i="19"/>
  <c r="H4" i="19"/>
  <c r="H73" i="19"/>
  <c r="H57" i="19"/>
  <c r="H45" i="19"/>
  <c r="H37" i="19"/>
  <c r="H29" i="19"/>
  <c r="H13" i="19"/>
  <c r="H60" i="19"/>
  <c r="H52" i="19"/>
  <c r="H44" i="19"/>
  <c r="H40" i="19"/>
  <c r="H24" i="19"/>
  <c r="H8" i="19"/>
  <c r="H11" i="19"/>
  <c r="H2" i="19"/>
  <c r="H68" i="18"/>
  <c r="H80" i="18"/>
  <c r="H76" i="18"/>
  <c r="H72" i="18"/>
  <c r="H52" i="18"/>
  <c r="H40" i="18"/>
  <c r="H32" i="18"/>
  <c r="H20" i="18"/>
  <c r="H75" i="18"/>
  <c r="H63" i="18"/>
  <c r="H47" i="18"/>
  <c r="H43" i="18"/>
  <c r="H39" i="18"/>
  <c r="H35" i="18"/>
  <c r="H27" i="18"/>
  <c r="H23" i="18"/>
  <c r="H15" i="18"/>
  <c r="H7" i="18"/>
  <c r="H74" i="18"/>
  <c r="H70" i="18"/>
  <c r="H62" i="18"/>
  <c r="H54" i="18"/>
  <c r="H50" i="18"/>
  <c r="H42" i="18"/>
  <c r="H38" i="18"/>
  <c r="H34" i="18"/>
  <c r="H30" i="18"/>
  <c r="H26" i="18"/>
  <c r="H22" i="18"/>
  <c r="H18" i="18"/>
  <c r="H14" i="18"/>
  <c r="H6" i="18"/>
  <c r="H56" i="18"/>
  <c r="H44" i="18"/>
  <c r="H36" i="18"/>
  <c r="H24" i="18"/>
  <c r="H12" i="18"/>
  <c r="H67" i="18"/>
  <c r="H51" i="18"/>
  <c r="H31" i="18"/>
  <c r="H19" i="18"/>
  <c r="H11" i="18"/>
  <c r="H82" i="18"/>
  <c r="H78" i="18"/>
  <c r="H66" i="18"/>
  <c r="H58" i="18"/>
  <c r="H46" i="18"/>
  <c r="H10" i="18"/>
  <c r="H8" i="18"/>
  <c r="H79" i="18"/>
  <c r="H59" i="18"/>
  <c r="H81" i="18"/>
  <c r="H65" i="18"/>
  <c r="H37" i="18"/>
  <c r="H16" i="18"/>
  <c r="H71" i="18"/>
  <c r="H77" i="18"/>
  <c r="H73" i="18"/>
  <c r="H69" i="18"/>
  <c r="H61" i="18"/>
  <c r="H57" i="18"/>
  <c r="H53" i="18"/>
  <c r="H49" i="18"/>
  <c r="H45" i="18"/>
  <c r="H41" i="18"/>
  <c r="H33" i="18"/>
  <c r="H29" i="18"/>
  <c r="H25" i="18"/>
  <c r="H21" i="18"/>
  <c r="H17" i="18"/>
  <c r="H13" i="18"/>
  <c r="H9" i="18"/>
  <c r="H5" i="18"/>
  <c r="H64" i="18"/>
  <c r="H60" i="18"/>
  <c r="H48" i="18"/>
  <c r="H28" i="18"/>
  <c r="H4" i="18"/>
  <c r="H55" i="18"/>
  <c r="H3" i="18"/>
  <c r="H2" i="18"/>
  <c r="H67" i="17"/>
  <c r="H31" i="17"/>
  <c r="H19" i="17"/>
  <c r="H74" i="17"/>
  <c r="H54" i="17"/>
  <c r="H46" i="17"/>
  <c r="H34" i="17"/>
  <c r="H22" i="17"/>
  <c r="H14" i="17"/>
  <c r="H6" i="17"/>
  <c r="H55" i="17"/>
  <c r="H47" i="17"/>
  <c r="H35" i="17"/>
  <c r="H27" i="17"/>
  <c r="H23" i="17"/>
  <c r="H15" i="17"/>
  <c r="H7" i="17"/>
  <c r="H70" i="17"/>
  <c r="H66" i="17"/>
  <c r="H62" i="17"/>
  <c r="H58" i="17"/>
  <c r="H50" i="17"/>
  <c r="H42" i="17"/>
  <c r="H38" i="17"/>
  <c r="H30" i="17"/>
  <c r="H26" i="17"/>
  <c r="H18" i="17"/>
  <c r="H10" i="17"/>
  <c r="H63" i="17"/>
  <c r="H73" i="17"/>
  <c r="H65" i="17"/>
  <c r="H61" i="17"/>
  <c r="H57" i="17"/>
  <c r="H53" i="17"/>
  <c r="H41" i="17"/>
  <c r="H25" i="17"/>
  <c r="H71" i="17"/>
  <c r="H59" i="17"/>
  <c r="H49" i="17"/>
  <c r="H45" i="17"/>
  <c r="H37" i="17"/>
  <c r="H33" i="17"/>
  <c r="H29" i="17"/>
  <c r="H21" i="17"/>
  <c r="H17" i="17"/>
  <c r="H13" i="17"/>
  <c r="H9" i="17"/>
  <c r="H5" i="17"/>
  <c r="H64" i="17"/>
  <c r="H56" i="17"/>
  <c r="H52" i="17"/>
  <c r="H44" i="17"/>
  <c r="H40" i="17"/>
  <c r="H36" i="17"/>
  <c r="H32" i="17"/>
  <c r="H28" i="17"/>
  <c r="H24" i="17"/>
  <c r="H20" i="17"/>
  <c r="H16" i="17"/>
  <c r="H4" i="17"/>
  <c r="H69" i="17"/>
  <c r="H72" i="17"/>
  <c r="H68" i="17"/>
  <c r="H60" i="17"/>
  <c r="H48" i="17"/>
  <c r="H12" i="17"/>
  <c r="H8" i="17"/>
  <c r="H51" i="17"/>
  <c r="H43" i="17"/>
  <c r="H39" i="17"/>
  <c r="H11" i="17"/>
  <c r="H3" i="17"/>
  <c r="H2" i="17"/>
  <c r="H83" i="12"/>
  <c r="H67" i="12"/>
  <c r="H63" i="12"/>
  <c r="H59" i="12"/>
  <c r="H55" i="12"/>
  <c r="H51" i="12"/>
  <c r="H47" i="12"/>
  <c r="H39" i="12"/>
  <c r="H31" i="12"/>
  <c r="H23" i="12"/>
  <c r="H15" i="12"/>
  <c r="H7" i="12"/>
  <c r="H22" i="12"/>
  <c r="H18" i="12"/>
  <c r="H14" i="12"/>
  <c r="H10" i="12"/>
  <c r="H6" i="12"/>
  <c r="H87" i="12"/>
  <c r="H90" i="12"/>
  <c r="H74" i="12"/>
  <c r="H66" i="12"/>
  <c r="H50" i="12"/>
  <c r="H42" i="12"/>
  <c r="H34" i="12"/>
  <c r="H26" i="12"/>
  <c r="H81" i="12"/>
  <c r="H73" i="12"/>
  <c r="H69" i="12"/>
  <c r="H61" i="12"/>
  <c r="H49" i="12"/>
  <c r="H21" i="12"/>
  <c r="H13" i="12"/>
  <c r="H5" i="12"/>
  <c r="H79" i="12"/>
  <c r="H71" i="12"/>
  <c r="H86" i="12"/>
  <c r="H82" i="12"/>
  <c r="H78" i="12"/>
  <c r="H70" i="12"/>
  <c r="H62" i="12"/>
  <c r="H54" i="12"/>
  <c r="H89" i="12"/>
  <c r="H85" i="12"/>
  <c r="H77" i="12"/>
  <c r="H65" i="12"/>
  <c r="H57" i="12"/>
  <c r="H53" i="12"/>
  <c r="H45" i="12"/>
  <c r="H41" i="12"/>
  <c r="H37" i="12"/>
  <c r="H33" i="12"/>
  <c r="H29" i="12"/>
  <c r="H25" i="12"/>
  <c r="H17" i="12"/>
  <c r="H9" i="12"/>
  <c r="H75" i="12"/>
  <c r="H58" i="12"/>
  <c r="H38" i="12"/>
  <c r="H88" i="12"/>
  <c r="H80" i="12"/>
  <c r="H72" i="12"/>
  <c r="H44" i="12"/>
  <c r="H36" i="12"/>
  <c r="H32" i="12"/>
  <c r="H28" i="12"/>
  <c r="H24" i="12"/>
  <c r="H12" i="12"/>
  <c r="H4" i="12"/>
  <c r="H46" i="12"/>
  <c r="H30" i="12"/>
  <c r="H84" i="12"/>
  <c r="H76" i="12"/>
  <c r="H68" i="12"/>
  <c r="H64" i="12"/>
  <c r="H60" i="12"/>
  <c r="H56" i="12"/>
  <c r="H52" i="12"/>
  <c r="H48" i="12"/>
  <c r="H40" i="12"/>
  <c r="H20" i="12"/>
  <c r="H16" i="12"/>
  <c r="H8" i="12"/>
  <c r="H43" i="12"/>
  <c r="H35" i="12"/>
  <c r="H27" i="12"/>
  <c r="H19" i="12"/>
  <c r="H11" i="12"/>
  <c r="H3" i="12"/>
  <c r="H2" i="12"/>
  <c r="H48" i="23"/>
  <c r="H44" i="23"/>
  <c r="H24" i="23"/>
  <c r="H12" i="23"/>
  <c r="H67" i="23"/>
  <c r="H55" i="23"/>
  <c r="H47" i="23"/>
  <c r="H35" i="23"/>
  <c r="H23" i="23"/>
  <c r="H11" i="23"/>
  <c r="H90" i="23"/>
  <c r="H86" i="23"/>
  <c r="H82" i="23"/>
  <c r="H78" i="23"/>
  <c r="H74" i="23"/>
  <c r="H70" i="23"/>
  <c r="H66" i="23"/>
  <c r="H62" i="23"/>
  <c r="H58" i="23"/>
  <c r="H54" i="23"/>
  <c r="H50" i="23"/>
  <c r="H46" i="23"/>
  <c r="H42" i="23"/>
  <c r="H38" i="23"/>
  <c r="H34" i="23"/>
  <c r="H30" i="23"/>
  <c r="H26" i="23"/>
  <c r="H22" i="23"/>
  <c r="H18" i="23"/>
  <c r="H14" i="23"/>
  <c r="H10" i="23"/>
  <c r="H6" i="23"/>
  <c r="H64" i="23"/>
  <c r="H28" i="23"/>
  <c r="H20" i="23"/>
  <c r="H87" i="23"/>
  <c r="H79" i="23"/>
  <c r="H71" i="23"/>
  <c r="H59" i="23"/>
  <c r="H43" i="23"/>
  <c r="H31" i="23"/>
  <c r="H19" i="23"/>
  <c r="H15" i="23"/>
  <c r="H3" i="23"/>
  <c r="H89" i="23"/>
  <c r="H73" i="23"/>
  <c r="H21" i="23"/>
  <c r="H13" i="23"/>
  <c r="H5" i="23"/>
  <c r="H80" i="23"/>
  <c r="H68" i="23"/>
  <c r="H52" i="23"/>
  <c r="H40" i="23"/>
  <c r="H32" i="23"/>
  <c r="H16" i="23"/>
  <c r="H91" i="23"/>
  <c r="H83" i="23"/>
  <c r="H75" i="23"/>
  <c r="H63" i="23"/>
  <c r="H51" i="23"/>
  <c r="H39" i="23"/>
  <c r="H27" i="23"/>
  <c r="H7" i="23"/>
  <c r="H85" i="23"/>
  <c r="H81" i="23"/>
  <c r="H77" i="23"/>
  <c r="H69" i="23"/>
  <c r="H65" i="23"/>
  <c r="H61" i="23"/>
  <c r="H57" i="23"/>
  <c r="H53" i="23"/>
  <c r="H49" i="23"/>
  <c r="H45" i="23"/>
  <c r="H41" i="23"/>
  <c r="H37" i="23"/>
  <c r="H33" i="23"/>
  <c r="H29" i="23"/>
  <c r="H25" i="23"/>
  <c r="H17" i="23"/>
  <c r="H9" i="23"/>
  <c r="H88" i="23"/>
  <c r="H76" i="23"/>
  <c r="H60" i="23"/>
  <c r="H4" i="23"/>
  <c r="H84" i="23"/>
  <c r="H72" i="23"/>
  <c r="H56" i="23"/>
  <c r="H36" i="23"/>
  <c r="H8" i="23"/>
  <c r="H2" i="23"/>
  <c r="D2" i="24" l="1" a="1"/>
  <c r="O7" i="24"/>
  <c r="D5" i="24" a="1"/>
  <c r="D2" i="23" a="1"/>
  <c r="L16" i="23" a="1"/>
  <c r="N7" i="23"/>
  <c r="J18" i="23" a="1"/>
  <c r="J26" i="23" a="1"/>
  <c r="I11" i="21" a="1"/>
  <c r="C15" i="21" a="1"/>
  <c r="C17" i="21" a="1"/>
  <c r="K4" i="19" a="1"/>
  <c r="O3" i="19"/>
  <c r="J10" i="19" a="1"/>
  <c r="D11" i="18" a="1"/>
  <c r="N2" i="18"/>
  <c r="O10" i="24"/>
  <c r="K2" i="24" a="1"/>
  <c r="O13" i="24"/>
  <c r="C2" i="23" a="1"/>
  <c r="D6" i="23" a="1"/>
  <c r="N13" i="23"/>
  <c r="N22" i="23"/>
  <c r="C18" i="23" a="1"/>
  <c r="M7" i="21" a="1"/>
  <c r="D15" i="21" a="1"/>
  <c r="O12" i="21"/>
  <c r="L13" i="19" a="1"/>
  <c r="M3" i="19" a="1"/>
  <c r="J3" i="24" a="1"/>
  <c r="D3" i="24" a="1"/>
  <c r="M10" i="24" a="1"/>
  <c r="I10" i="24" a="1"/>
  <c r="L14" i="23" a="1"/>
  <c r="I17" i="23" a="1"/>
  <c r="O26" i="23"/>
  <c r="K21" i="23" a="1"/>
  <c r="M8" i="21" a="1"/>
  <c r="C12" i="21" a="1"/>
  <c r="O17" i="21"/>
  <c r="C3" i="19" a="1"/>
  <c r="J7" i="19" a="1"/>
  <c r="J4" i="19" a="1"/>
  <c r="N7" i="24"/>
  <c r="I8" i="24" a="1"/>
  <c r="N10" i="24"/>
  <c r="K6" i="23" a="1"/>
  <c r="L12" i="23" a="1"/>
  <c r="F6" i="23" a="1"/>
  <c r="J21" i="23" a="1"/>
  <c r="N19" i="23"/>
  <c r="F3" i="21" a="1"/>
  <c r="F13" i="21" a="1"/>
  <c r="C6" i="21" a="1"/>
  <c r="L10" i="19" a="1"/>
  <c r="N8" i="19"/>
  <c r="L4" i="18" a="1"/>
  <c r="M3" i="18" a="1"/>
  <c r="K11" i="24" a="1"/>
  <c r="M14" i="24" a="1"/>
  <c r="L15" i="23" a="1"/>
  <c r="M18" i="23" a="1"/>
  <c r="O9" i="23"/>
  <c r="M9" i="21" a="1"/>
  <c r="G13" i="21" a="1"/>
  <c r="N11" i="21"/>
  <c r="K3" i="19" a="1"/>
  <c r="D7" i="24" a="1"/>
  <c r="L3" i="24" a="1"/>
  <c r="F17" i="24" a="1"/>
  <c r="I20" i="23" a="1"/>
  <c r="G16" i="23" a="1"/>
  <c r="C26" i="23" a="1"/>
  <c r="M10" i="21" a="1"/>
  <c r="I14" i="21" a="1"/>
  <c r="N14" i="21"/>
  <c r="G4" i="19" a="1"/>
  <c r="F13" i="19" a="1"/>
  <c r="N9" i="19"/>
  <c r="D10" i="24" a="1"/>
  <c r="F2" i="24" a="1"/>
  <c r="D13" i="24" a="1"/>
  <c r="O2" i="23"/>
  <c r="L5" i="23" a="1"/>
  <c r="F13" i="23" a="1"/>
  <c r="C17" i="23" a="1"/>
  <c r="M4" i="21" a="1"/>
  <c r="C14" i="21" a="1"/>
  <c r="O10" i="21"/>
  <c r="G13" i="19" a="1"/>
  <c r="I2" i="19" a="1"/>
  <c r="C2" i="18" a="1"/>
  <c r="D16" i="18" a="1"/>
  <c r="N5" i="18"/>
  <c r="K5" i="24" a="1"/>
  <c r="K6" i="24" a="1"/>
  <c r="G3" i="24" a="1"/>
  <c r="K5" i="23" a="1"/>
  <c r="L10" i="23" a="1"/>
  <c r="F5" i="23" a="1"/>
  <c r="J19" i="23" a="1"/>
  <c r="O15" i="23"/>
  <c r="J9" i="21" a="1"/>
  <c r="G5" i="21" a="1"/>
  <c r="I16" i="21" a="1"/>
  <c r="D7" i="19" a="1"/>
  <c r="F6" i="19" a="1"/>
  <c r="C7" i="24" a="1"/>
  <c r="J7" i="24" a="1"/>
  <c r="L4" i="24" a="1"/>
  <c r="D11" i="24" a="1"/>
  <c r="L7" i="24" a="1"/>
  <c r="G2" i="23" a="1"/>
  <c r="L18" i="23" a="1"/>
  <c r="F9" i="23" a="1"/>
  <c r="L20" i="23" a="1"/>
  <c r="O21" i="23"/>
  <c r="M12" i="21" a="1"/>
  <c r="K17" i="21" a="1"/>
  <c r="C5" i="21" a="1"/>
  <c r="C9" i="19" a="1"/>
  <c r="G9" i="19" a="1"/>
  <c r="N13" i="19"/>
  <c r="D17" i="24" a="1"/>
  <c r="I12" i="24" a="1"/>
  <c r="K17" i="24" a="1"/>
  <c r="G9" i="23" a="1"/>
  <c r="I6" i="23" a="1"/>
  <c r="N10" i="23"/>
  <c r="F19" i="23" a="1"/>
  <c r="J24" i="23" a="1"/>
  <c r="N5" i="21"/>
  <c r="G8" i="21" a="1"/>
  <c r="C13" i="21" a="1"/>
  <c r="D3" i="19" a="1"/>
  <c r="G8" i="19" a="1"/>
  <c r="O6" i="24"/>
  <c r="O9" i="24"/>
  <c r="I2" i="23" a="1"/>
  <c r="D4" i="23" a="1"/>
  <c r="F10" i="23" a="1"/>
  <c r="K23" i="23" a="1"/>
  <c r="O5" i="23"/>
  <c r="I2" i="21" a="1"/>
  <c r="L18" i="21" a="1"/>
  <c r="L6" i="21" a="1"/>
  <c r="L8" i="24" a="1"/>
  <c r="D15" i="24" a="1"/>
  <c r="L11" i="24" a="1"/>
  <c r="N2" i="23"/>
  <c r="N12" i="23"/>
  <c r="N26" i="23"/>
  <c r="K15" i="23" a="1"/>
  <c r="I4" i="21" a="1"/>
  <c r="K12" i="19" a="1"/>
  <c r="C6" i="19" a="1"/>
  <c r="L6" i="23" a="1"/>
  <c r="I8" i="21" a="1"/>
  <c r="I8" i="19" a="1"/>
  <c r="L6" i="18" a="1"/>
  <c r="N4" i="18"/>
  <c r="J5" i="24" a="1"/>
  <c r="D21" i="23" a="1"/>
  <c r="L13" i="21" a="1"/>
  <c r="L5" i="18" a="1"/>
  <c r="J9" i="18" a="1"/>
  <c r="K16" i="18" a="1"/>
  <c r="I80" i="24" a="1"/>
  <c r="F39" i="24" a="1"/>
  <c r="C49" i="24"/>
  <c r="F54" i="24" a="1"/>
  <c r="I67" i="24" a="1"/>
  <c r="G43" i="24" a="1"/>
  <c r="C45" i="24"/>
  <c r="I21" i="24" a="1"/>
  <c r="N37" i="24"/>
  <c r="L8" i="23" a="1"/>
  <c r="C4" i="21" a="1"/>
  <c r="L6" i="19" a="1"/>
  <c r="F2" i="18" a="1"/>
  <c r="C14" i="18" a="1"/>
  <c r="F71" i="24" a="1"/>
  <c r="F5" i="24" a="1"/>
  <c r="F6" i="24" a="1"/>
  <c r="N2" i="24"/>
  <c r="G5" i="23" a="1"/>
  <c r="N4" i="23"/>
  <c r="K17" i="23" a="1"/>
  <c r="O8" i="23"/>
  <c r="F9" i="21" a="1"/>
  <c r="L14" i="21" a="1"/>
  <c r="N16" i="21"/>
  <c r="I12" i="19" a="1"/>
  <c r="K4" i="18" a="1"/>
  <c r="O2" i="18"/>
  <c r="J11" i="18" a="1"/>
  <c r="L15" i="24" a="1"/>
  <c r="K10" i="24" a="1"/>
  <c r="K16" i="24" a="1"/>
  <c r="G8" i="23" a="1"/>
  <c r="L17" i="23" a="1"/>
  <c r="N8" i="23"/>
  <c r="G25" i="23" a="1"/>
  <c r="O22" i="23"/>
  <c r="N4" i="21"/>
  <c r="L4" i="21" a="1"/>
  <c r="C11" i="21" a="1"/>
  <c r="L12" i="19" a="1"/>
  <c r="O13" i="19"/>
  <c r="D16" i="24" a="1"/>
  <c r="J11" i="24" a="1"/>
  <c r="L12" i="24" a="1"/>
  <c r="C4" i="24" a="1"/>
  <c r="O15" i="24"/>
  <c r="F2" i="23" a="1"/>
  <c r="D7" i="23" a="1"/>
  <c r="N15" i="23"/>
  <c r="O11" i="23"/>
  <c r="L19" i="23" a="1"/>
  <c r="N2" i="21"/>
  <c r="M18" i="21" a="1"/>
  <c r="F15" i="21" a="1"/>
  <c r="L2" i="19" a="1"/>
  <c r="M4" i="19" a="1"/>
  <c r="C3" i="18" a="1"/>
  <c r="M4" i="24" a="1"/>
  <c r="D4" i="24" a="1"/>
  <c r="I13" i="24" a="1"/>
  <c r="C12" i="23" a="1"/>
  <c r="M15" i="23" a="1"/>
  <c r="F15" i="23" a="1"/>
  <c r="L22" i="23" a="1"/>
  <c r="M3" i="23" a="1"/>
  <c r="L16" i="21" a="1"/>
  <c r="D6" i="21" a="1"/>
  <c r="F5" i="19" a="1"/>
  <c r="D17" i="18" a="1"/>
  <c r="O14" i="24"/>
  <c r="N4" i="24"/>
  <c r="O17" i="24"/>
  <c r="G4" i="23" a="1"/>
  <c r="F17" i="23" a="1"/>
  <c r="J23" i="23" a="1"/>
  <c r="L21" i="23" a="1"/>
  <c r="N6" i="21"/>
  <c r="M17" i="21" a="1"/>
  <c r="M16" i="21" a="1"/>
  <c r="G4" i="24" a="1"/>
  <c r="M5" i="24" a="1"/>
  <c r="I2" i="24" a="1"/>
  <c r="C5" i="23" a="1"/>
  <c r="L9" i="23" a="1"/>
  <c r="J4" i="23" a="1"/>
  <c r="O12" i="23"/>
  <c r="G17" i="23" a="1"/>
  <c r="J8" i="21" a="1"/>
  <c r="N17" i="21"/>
  <c r="O18" i="21"/>
  <c r="L5" i="19" a="1"/>
  <c r="M11" i="19" a="1"/>
  <c r="G4" i="18" a="1"/>
  <c r="I21" i="23" a="1"/>
  <c r="N13" i="21"/>
  <c r="K13" i="19" a="1"/>
  <c r="N8" i="18"/>
  <c r="O74" i="24"/>
  <c r="K4" i="23" a="1"/>
  <c r="O23" i="23"/>
  <c r="L15" i="18" a="1"/>
  <c r="N12" i="18"/>
  <c r="C15" i="18" a="1"/>
  <c r="F76" i="24" a="1"/>
  <c r="C33" i="24"/>
  <c r="C44" i="24"/>
  <c r="C50" i="24"/>
  <c r="K79" i="24" a="1"/>
  <c r="I38" i="24" a="1"/>
  <c r="J35" i="24" a="1"/>
  <c r="O87" i="23"/>
  <c r="L28" i="24" a="1"/>
  <c r="F2" i="21" a="1"/>
  <c r="M10" i="19" a="1"/>
  <c r="D8" i="18" a="1"/>
  <c r="J5" i="18" a="1"/>
  <c r="O79" i="24"/>
  <c r="J14" i="24" a="1"/>
  <c r="F10" i="24" a="1"/>
  <c r="J16" i="24" a="1"/>
  <c r="C8" i="23" a="1"/>
  <c r="D17" i="23" a="1"/>
  <c r="J7" i="23" a="1"/>
  <c r="M24" i="23" a="1"/>
  <c r="J4" i="21" a="1"/>
  <c r="L3" i="21" a="1"/>
  <c r="G10" i="21" a="1"/>
  <c r="O11" i="19"/>
  <c r="D7" i="18" a="1"/>
  <c r="M6" i="18" a="1"/>
  <c r="O5" i="18"/>
  <c r="J2" i="24" a="1"/>
  <c r="M15" i="24" a="1"/>
  <c r="F4" i="24" a="1"/>
  <c r="C11" i="23" a="1"/>
  <c r="M13" i="23" a="1"/>
  <c r="J13" i="23" a="1"/>
  <c r="K18" i="23" a="1"/>
  <c r="J3" i="23" a="1"/>
  <c r="N8" i="21"/>
  <c r="J14" i="21" a="1"/>
  <c r="L9" i="21" a="1"/>
  <c r="D6" i="19" a="1"/>
  <c r="F3" i="19" a="1"/>
  <c r="C3" i="24" a="1"/>
  <c r="F14" i="24" a="1"/>
  <c r="I7" i="24" a="1"/>
  <c r="C8" i="24" a="1"/>
  <c r="G7" i="24" a="1"/>
  <c r="G6" i="23" a="1"/>
  <c r="D12" i="23" a="1"/>
  <c r="N5" i="23"/>
  <c r="N20" i="23"/>
  <c r="C19" i="23" a="1"/>
  <c r="J2" i="21" a="1"/>
  <c r="F11" i="21" a="1"/>
  <c r="D5" i="21" a="1"/>
  <c r="D8" i="19" a="1"/>
  <c r="N7" i="19"/>
  <c r="L2" i="18" a="1"/>
  <c r="G12" i="24" a="1"/>
  <c r="F3" i="24" a="1"/>
  <c r="K8" i="24" a="1"/>
  <c r="K14" i="23" a="1"/>
  <c r="I4" i="23" a="1"/>
  <c r="C20" i="23" a="1"/>
  <c r="N23" i="23"/>
  <c r="C2" i="21" a="1"/>
  <c r="O14" i="21"/>
  <c r="D18" i="21" a="1"/>
  <c r="M2" i="19" a="1"/>
  <c r="O2" i="19"/>
  <c r="I17" i="18" a="1"/>
  <c r="D12" i="24" a="1"/>
  <c r="K14" i="24" a="1"/>
  <c r="I14" i="24" a="1"/>
  <c r="K10" i="23" a="1"/>
  <c r="I13" i="23" a="1"/>
  <c r="J12" i="23" a="1"/>
  <c r="N17" i="23"/>
  <c r="N3" i="23"/>
  <c r="F8" i="21" a="1"/>
  <c r="L12" i="21" a="1"/>
  <c r="I18" i="21" a="1"/>
  <c r="N2" i="19"/>
  <c r="D14" i="18" a="1"/>
  <c r="I15" i="18" a="1"/>
  <c r="K15" i="18" a="1"/>
  <c r="C11" i="24" a="1"/>
  <c r="M11" i="24" a="1"/>
  <c r="K13" i="23" a="1"/>
  <c r="M20" i="23" a="1"/>
  <c r="O14" i="23"/>
  <c r="O25" i="23"/>
  <c r="F3" i="23" a="1"/>
  <c r="O11" i="21"/>
  <c r="C8" i="21" a="1"/>
  <c r="D10" i="19" a="1"/>
  <c r="F11" i="19" a="1"/>
  <c r="I11" i="24" a="1"/>
  <c r="G2" i="24" a="1"/>
  <c r="C12" i="24" a="1"/>
  <c r="J15" i="24" a="1"/>
  <c r="C9" i="23" a="1"/>
  <c r="D19" i="23" a="1"/>
  <c r="J10" i="23" a="1"/>
  <c r="D26" i="23" a="1"/>
  <c r="C24" i="23" a="1"/>
  <c r="J5" i="21" a="1"/>
  <c r="G12" i="21" a="1"/>
  <c r="D2" i="19" a="1"/>
  <c r="G6" i="19" a="1"/>
  <c r="D10" i="18" a="1"/>
  <c r="I15" i="24" a="1"/>
  <c r="F7" i="24" a="1"/>
  <c r="J9" i="24" a="1"/>
  <c r="D10" i="23" a="1"/>
  <c r="I9" i="23" a="1"/>
  <c r="L25" i="23" a="1"/>
  <c r="O10" i="23"/>
  <c r="M2" i="21" a="1"/>
  <c r="K4" i="21" a="1"/>
  <c r="N10" i="21"/>
  <c r="I17" i="21" a="1"/>
  <c r="I9" i="19" a="1"/>
  <c r="K8" i="19" a="1"/>
  <c r="M16" i="24" a="1"/>
  <c r="N12" i="24"/>
  <c r="K15" i="24" a="1"/>
  <c r="K9" i="23" a="1"/>
  <c r="I8" i="23" a="1"/>
  <c r="F11" i="23" a="1"/>
  <c r="O7" i="23"/>
  <c r="D25" i="23" a="1"/>
  <c r="J6" i="21" a="1"/>
  <c r="D10" i="21" a="1"/>
  <c r="K13" i="21" a="1"/>
  <c r="M13" i="24" a="1"/>
  <c r="C17" i="24" a="1"/>
  <c r="G10" i="23" a="1"/>
  <c r="M12" i="23" a="1"/>
  <c r="N11" i="23"/>
  <c r="K16" i="23" a="1"/>
  <c r="L26" i="23" a="1"/>
  <c r="N7" i="21"/>
  <c r="M15" i="21" a="1"/>
  <c r="L4" i="19" a="1"/>
  <c r="F2" i="19" a="1"/>
  <c r="L13" i="24" a="1"/>
  <c r="J17" i="23" a="1"/>
  <c r="J12" i="21" a="1"/>
  <c r="J10" i="24" a="1"/>
  <c r="L10" i="24" a="1"/>
  <c r="F8" i="24" a="1"/>
  <c r="G13" i="23" a="1"/>
  <c r="M19" i="23" a="1"/>
  <c r="O6" i="23"/>
  <c r="C3" i="23" a="1"/>
  <c r="I5" i="24" a="1"/>
  <c r="C14" i="24" a="1"/>
  <c r="M6" i="23" a="1"/>
  <c r="J22" i="23" a="1"/>
  <c r="J25" i="23" a="1"/>
  <c r="G3" i="21" a="1"/>
  <c r="D17" i="21" a="1"/>
  <c r="K6" i="21" a="1"/>
  <c r="G15" i="21" a="1"/>
  <c r="I6" i="19" a="1"/>
  <c r="G5" i="19" a="1"/>
  <c r="D3" i="18" a="1"/>
  <c r="F11" i="18" a="1"/>
  <c r="G7" i="18" a="1"/>
  <c r="O12" i="24"/>
  <c r="N9" i="24"/>
  <c r="K12" i="24" a="1"/>
  <c r="L13" i="23" a="1"/>
  <c r="I12" i="23" a="1"/>
  <c r="G26" i="23" a="1"/>
  <c r="G20" i="23" a="1"/>
  <c r="M6" i="21" a="1"/>
  <c r="K10" i="21" a="1"/>
  <c r="D14" i="21" a="1"/>
  <c r="G2" i="19" a="1"/>
  <c r="I13" i="19" a="1"/>
  <c r="J3" i="19" a="1"/>
  <c r="L14" i="24" a="1"/>
  <c r="G10" i="24" a="1"/>
  <c r="N11" i="24"/>
  <c r="M2" i="24" a="1"/>
  <c r="N13" i="24"/>
  <c r="G14" i="23" a="1"/>
  <c r="M21" i="23" a="1"/>
  <c r="G18" i="23" a="1"/>
  <c r="G23" i="23" a="1"/>
  <c r="G3" i="23" a="1"/>
  <c r="O15" i="21"/>
  <c r="L11" i="21" a="1"/>
  <c r="J12" i="19" a="1"/>
  <c r="D6" i="24" a="1"/>
  <c r="O11" i="24"/>
  <c r="D9" i="24" a="1"/>
  <c r="M2" i="23" a="1"/>
  <c r="J9" i="23" a="1"/>
  <c r="F26" i="23" a="1"/>
  <c r="I13" i="21" a="1"/>
  <c r="F18" i="21" a="1"/>
  <c r="O5" i="21"/>
  <c r="G10" i="19" a="1"/>
  <c r="C11" i="19" a="1"/>
  <c r="O4" i="19"/>
  <c r="L13" i="18" a="1"/>
  <c r="F13" i="24" a="1"/>
  <c r="K3" i="24" a="1"/>
  <c r="N17" i="24"/>
  <c r="M4" i="23" a="1"/>
  <c r="K20" i="23" a="1"/>
  <c r="O24" i="23"/>
  <c r="G2" i="21" a="1"/>
  <c r="I15" i="21" a="1"/>
  <c r="O3" i="21"/>
  <c r="D13" i="21" a="1"/>
  <c r="C15" i="24" a="1"/>
  <c r="C5" i="24" a="1"/>
  <c r="F12" i="24" a="1"/>
  <c r="M5" i="23" a="1"/>
  <c r="C22" i="23" a="1"/>
  <c r="C3" i="21" a="1"/>
  <c r="J16" i="21" a="1"/>
  <c r="L5" i="21" a="1"/>
  <c r="M14" i="21" a="1"/>
  <c r="M5" i="19" a="1"/>
  <c r="O12" i="19"/>
  <c r="J13" i="24" a="1"/>
  <c r="I26" i="23" a="1"/>
  <c r="D11" i="21" a="1"/>
  <c r="J8" i="18" a="1"/>
  <c r="K12" i="18" a="1"/>
  <c r="N3" i="24"/>
  <c r="F4" i="23" a="1"/>
  <c r="G18" i="21" a="1"/>
  <c r="C13" i="19" a="1"/>
  <c r="M12" i="18" a="1"/>
  <c r="O8" i="18"/>
  <c r="C69" i="24"/>
  <c r="M55" i="24" a="1"/>
  <c r="F65" i="24" a="1"/>
  <c r="C71" i="24"/>
  <c r="F81" i="24" a="1"/>
  <c r="C70" i="24"/>
  <c r="L49" i="24" a="1"/>
  <c r="G62" i="24" a="1"/>
  <c r="M3" i="24" a="1"/>
  <c r="F20" i="23" a="1"/>
  <c r="O2" i="21"/>
  <c r="G2" i="18" a="1"/>
  <c r="O4" i="18"/>
  <c r="G13" i="18" a="1"/>
  <c r="K58" i="24" a="1"/>
  <c r="M44" i="24" a="1"/>
  <c r="M53" i="24" a="1"/>
  <c r="D58" i="24" a="1"/>
  <c r="O71" i="24"/>
  <c r="O47" i="24"/>
  <c r="J53" i="24" a="1"/>
  <c r="I27" i="24" a="1"/>
  <c r="G14" i="24" a="1"/>
  <c r="O17" i="23"/>
  <c r="J18" i="21" a="1"/>
  <c r="F10" i="18" a="1"/>
  <c r="O16" i="18"/>
  <c r="I79" i="24" a="1"/>
  <c r="O8" i="24"/>
  <c r="I9" i="24" a="1"/>
  <c r="C10" i="24" a="1"/>
  <c r="D13" i="23" a="1"/>
  <c r="M11" i="23" a="1"/>
  <c r="M25" i="23" a="1"/>
  <c r="K19" i="23" a="1"/>
  <c r="I6" i="21" a="1"/>
  <c r="C10" i="21" a="1"/>
  <c r="J13" i="21" a="1"/>
  <c r="C2" i="19" a="1"/>
  <c r="M12" i="19" a="1"/>
  <c r="J2" i="19" a="1"/>
  <c r="F15" i="18" a="1"/>
  <c r="O2" i="24"/>
  <c r="O5" i="24"/>
  <c r="F8" i="23" a="1"/>
  <c r="G19" i="23" a="1"/>
  <c r="C25" i="23" a="1"/>
  <c r="M11" i="21" a="1"/>
  <c r="J15" i="21" a="1"/>
  <c r="L2" i="21" a="1"/>
  <c r="C5" i="19" a="1"/>
  <c r="O8" i="19"/>
  <c r="L9" i="24" a="1"/>
  <c r="L17" i="24" a="1"/>
  <c r="M6" i="24" a="1"/>
  <c r="C6" i="24" a="1"/>
  <c r="M8" i="23" a="1"/>
  <c r="F25" i="23" a="1"/>
  <c r="D24" i="23" a="1"/>
  <c r="D2" i="21" a="1"/>
  <c r="G14" i="21" a="1"/>
  <c r="F10" i="21" a="1"/>
  <c r="O16" i="21"/>
  <c r="M8" i="19" a="1"/>
  <c r="C8" i="19" a="1"/>
  <c r="D14" i="24" a="1"/>
  <c r="I4" i="24" a="1"/>
  <c r="O16" i="24"/>
  <c r="C4" i="23" a="1"/>
  <c r="D8" i="23" a="1"/>
  <c r="J16" i="23" a="1"/>
  <c r="O19" i="23"/>
  <c r="F6" i="21" a="1"/>
  <c r="F16" i="21" a="1"/>
  <c r="L15" i="21" a="1"/>
  <c r="D4" i="19" a="1"/>
  <c r="M6" i="19" a="1"/>
  <c r="G3" i="18" a="1"/>
  <c r="M10" i="18" a="1"/>
  <c r="I17" i="24" a="1"/>
  <c r="K7" i="24" a="1"/>
  <c r="J12" i="24" a="1"/>
  <c r="D11" i="23" a="1"/>
  <c r="I10" i="23" a="1"/>
  <c r="M26" i="23" a="1"/>
  <c r="O16" i="23"/>
  <c r="M3" i="21" a="1"/>
  <c r="J11" i="21" a="1"/>
  <c r="C18" i="21" a="1"/>
  <c r="L6" i="24" a="1"/>
  <c r="C9" i="24" a="1"/>
  <c r="I6" i="24" a="1"/>
  <c r="I11" i="23" a="1"/>
  <c r="F24" i="23" a="1"/>
  <c r="N18" i="23"/>
  <c r="M5" i="21" a="1"/>
  <c r="D9" i="21" a="1"/>
  <c r="N12" i="21"/>
  <c r="I11" i="19" a="1"/>
  <c r="G11" i="19" a="1"/>
  <c r="K2" i="23" a="1"/>
  <c r="O18" i="23"/>
  <c r="C12" i="19" a="1"/>
  <c r="D15" i="18" a="1"/>
  <c r="J12" i="18" a="1"/>
  <c r="K13" i="18" a="1"/>
  <c r="G5" i="24" a="1"/>
  <c r="G21" i="23" a="1"/>
  <c r="O4" i="21"/>
  <c r="C10" i="19" a="1"/>
  <c r="I7" i="18" a="1"/>
  <c r="O10" i="18"/>
  <c r="C64" i="24"/>
  <c r="O50" i="24"/>
  <c r="I60" i="24" a="1"/>
  <c r="L64" i="24" a="1"/>
  <c r="O76" i="24"/>
  <c r="D54" i="24" a="1"/>
  <c r="K78" i="24" a="1"/>
  <c r="F41" i="24" a="1"/>
  <c r="F63" i="24" a="1"/>
  <c r="C16" i="24" a="1"/>
  <c r="I22" i="23" a="1"/>
  <c r="N9" i="18"/>
  <c r="C6" i="18" a="1"/>
  <c r="N79" i="24"/>
  <c r="O9" i="21"/>
  <c r="L16" i="24" a="1"/>
  <c r="K18" i="21" a="1"/>
  <c r="I16" i="24" a="1"/>
  <c r="L17" i="21" a="1"/>
  <c r="D15" i="23" a="1"/>
  <c r="F9" i="19" a="1"/>
  <c r="F15" i="24" a="1"/>
  <c r="M23" i="23" a="1"/>
  <c r="C7" i="21" a="1"/>
  <c r="C13" i="23" a="1"/>
  <c r="L3" i="23" a="1"/>
  <c r="K3" i="23" a="1"/>
  <c r="M11" i="18" a="1"/>
  <c r="K2" i="21" a="1"/>
  <c r="D2" i="18" a="1"/>
  <c r="G8" i="18" a="1"/>
  <c r="O80" i="24"/>
  <c r="I43" i="24" a="1"/>
  <c r="D34" i="24" a="1"/>
  <c r="G84" i="23" a="1"/>
  <c r="M7" i="23" a="1"/>
  <c r="I7" i="19" a="1"/>
  <c r="F13" i="18" a="1"/>
  <c r="K66" i="24" a="1"/>
  <c r="L69" i="24" a="1"/>
  <c r="J70" i="24" a="1"/>
  <c r="I76" i="24" a="1"/>
  <c r="L42" i="24" a="1"/>
  <c r="J33" i="24" a="1"/>
  <c r="C84" i="23"/>
  <c r="I53" i="24" a="1"/>
  <c r="M17" i="24" a="1"/>
  <c r="D22" i="23" a="1"/>
  <c r="L7" i="21" a="1"/>
  <c r="I9" i="18" a="1"/>
  <c r="J2" i="18" a="1"/>
  <c r="D79" i="24" a="1"/>
  <c r="J60" i="24" a="1"/>
  <c r="G69" i="24" a="1"/>
  <c r="K75" i="24" a="1"/>
  <c r="G33" i="24" a="1"/>
  <c r="L61" i="24" a="1"/>
  <c r="F73" i="24" a="1"/>
  <c r="C65" i="24"/>
  <c r="D18" i="23" a="1"/>
  <c r="F5" i="21" a="1"/>
  <c r="F10" i="19" a="1"/>
  <c r="L9" i="18" a="1"/>
  <c r="J6" i="18" a="1"/>
  <c r="J78" i="24" a="1"/>
  <c r="G65" i="24" a="1"/>
  <c r="N80" i="24"/>
  <c r="D16" i="23" a="1"/>
  <c r="I10" i="21" a="1"/>
  <c r="D4" i="18" a="1"/>
  <c r="J3" i="18" a="1"/>
  <c r="O82" i="24"/>
  <c r="O68" i="24"/>
  <c r="N77" i="24"/>
  <c r="M7" i="24" a="1"/>
  <c r="O20" i="23"/>
  <c r="D3" i="21" a="1"/>
  <c r="C5" i="18" a="1"/>
  <c r="F4" i="18" a="1"/>
  <c r="O14" i="18"/>
  <c r="G82" i="24" a="1"/>
  <c r="D41" i="24" a="1"/>
  <c r="N5" i="24"/>
  <c r="G11" i="24" a="1"/>
  <c r="G4" i="21" a="1"/>
  <c r="M17" i="23" a="1"/>
  <c r="J5" i="19" a="1"/>
  <c r="C7" i="23" a="1"/>
  <c r="J20" i="23" a="1"/>
  <c r="M12" i="24" a="1"/>
  <c r="F4" i="21" a="1"/>
  <c r="O5" i="19"/>
  <c r="F17" i="21" a="1"/>
  <c r="I6" i="18" a="1"/>
  <c r="I64" i="24" a="1"/>
  <c r="J7" i="21" a="1"/>
  <c r="L7" i="18" a="1"/>
  <c r="J80" i="24" a="1"/>
  <c r="M74" i="24" a="1"/>
  <c r="J39" i="24" a="1"/>
  <c r="L80" i="24" a="1"/>
  <c r="F79" i="23" a="1"/>
  <c r="J5" i="23" a="1"/>
  <c r="N3" i="19"/>
  <c r="G6" i="18" a="1"/>
  <c r="O60" i="24"/>
  <c r="G64" i="24" a="1"/>
  <c r="O66" i="24"/>
  <c r="O37" i="24"/>
  <c r="I28" i="24" a="1"/>
  <c r="O77" i="23"/>
  <c r="F38" i="24" a="1"/>
  <c r="G13" i="24" a="1"/>
  <c r="F23" i="23" a="1"/>
  <c r="D5" i="19" a="1"/>
  <c r="F6" i="18" a="1"/>
  <c r="L72" i="24" a="1"/>
  <c r="L54" i="24" a="1"/>
  <c r="N63" i="24"/>
  <c r="F69" i="24" a="1"/>
  <c r="G80" i="24" a="1"/>
  <c r="I57" i="24" a="1"/>
  <c r="G68" i="24" a="1"/>
  <c r="M47" i="24" a="1"/>
  <c r="M14" i="23" a="1"/>
  <c r="G11" i="21" a="1"/>
  <c r="F7" i="19" a="1"/>
  <c r="N14" i="18"/>
  <c r="F72" i="24" a="1"/>
  <c r="K59" i="24" a="1"/>
  <c r="N68" i="24"/>
  <c r="L74" i="24" a="1"/>
  <c r="M9" i="23" a="1"/>
  <c r="F7" i="21" a="1"/>
  <c r="N11" i="19"/>
  <c r="N6" i="18"/>
  <c r="C78" i="24"/>
  <c r="M64" i="24" a="1"/>
  <c r="J72" i="24" a="1"/>
  <c r="L2" i="23" a="1"/>
  <c r="K26" i="23" a="1"/>
  <c r="G7" i="19" a="1"/>
  <c r="L12" i="18" a="1"/>
  <c r="N11" i="18"/>
  <c r="C11" i="18" a="1"/>
  <c r="O77" i="24"/>
  <c r="M34" i="24" a="1"/>
  <c r="D46" i="24" a="1"/>
  <c r="C82" i="24"/>
  <c r="L91" i="23" a="1"/>
  <c r="L24" i="23" a="1"/>
  <c r="K7" i="21" a="1"/>
  <c r="N12" i="19"/>
  <c r="I14" i="18" a="1"/>
  <c r="G9" i="18" a="1"/>
  <c r="F60" i="24" a="1"/>
  <c r="C57" i="24"/>
  <c r="N28" i="24"/>
  <c r="G47" i="24" a="1"/>
  <c r="D29" i="24" a="1"/>
  <c r="C26" i="24"/>
  <c r="G57" i="24" a="1"/>
  <c r="F27" i="24" a="1"/>
  <c r="I32" i="23" a="1"/>
  <c r="O37" i="23"/>
  <c r="F72" i="23" a="1"/>
  <c r="K70" i="24" a="1"/>
  <c r="D70" i="24" a="1"/>
  <c r="K50" i="24" a="1"/>
  <c r="L76" i="24" a="1"/>
  <c r="O78" i="23"/>
  <c r="N74" i="23"/>
  <c r="G73" i="23" a="1"/>
  <c r="O84" i="23"/>
  <c r="D71" i="23" a="1"/>
  <c r="I54" i="23" a="1"/>
  <c r="N63" i="23"/>
  <c r="J59" i="23" a="1"/>
  <c r="N41" i="24"/>
  <c r="C67" i="24"/>
  <c r="J55" i="24" a="1"/>
  <c r="F43" i="24" a="1"/>
  <c r="C80" i="24"/>
  <c r="C38" i="24"/>
  <c r="G51" i="24" a="1"/>
  <c r="J32" i="24" a="1"/>
  <c r="C48" i="24"/>
  <c r="C37" i="23"/>
  <c r="O42" i="23"/>
  <c r="C82" i="23"/>
  <c r="I62" i="23" a="1"/>
  <c r="I82" i="24" a="1"/>
  <c r="K9" i="21" a="1"/>
  <c r="N15" i="24"/>
  <c r="N15" i="21"/>
  <c r="K11" i="23" a="1"/>
  <c r="C23" i="23" a="1"/>
  <c r="G12" i="23" a="1"/>
  <c r="K9" i="24" a="1"/>
  <c r="I18" i="23" a="1"/>
  <c r="C9" i="21" a="1"/>
  <c r="F8" i="19" a="1"/>
  <c r="K14" i="21" a="1"/>
  <c r="M16" i="18" a="1"/>
  <c r="L59" i="24" a="1"/>
  <c r="C16" i="21" a="1"/>
  <c r="D13" i="18" a="1"/>
  <c r="I74" i="24" a="1"/>
  <c r="F70" i="24" a="1"/>
  <c r="F34" i="24" a="1"/>
  <c r="J74" i="24" a="1"/>
  <c r="N73" i="23"/>
  <c r="K24" i="23" a="1"/>
  <c r="K10" i="19" a="1"/>
  <c r="G11" i="18" a="1"/>
  <c r="G55" i="24" a="1"/>
  <c r="D60" i="24" a="1"/>
  <c r="L53" i="24" a="1"/>
  <c r="L78" i="24" a="1"/>
  <c r="K33" i="24" a="1"/>
  <c r="G23" i="24" a="1"/>
  <c r="I81" i="24" a="1"/>
  <c r="M26" i="24" a="1"/>
  <c r="G16" i="24" a="1"/>
  <c r="F21" i="23" a="1"/>
  <c r="L8" i="19" a="1"/>
  <c r="L8" i="18" a="1"/>
  <c r="N13" i="18"/>
  <c r="L67" i="24" a="1"/>
  <c r="K49" i="24" a="1"/>
  <c r="C59" i="24"/>
  <c r="M63" i="24" a="1"/>
  <c r="C76" i="24"/>
  <c r="D53" i="24" a="1"/>
  <c r="G71" i="24" a="1"/>
  <c r="M8" i="24" a="1"/>
  <c r="N9" i="23"/>
  <c r="K5" i="21" a="1"/>
  <c r="N6" i="19"/>
  <c r="M2" i="18" a="1"/>
  <c r="G10" i="18" a="1"/>
  <c r="G66" i="24" a="1"/>
  <c r="N53" i="24"/>
  <c r="M68" i="24" a="1"/>
  <c r="I19" i="23" a="1"/>
  <c r="O13" i="21"/>
  <c r="N10" i="19"/>
  <c r="N15" i="18"/>
  <c r="L71" i="24" a="1"/>
  <c r="D59" i="24" a="1"/>
  <c r="I68" i="24" a="1"/>
  <c r="G11" i="23" a="1"/>
  <c r="I3" i="23" a="1"/>
  <c r="L11" i="19" a="1"/>
  <c r="M15" i="18" a="1"/>
  <c r="J16" i="18" a="1"/>
  <c r="O13" i="18"/>
  <c r="I73" i="24" a="1"/>
  <c r="M82" i="24" a="1"/>
  <c r="C41" i="24"/>
  <c r="J45" i="24" a="1"/>
  <c r="D36" i="24" a="1"/>
  <c r="G30" i="24" a="1"/>
  <c r="J85" i="23" a="1"/>
  <c r="L24" i="24" a="1"/>
  <c r="G15" i="24" a="1"/>
  <c r="G24" i="23" a="1"/>
  <c r="O7" i="21"/>
  <c r="G5" i="18" a="1"/>
  <c r="N7" i="18"/>
  <c r="C10" i="18" a="1"/>
  <c r="L81" i="24" a="1"/>
  <c r="J47" i="24" a="1"/>
  <c r="C37" i="24"/>
  <c r="G18" i="24" a="1"/>
  <c r="J28" i="24" a="1"/>
  <c r="M19" i="24" a="1"/>
  <c r="C19" i="24" a="1"/>
  <c r="C39" i="24"/>
  <c r="K79" i="23" a="1"/>
  <c r="C29" i="24"/>
  <c r="D31" i="24" a="1"/>
  <c r="O64" i="23"/>
  <c r="J49" i="24" a="1"/>
  <c r="N76" i="24"/>
  <c r="C31" i="24"/>
  <c r="L9" i="19" a="1"/>
  <c r="L7" i="23" a="1"/>
  <c r="M7" i="19" a="1"/>
  <c r="I15" i="23" a="1"/>
  <c r="N4" i="19"/>
  <c r="M22" i="23" a="1"/>
  <c r="G8" i="24" a="1"/>
  <c r="J3" i="21" a="1"/>
  <c r="M9" i="24" a="1"/>
  <c r="F7" i="23" a="1"/>
  <c r="F17" i="18" a="1"/>
  <c r="J9" i="19" a="1"/>
  <c r="I7" i="23" a="1"/>
  <c r="K6" i="19" a="1"/>
  <c r="N14" i="23"/>
  <c r="L16" i="18" a="1"/>
  <c r="I9" i="21" a="1"/>
  <c r="J6" i="24" a="1"/>
  <c r="I16" i="23" a="1"/>
  <c r="G6" i="21" a="1"/>
  <c r="D8" i="24" a="1"/>
  <c r="N16" i="23"/>
  <c r="G16" i="21" a="1"/>
  <c r="K9" i="19" a="1"/>
  <c r="O3" i="18"/>
  <c r="D5" i="23" a="1"/>
  <c r="L3" i="19" a="1"/>
  <c r="J17" i="18" a="1"/>
  <c r="K71" i="24" a="1"/>
  <c r="D38" i="24" a="1"/>
  <c r="D75" i="24" a="1"/>
  <c r="O28" i="24"/>
  <c r="O22" i="24"/>
  <c r="J10" i="21" a="1"/>
  <c r="O73" i="24"/>
  <c r="F37" i="24" a="1"/>
  <c r="J43" i="24" a="1"/>
  <c r="N42" i="24"/>
  <c r="N66" i="24"/>
  <c r="D74" i="24" a="1"/>
  <c r="L48" i="24" a="1"/>
  <c r="D62" i="24" a="1"/>
  <c r="O83" i="23"/>
  <c r="L11" i="23" a="1"/>
  <c r="N3" i="21"/>
  <c r="I10" i="19" a="1"/>
  <c r="I2" i="18" a="1"/>
  <c r="K8" i="18" a="1"/>
  <c r="M57" i="24" a="1"/>
  <c r="G36" i="24" a="1"/>
  <c r="K47" i="24" a="1"/>
  <c r="G53" i="24" a="1"/>
  <c r="D66" i="24" a="1"/>
  <c r="G42" i="24" a="1"/>
  <c r="G41" i="24" a="1"/>
  <c r="J17" i="24" a="1"/>
  <c r="G22" i="23" a="1"/>
  <c r="K11" i="21" a="1"/>
  <c r="K3" i="18" a="1"/>
  <c r="I4" i="18" a="1"/>
  <c r="C16" i="18" a="1"/>
  <c r="F57" i="24" a="1"/>
  <c r="J42" i="24" a="1"/>
  <c r="C52" i="24"/>
  <c r="J4" i="24" a="1"/>
  <c r="C15" i="23" a="1"/>
  <c r="M13" i="21" a="1"/>
  <c r="J8" i="19" a="1"/>
  <c r="I12" i="18" a="1"/>
  <c r="O11" i="18"/>
  <c r="J61" i="24" a="1"/>
  <c r="F48" i="24" a="1"/>
  <c r="K57" i="24" a="1"/>
  <c r="I14" i="23" a="1"/>
  <c r="N9" i="21"/>
  <c r="C7" i="19" a="1"/>
  <c r="L10" i="18" a="1"/>
  <c r="J7" i="18" a="1"/>
  <c r="J77" i="24" a="1"/>
  <c r="O63" i="24"/>
  <c r="D72" i="24" a="1"/>
  <c r="K36" i="24" a="1"/>
  <c r="F64" i="24" a="1"/>
  <c r="M76" i="24" a="1"/>
  <c r="J21" i="24" a="1"/>
  <c r="G75" i="23" a="1"/>
  <c r="L45" i="24" a="1"/>
  <c r="K12" i="23" a="1"/>
  <c r="O3" i="23"/>
  <c r="D13" i="19" a="1"/>
  <c r="I16" i="18" a="1"/>
  <c r="N16" i="18"/>
  <c r="O17" i="18"/>
  <c r="J40" i="24" a="1"/>
  <c r="L79" i="24" a="1"/>
  <c r="M67" i="24" a="1"/>
  <c r="L74" i="23" a="1"/>
  <c r="G87" i="23" a="1"/>
  <c r="J80" i="23" a="1"/>
  <c r="C81" i="23"/>
  <c r="M18" i="24" a="1"/>
  <c r="F7" i="18" a="1"/>
  <c r="C16" i="23" a="1"/>
  <c r="G6" i="24" a="1"/>
  <c r="D3" i="23" a="1"/>
  <c r="F11" i="24" a="1"/>
  <c r="D7" i="21" a="1"/>
  <c r="J15" i="23" a="1"/>
  <c r="N18" i="21"/>
  <c r="K4" i="24" a="1"/>
  <c r="N24" i="23"/>
  <c r="L8" i="21" a="1"/>
  <c r="J14" i="23" a="1"/>
  <c r="O6" i="19"/>
  <c r="K10" i="18" a="1"/>
  <c r="I5" i="23" a="1"/>
  <c r="I4" i="19" a="1"/>
  <c r="F9" i="18" a="1"/>
  <c r="I61" i="24" a="1"/>
  <c r="C77" i="24"/>
  <c r="K62" i="24" a="1"/>
  <c r="N81" i="24"/>
  <c r="G9" i="24" a="1"/>
  <c r="G9" i="21" a="1"/>
  <c r="M7" i="18" a="1"/>
  <c r="I63" i="24" a="1"/>
  <c r="M79" i="24" a="1"/>
  <c r="L82" i="24" a="1"/>
  <c r="L33" i="24" a="1"/>
  <c r="C58" i="24"/>
  <c r="C75" i="24"/>
  <c r="C21" i="24"/>
  <c r="L27" i="24" a="1"/>
  <c r="J71" i="23" a="1"/>
  <c r="M10" i="23" a="1"/>
  <c r="J17" i="21" a="1"/>
  <c r="F4" i="19" a="1"/>
  <c r="O7" i="18"/>
  <c r="K17" i="18" a="1"/>
  <c r="G70" i="24" a="1"/>
  <c r="O78" i="24"/>
  <c r="L36" i="24" a="1"/>
  <c r="N72" i="24"/>
  <c r="L32" i="24" a="1"/>
  <c r="O27" i="24"/>
  <c r="K8" i="23" a="1"/>
  <c r="I23" i="23" a="1"/>
  <c r="L7" i="19" a="1"/>
  <c r="I10" i="18" a="1"/>
  <c r="J14" i="18" a="1"/>
  <c r="C8" i="18" a="1"/>
  <c r="I31" i="24" a="1"/>
  <c r="I42" i="24" a="1"/>
  <c r="F16" i="24" a="1"/>
  <c r="I25" i="23" a="1"/>
  <c r="C4" i="19" a="1"/>
  <c r="D12" i="18" a="1"/>
  <c r="N10" i="18"/>
  <c r="K9" i="18" a="1"/>
  <c r="I78" i="24" a="1"/>
  <c r="O4" i="24"/>
  <c r="F14" i="23" a="1"/>
  <c r="K16" i="21" a="1"/>
  <c r="O7" i="19"/>
  <c r="I5" i="18" a="1"/>
  <c r="C13" i="18" a="1"/>
  <c r="N52" i="24"/>
  <c r="O61" i="24"/>
  <c r="J67" i="24" a="1"/>
  <c r="M78" i="24" a="1"/>
  <c r="D56" i="24" a="1"/>
  <c r="M66" i="24" a="1"/>
  <c r="O44" i="24"/>
  <c r="I69" i="24" a="1"/>
  <c r="D23" i="24" a="1"/>
  <c r="M16" i="23" a="1"/>
  <c r="D8" i="21" a="1"/>
  <c r="G12" i="19" a="1"/>
  <c r="L11" i="18" a="1"/>
  <c r="F8" i="18" a="1"/>
  <c r="I50" i="24" a="1"/>
  <c r="L77" i="24" a="1"/>
  <c r="K31" i="24" a="1"/>
  <c r="F51" i="24" a="1"/>
  <c r="N72" i="23"/>
  <c r="I70" i="23" a="1"/>
  <c r="O79" i="23"/>
  <c r="I66" i="23" a="1"/>
  <c r="O49" i="23"/>
  <c r="F57" i="23" a="1"/>
  <c r="M54" i="23" a="1"/>
  <c r="C81" i="24"/>
  <c r="O46" i="24"/>
  <c r="J36" i="24" a="1"/>
  <c r="J89" i="23" a="1"/>
  <c r="K27" i="24" a="1"/>
  <c r="D19" i="24" a="1"/>
  <c r="O35" i="24"/>
  <c r="C90" i="23"/>
  <c r="L76" i="23" a="1"/>
  <c r="C27" i="24"/>
  <c r="K24" i="24" a="1"/>
  <c r="G64" i="23" a="1"/>
  <c r="F66" i="24" a="1"/>
  <c r="N47" i="24"/>
  <c r="C66" i="24"/>
  <c r="D78" i="23" a="1"/>
  <c r="I74" i="23" a="1"/>
  <c r="L72" i="23" a="1"/>
  <c r="L83" i="23" a="1"/>
  <c r="F70" i="23" a="1"/>
  <c r="O53" i="23"/>
  <c r="K62" i="23" a="1"/>
  <c r="C59" i="23"/>
  <c r="L37" i="24" a="1"/>
  <c r="I11" i="18" a="1"/>
  <c r="O3" i="24"/>
  <c r="C14" i="23" a="1"/>
  <c r="O4" i="23"/>
  <c r="F67" i="24" a="1"/>
  <c r="I54" i="24" a="1"/>
  <c r="I32" i="24" a="1"/>
  <c r="K73" i="24" a="1"/>
  <c r="D14" i="23" a="1"/>
  <c r="L14" i="18" a="1"/>
  <c r="M65" i="24" a="1"/>
  <c r="D48" i="24" a="1"/>
  <c r="K52" i="24" a="1"/>
  <c r="I7" i="21" a="1"/>
  <c r="J10" i="18" a="1"/>
  <c r="D49" i="24" a="1"/>
  <c r="C10" i="23" a="1"/>
  <c r="C4" i="18" a="1"/>
  <c r="N65" i="24"/>
  <c r="J8" i="24" a="1"/>
  <c r="J13" i="19" a="1"/>
  <c r="D57" i="24" a="1"/>
  <c r="F74" i="24" a="1"/>
  <c r="G61" i="24" a="1"/>
  <c r="C56" i="24"/>
  <c r="F12" i="23" a="1"/>
  <c r="K5" i="19" a="1"/>
  <c r="N17" i="18"/>
  <c r="L34" i="24" a="1"/>
  <c r="O62" i="24"/>
  <c r="C64" i="23"/>
  <c r="K71" i="23" a="1"/>
  <c r="L87" i="23" a="1"/>
  <c r="F52" i="24" a="1"/>
  <c r="C68" i="24"/>
  <c r="I44" i="24" a="1"/>
  <c r="O69" i="23"/>
  <c r="O52" i="24"/>
  <c r="M84" i="23" a="1"/>
  <c r="I49" i="23" a="1"/>
  <c r="D44" i="23" a="1"/>
  <c r="C60" i="23"/>
  <c r="D55" i="24" a="1"/>
  <c r="N75" i="24"/>
  <c r="L26" i="24" a="1"/>
  <c r="K86" i="23" a="1"/>
  <c r="L78" i="23" a="1"/>
  <c r="K19" i="24" a="1"/>
  <c r="N84" i="23"/>
  <c r="M53" i="23" a="1"/>
  <c r="J56" i="23" a="1"/>
  <c r="K45" i="24" a="1"/>
  <c r="D63" i="24" a="1"/>
  <c r="F42" i="24" a="1"/>
  <c r="C63" i="24"/>
  <c r="O34" i="24"/>
  <c r="N34" i="24"/>
  <c r="O49" i="24"/>
  <c r="F31" i="24" a="1"/>
  <c r="N43" i="24"/>
  <c r="L35" i="23" a="1"/>
  <c r="J42" i="23" a="1"/>
  <c r="I80" i="23" a="1"/>
  <c r="O61" i="23"/>
  <c r="D70" i="23" a="1"/>
  <c r="F61" i="23" a="1"/>
  <c r="O30" i="23"/>
  <c r="O51" i="24"/>
  <c r="M40" i="24" a="1"/>
  <c r="O21" i="24"/>
  <c r="F56" i="24" a="1"/>
  <c r="J81" i="24" a="1"/>
  <c r="M56" i="24" a="1"/>
  <c r="C74" i="23"/>
  <c r="I71" i="23" a="1"/>
  <c r="M70" i="23" a="1"/>
  <c r="I81" i="23" a="1"/>
  <c r="N71" i="24"/>
  <c r="M29" i="24" a="1"/>
  <c r="M77" i="23" a="1"/>
  <c r="F42" i="23" a="1"/>
  <c r="G24" i="24" a="1"/>
  <c r="N40" i="23"/>
  <c r="N21" i="24"/>
  <c r="N41" i="23"/>
  <c r="D35" i="22" a="1"/>
  <c r="G38" i="22" a="1"/>
  <c r="G55" i="22" a="1"/>
  <c r="L30" i="23" a="1"/>
  <c r="K45" i="22" a="1"/>
  <c r="N57" i="22"/>
  <c r="M35" i="23" a="1"/>
  <c r="K38" i="24" a="1"/>
  <c r="C88" i="23"/>
  <c r="I46" i="24" a="1"/>
  <c r="L62" i="23" a="1"/>
  <c r="G74" i="23" a="1"/>
  <c r="M52" i="23" a="1"/>
  <c r="O51" i="23"/>
  <c r="K36" i="23" a="1"/>
  <c r="L43" i="22" a="1"/>
  <c r="E48" i="22" a="1"/>
  <c r="D47" i="23" a="1"/>
  <c r="O53" i="22"/>
  <c r="C7" i="18" a="1"/>
  <c r="C13" i="24" a="1"/>
  <c r="O6" i="21"/>
  <c r="I24" i="23" a="1"/>
  <c r="G17" i="21" a="1"/>
  <c r="F45" i="24" a="1"/>
  <c r="L23" i="24" a="1"/>
  <c r="G74" i="24" a="1"/>
  <c r="F62" i="24" a="1"/>
  <c r="N59" i="24"/>
  <c r="N6" i="23"/>
  <c r="I8" i="18" a="1"/>
  <c r="C43" i="24"/>
  <c r="J38" i="24" a="1"/>
  <c r="K32" i="24" a="1"/>
  <c r="K15" i="21" a="1"/>
  <c r="F3" i="18" a="1"/>
  <c r="M35" i="24" a="1"/>
  <c r="J11" i="23" a="1"/>
  <c r="M14" i="18" a="1"/>
  <c r="N82" i="24"/>
  <c r="J11" i="19" a="1"/>
  <c r="L70" i="24" a="1"/>
  <c r="N50" i="24"/>
  <c r="K69" i="24" a="1"/>
  <c r="M49" i="24" a="1"/>
  <c r="L40" i="24" a="1"/>
  <c r="F16" i="23" a="1"/>
  <c r="O10" i="19"/>
  <c r="G14" i="18" a="1"/>
  <c r="J71" i="24" a="1"/>
  <c r="L46" i="24" a="1"/>
  <c r="K42" i="24" a="1"/>
  <c r="O60" i="23"/>
  <c r="J74" i="23" a="1"/>
  <c r="I87" i="23" a="1"/>
  <c r="J56" i="24" a="1"/>
  <c r="C22" i="24"/>
  <c r="F19" i="24" a="1"/>
  <c r="O57" i="24"/>
  <c r="N55" i="24"/>
  <c r="K77" i="23" a="1"/>
  <c r="J44" i="23" a="1"/>
  <c r="I37" i="23" a="1"/>
  <c r="G55" i="23" a="1"/>
  <c r="L44" i="24" a="1"/>
  <c r="C30" i="24"/>
  <c r="I18" i="24" a="1"/>
  <c r="M78" i="23" a="1"/>
  <c r="L50" i="24" a="1"/>
  <c r="N75" i="23"/>
  <c r="I72" i="23" a="1"/>
  <c r="I30" i="24" a="1"/>
  <c r="D51" i="23" a="1"/>
  <c r="O54" i="24"/>
  <c r="O24" i="24"/>
  <c r="F25" i="24" a="1"/>
  <c r="G22" i="24" a="1"/>
  <c r="D51" i="24" a="1"/>
  <c r="C20" i="24"/>
  <c r="O91" i="23"/>
  <c r="K30" i="23" a="1"/>
  <c r="I36" i="23" a="1"/>
  <c r="I68" i="23" a="1"/>
  <c r="L55" i="23" a="1"/>
  <c r="N61" i="23"/>
  <c r="D55" i="23" a="1"/>
  <c r="K72" i="24" a="1"/>
  <c r="I41" i="24" a="1"/>
  <c r="K30" i="24" a="1"/>
  <c r="D86" i="23" a="1"/>
  <c r="D40" i="24" a="1"/>
  <c r="J69" i="24" a="1"/>
  <c r="C25" i="24"/>
  <c r="C36" i="24"/>
  <c r="J79" i="24" a="1"/>
  <c r="N64" i="23"/>
  <c r="K61" i="24" a="1"/>
  <c r="L31" i="24" a="1"/>
  <c r="G82" i="23" a="1"/>
  <c r="K25" i="24" a="1"/>
  <c r="K68" i="24" a="1"/>
  <c r="N67" i="23"/>
  <c r="G37" i="24" a="1"/>
  <c r="L73" i="23" a="1"/>
  <c r="I33" i="23" a="1"/>
  <c r="K44" i="23" a="1"/>
  <c r="E32" i="22" a="1"/>
  <c r="N50" i="22"/>
  <c r="N56" i="23"/>
  <c r="I40" i="22" a="1"/>
  <c r="J52" i="22" a="1"/>
  <c r="I30" i="23" a="1"/>
  <c r="C40" i="24"/>
  <c r="D69" i="23" a="1"/>
  <c r="J19" i="24" a="1"/>
  <c r="G51" i="23" a="1"/>
  <c r="F56" i="23" a="1"/>
  <c r="C47" i="23"/>
  <c r="I49" i="24" a="1"/>
  <c r="M38" i="22" a="1"/>
  <c r="J42" i="22" a="1"/>
  <c r="I35" i="23" a="1"/>
  <c r="G49" i="22" a="1"/>
  <c r="M27" i="23" a="1"/>
  <c r="K46" i="23" a="1"/>
  <c r="E24" i="22" a="1"/>
  <c r="D61" i="24" a="1"/>
  <c r="I65" i="24" a="1"/>
  <c r="M79" i="23" a="1"/>
  <c r="K76" i="23" a="1"/>
  <c r="J57" i="23" a="1"/>
  <c r="D23" i="23" a="1"/>
  <c r="K12" i="21" a="1"/>
  <c r="G17" i="24" a="1"/>
  <c r="K7" i="19" a="1"/>
  <c r="M9" i="19" a="1"/>
  <c r="G54" i="24" a="1"/>
  <c r="N27" i="24"/>
  <c r="I13" i="18" a="1"/>
  <c r="J48" i="24" a="1"/>
  <c r="K53" i="24" a="1"/>
  <c r="O36" i="24"/>
  <c r="I5" i="21" a="1"/>
  <c r="F14" i="18" a="1"/>
  <c r="O31" i="24"/>
  <c r="I71" i="24" a="1"/>
  <c r="L22" i="24" a="1"/>
  <c r="K2" i="19" a="1"/>
  <c r="K6" i="18" a="1"/>
  <c r="G15" i="23" a="1"/>
  <c r="I3" i="18" a="1"/>
  <c r="N73" i="24"/>
  <c r="J8" i="23" a="1"/>
  <c r="D5" i="18" a="1"/>
  <c r="C61" i="24"/>
  <c r="G34" i="24" a="1"/>
  <c r="I70" i="24" a="1"/>
  <c r="J25" i="24" a="1"/>
  <c r="O65" i="24"/>
  <c r="O13" i="23"/>
  <c r="G12" i="18" a="1"/>
  <c r="J37" i="24" a="1"/>
  <c r="I83" i="23" a="1"/>
  <c r="N87" i="23"/>
  <c r="J26" i="24" a="1"/>
  <c r="M75" i="24" a="1"/>
  <c r="I64" i="23" a="1"/>
  <c r="I60" i="23" a="1"/>
  <c r="D37" i="24" a="1"/>
  <c r="M45" i="24" a="1"/>
  <c r="L86" i="23" a="1"/>
  <c r="M37" i="24" a="1"/>
  <c r="M25" i="24" a="1"/>
  <c r="J65" i="23" a="1"/>
  <c r="C38" i="23"/>
  <c r="F82" i="23" a="1"/>
  <c r="J88" i="23" a="1"/>
  <c r="F36" i="24" a="1"/>
  <c r="L29" i="24" a="1"/>
  <c r="M42" i="24" a="1"/>
  <c r="M85" i="23" a="1"/>
  <c r="L67" i="23" a="1"/>
  <c r="L20" i="24" a="1"/>
  <c r="O65" i="23"/>
  <c r="G56" i="23" a="1"/>
  <c r="G69" i="23" a="1"/>
  <c r="K45" i="23" a="1"/>
  <c r="J66" i="24" a="1"/>
  <c r="M43" i="24" a="1"/>
  <c r="M86" i="23" a="1"/>
  <c r="M91" i="23" a="1"/>
  <c r="C91" i="23"/>
  <c r="O88" i="23"/>
  <c r="K74" i="23" a="1"/>
  <c r="M22" i="24" a="1"/>
  <c r="N20" i="24"/>
  <c r="D63" i="23" a="1"/>
  <c r="F50" i="23" a="1"/>
  <c r="I57" i="23" a="1"/>
  <c r="D49" i="23" a="1"/>
  <c r="J51" i="24" a="1"/>
  <c r="L73" i="24" a="1"/>
  <c r="O23" i="24"/>
  <c r="F47" i="24" a="1"/>
  <c r="D44" i="24" a="1"/>
  <c r="N57" i="24"/>
  <c r="F40" i="24" a="1"/>
  <c r="O26" i="24"/>
  <c r="G67" i="23" a="1"/>
  <c r="M82" i="23" a="1"/>
  <c r="M80" i="23" a="1"/>
  <c r="J58" i="23" a="1"/>
  <c r="I88" i="23" a="1"/>
  <c r="I63" i="23" a="1"/>
  <c r="J27" i="23" a="1"/>
  <c r="D35" i="23" a="1"/>
  <c r="C27" i="22" a="1"/>
  <c r="F46" i="22" a="1"/>
  <c r="I39" i="23" a="1"/>
  <c r="F36" i="22" a="1"/>
  <c r="C47" i="22" a="1"/>
  <c r="E63" i="22" a="1"/>
  <c r="L68" i="24" a="1"/>
  <c r="I24" i="24" a="1"/>
  <c r="G76" i="23" a="1"/>
  <c r="D41" i="23" a="1"/>
  <c r="O18" i="24"/>
  <c r="C39" i="23"/>
  <c r="F20" i="24" a="1"/>
  <c r="M40" i="23" a="1"/>
  <c r="G85" i="23" a="1"/>
  <c r="M37" i="22" a="1"/>
  <c r="K3" i="21" a="1"/>
  <c r="G3" i="19" a="1"/>
  <c r="K7" i="23" a="1"/>
  <c r="O6" i="18"/>
  <c r="O9" i="19"/>
  <c r="N31" i="24"/>
  <c r="G49" i="24" a="1"/>
  <c r="J13" i="18" a="1"/>
  <c r="K37" i="24" a="1"/>
  <c r="D80" i="24" a="1"/>
  <c r="J22" i="24" a="1"/>
  <c r="G7" i="21" a="1"/>
  <c r="C9" i="18" a="1"/>
  <c r="M73" i="24" a="1"/>
  <c r="F78" i="24" a="1"/>
  <c r="L2" i="24" a="1"/>
  <c r="D9" i="19" a="1"/>
  <c r="K7" i="18" a="1"/>
  <c r="J58" i="24" a="1"/>
  <c r="K25" i="23" a="1"/>
  <c r="M4" i="18" a="1"/>
  <c r="D20" i="23" a="1"/>
  <c r="L17" i="18" a="1"/>
  <c r="J68" i="24" a="1"/>
  <c r="C73" i="24"/>
  <c r="O59" i="24"/>
  <c r="M30" i="24" a="1"/>
  <c r="I3" i="21" a="1"/>
  <c r="D6" i="18" a="1"/>
  <c r="M81" i="24" a="1"/>
  <c r="O70" i="24"/>
  <c r="K80" i="24" a="1"/>
  <c r="J75" i="23" a="1"/>
  <c r="J86" i="23" a="1"/>
  <c r="M68" i="23" a="1"/>
  <c r="L51" i="23" a="1"/>
  <c r="K56" i="23" a="1"/>
  <c r="G79" i="24" a="1"/>
  <c r="N26" i="24"/>
  <c r="I91" i="23" a="1"/>
  <c r="D60" i="23" a="1"/>
  <c r="O31" i="23"/>
  <c r="K68" i="23" a="1"/>
  <c r="D77" i="24" a="1"/>
  <c r="G78" i="24" a="1"/>
  <c r="K20" i="24" a="1"/>
  <c r="F26" i="24" a="1"/>
  <c r="J79" i="23" a="1"/>
  <c r="F77" i="24" a="1"/>
  <c r="I89" i="23" a="1"/>
  <c r="G58" i="23" a="1"/>
  <c r="L63" i="23" a="1"/>
  <c r="I40" i="23" a="1"/>
  <c r="K54" i="24" a="1"/>
  <c r="J34" i="24" a="1"/>
  <c r="F80" i="23" a="1"/>
  <c r="F91" i="23" a="1"/>
  <c r="N83" i="23"/>
  <c r="L85" i="23" a="1"/>
  <c r="J23" i="24" a="1"/>
  <c r="J83" i="23" a="1"/>
  <c r="O63" i="23"/>
  <c r="N77" i="23"/>
  <c r="O58" i="23"/>
  <c r="L52" i="23" a="1"/>
  <c r="M43" i="23" a="1"/>
  <c r="G81" i="24" a="1"/>
  <c r="K74" i="24" a="1"/>
  <c r="J62" i="24" a="1"/>
  <c r="O64" i="24"/>
  <c r="M60" i="24" a="1"/>
  <c r="N49" i="24"/>
  <c r="I34" i="24" a="1"/>
  <c r="D52" i="24" a="1"/>
  <c r="L30" i="24" a="1"/>
  <c r="J27" i="24" a="1"/>
  <c r="M61" i="24" a="1"/>
  <c r="D27" i="24" a="1"/>
  <c r="I86" i="23" a="1"/>
  <c r="K26" i="24" a="1"/>
  <c r="L68" i="23" a="1"/>
  <c r="D61" i="23" a="1"/>
  <c r="F28" i="24" a="1"/>
  <c r="C75" i="23"/>
  <c r="O59" i="22"/>
  <c r="F22" i="23" a="1"/>
  <c r="J6" i="23" a="1"/>
  <c r="K8" i="21" a="1"/>
  <c r="C2" i="24" a="1"/>
  <c r="C12" i="18" a="1"/>
  <c r="N67" i="24"/>
  <c r="F18" i="23" a="1"/>
  <c r="L75" i="24" a="1"/>
  <c r="D39" i="24" a="1"/>
  <c r="G67" i="24" a="1"/>
  <c r="G56" i="24" a="1"/>
  <c r="J6" i="19" a="1"/>
  <c r="N62" i="24"/>
  <c r="K81" i="24" a="1"/>
  <c r="I37" i="24" a="1"/>
  <c r="N25" i="23"/>
  <c r="L3" i="18" a="1"/>
  <c r="C79" i="24"/>
  <c r="K13" i="24" a="1"/>
  <c r="D11" i="19" a="1"/>
  <c r="G17" i="18" a="1"/>
  <c r="D4" i="21" a="1"/>
  <c r="F16" i="18" a="1"/>
  <c r="I77" i="24" a="1"/>
  <c r="O40" i="24"/>
  <c r="D30" i="24" a="1"/>
  <c r="K80" i="23" a="1"/>
  <c r="J2" i="23" a="1"/>
  <c r="K11" i="19" a="1"/>
  <c r="F12" i="18" a="1"/>
  <c r="M62" i="24" a="1"/>
  <c r="D78" i="24" a="1"/>
  <c r="N19" i="24"/>
  <c r="M87" i="23" a="1"/>
  <c r="C45" i="23"/>
  <c r="K39" i="24" a="1"/>
  <c r="O45" i="24"/>
  <c r="J30" i="24" a="1"/>
  <c r="G86" i="23" a="1"/>
  <c r="C69" i="23"/>
  <c r="C34" i="24"/>
  <c r="D68" i="23" a="1"/>
  <c r="L56" i="23" a="1"/>
  <c r="J84" i="23" a="1"/>
  <c r="J46" i="24" a="1"/>
  <c r="K44" i="24" a="1"/>
  <c r="K81" i="23" a="1"/>
  <c r="C72" i="23"/>
  <c r="N22" i="24"/>
  <c r="N24" i="24"/>
  <c r="D65" i="23" a="1"/>
  <c r="D31" i="23" a="1"/>
  <c r="L80" i="23" a="1"/>
  <c r="D87" i="23" a="1"/>
  <c r="K56" i="24" a="1"/>
  <c r="O67" i="24"/>
  <c r="G29" i="24" a="1"/>
  <c r="L41" i="24" a="1"/>
  <c r="O70" i="23"/>
  <c r="J68" i="23" a="1"/>
  <c r="L66" i="23" a="1"/>
  <c r="G78" i="23" a="1"/>
  <c r="K64" i="23" a="1"/>
  <c r="J48" i="23" a="1"/>
  <c r="N55" i="23"/>
  <c r="O52" i="23"/>
  <c r="O85" i="23"/>
  <c r="D22" i="24" a="1"/>
  <c r="C80" i="23"/>
  <c r="L44" i="23" a="1"/>
  <c r="M77" i="24" a="1"/>
  <c r="L60" i="24" a="1"/>
  <c r="C60" i="24"/>
  <c r="D47" i="24" a="1"/>
  <c r="K82" i="24" a="1"/>
  <c r="N76" i="23"/>
  <c r="M88" i="23" a="1"/>
  <c r="L81" i="23" a="1"/>
  <c r="F83" i="23" a="1"/>
  <c r="K22" i="23" a="1"/>
  <c r="D12" i="19" a="1"/>
  <c r="D9" i="23" a="1"/>
  <c r="F59" i="24" a="1"/>
  <c r="M48" i="24" a="1"/>
  <c r="O8" i="21"/>
  <c r="D50" i="24" a="1"/>
  <c r="M80" i="24" a="1"/>
  <c r="G39" i="24" a="1"/>
  <c r="G7" i="23" a="1"/>
  <c r="K2" i="18" a="1"/>
  <c r="N74" i="24"/>
  <c r="J57" i="24" a="1"/>
  <c r="F79" i="24" a="1"/>
  <c r="C21" i="23" a="1"/>
  <c r="M8" i="18" a="1"/>
  <c r="M69" i="24" a="1"/>
  <c r="N16" i="24"/>
  <c r="F12" i="19" a="1"/>
  <c r="O9" i="18"/>
  <c r="I51" i="24" a="1"/>
  <c r="I3" i="19" a="1"/>
  <c r="O15" i="18"/>
  <c r="D67" i="24" a="1"/>
  <c r="M31" i="24" a="1"/>
  <c r="M71" i="24" a="1"/>
  <c r="L66" i="24" a="1"/>
  <c r="L4" i="23" a="1"/>
  <c r="I5" i="19" a="1"/>
  <c r="J4" i="18" a="1"/>
  <c r="D71" i="24" a="1"/>
  <c r="L51" i="24" a="1"/>
  <c r="F81" i="23" a="1"/>
  <c r="M73" i="23" a="1"/>
  <c r="F78" i="23" a="1"/>
  <c r="M39" i="23" a="1"/>
  <c r="J60" i="23" a="1"/>
  <c r="M33" i="24" a="1"/>
  <c r="G77" i="24" a="1"/>
  <c r="L21" i="24" a="1"/>
  <c r="D80" i="23" a="1"/>
  <c r="J63" i="23" a="1"/>
  <c r="G21" i="24" a="1"/>
  <c r="L59" i="23" a="1"/>
  <c r="N49" i="23"/>
  <c r="G70" i="23" a="1"/>
  <c r="O32" i="24"/>
  <c r="D35" i="24" a="1"/>
  <c r="K77" i="24" a="1"/>
  <c r="F53" i="24" a="1"/>
  <c r="K91" i="23" a="1"/>
  <c r="N90" i="23"/>
  <c r="K59" i="23" a="1"/>
  <c r="M24" i="24" a="1"/>
  <c r="C68" i="23"/>
  <c r="F74" i="23" a="1"/>
  <c r="L65" i="24" a="1"/>
  <c r="J75" i="24" a="1"/>
  <c r="D20" i="24" a="1"/>
  <c r="G26" i="24" a="1"/>
  <c r="N51" i="24"/>
  <c r="C53" i="24"/>
  <c r="O69" i="24"/>
  <c r="F49" i="24" a="1"/>
  <c r="F59" i="23" a="1"/>
  <c r="C43" i="23"/>
  <c r="O48" i="23"/>
  <c r="F71" i="23" a="1"/>
  <c r="J81" i="23" a="1"/>
  <c r="M66" i="23" a="1"/>
  <c r="F37" i="23" a="1"/>
  <c r="L62" i="24" a="1"/>
  <c r="M51" i="24" a="1"/>
  <c r="I35" i="24" a="1"/>
  <c r="D76" i="24" a="1"/>
  <c r="G73" i="24" a="1"/>
  <c r="L58" i="24" a="1"/>
  <c r="K63" i="24" a="1"/>
  <c r="L82" i="23" a="1"/>
  <c r="M76" i="23" a="1"/>
  <c r="I75" i="23" a="1"/>
  <c r="K87" i="23" a="1"/>
  <c r="O41" i="24"/>
  <c r="C70" i="23"/>
  <c r="M20" i="24" a="1"/>
  <c r="J52" i="23" a="1"/>
  <c r="K57" i="23" a="1"/>
  <c r="J47" i="23" a="1"/>
  <c r="K55" i="24" a="1"/>
  <c r="C55" i="23"/>
  <c r="F39" i="22" a="1"/>
  <c r="K43" i="22" a="1"/>
  <c r="M59" i="22" a="1"/>
  <c r="M36" i="23" a="1"/>
  <c r="N49" i="22"/>
  <c r="O28" i="23"/>
  <c r="K47" i="23" a="1"/>
  <c r="K67" i="24" a="1"/>
  <c r="M36" i="24" a="1"/>
  <c r="M65" i="23" a="1"/>
  <c r="C85" i="23"/>
  <c r="D43" i="24" a="1"/>
  <c r="O57" i="23"/>
  <c r="F43" i="23" a="1"/>
  <c r="F48" i="22" a="1"/>
  <c r="K53" i="22" a="1"/>
  <c r="D32" i="22" a="1"/>
  <c r="G58" i="22" a="1"/>
  <c r="D43" i="23" a="1"/>
  <c r="C51" i="22" a="1"/>
  <c r="F61" i="24" a="1"/>
  <c r="M23" i="24" a="1"/>
  <c r="N58" i="24"/>
  <c r="K40" i="23" a="1"/>
  <c r="D90" i="23" a="1"/>
  <c r="L37" i="23" a="1"/>
  <c r="F18" i="24" a="1"/>
  <c r="C40" i="23"/>
  <c r="J67" i="23" a="1"/>
  <c r="N36" i="22"/>
  <c r="I54" i="22" a="1"/>
  <c r="M70" i="24" a="1"/>
  <c r="M17" i="18" a="1"/>
  <c r="J76" i="24" a="1"/>
  <c r="K14" i="18" a="1"/>
  <c r="N5" i="19"/>
  <c r="J15" i="18" a="1"/>
  <c r="F58" i="24" a="1"/>
  <c r="N91" i="23"/>
  <c r="J65" i="24" a="1"/>
  <c r="F60" i="23" a="1"/>
  <c r="N82" i="23"/>
  <c r="C54" i="24"/>
  <c r="O75" i="24"/>
  <c r="L52" i="24" a="1"/>
  <c r="I59" i="23" a="1"/>
  <c r="C74" i="24"/>
  <c r="I90" i="23" a="1"/>
  <c r="F67" i="23" a="1"/>
  <c r="N38" i="23"/>
  <c r="G58" i="24" a="1"/>
  <c r="D32" i="24" a="1"/>
  <c r="G20" i="24" a="1"/>
  <c r="G66" i="23" a="1"/>
  <c r="K37" i="23" a="1"/>
  <c r="F47" i="23" a="1"/>
  <c r="F31" i="23" a="1"/>
  <c r="N42" i="22"/>
  <c r="O81" i="24"/>
  <c r="D67" i="23" a="1"/>
  <c r="M71" i="23" a="1"/>
  <c r="L43" i="23" a="1"/>
  <c r="O54" i="22"/>
  <c r="K51" i="22" a="1"/>
  <c r="K27" i="23" a="1"/>
  <c r="L79" i="23" a="1"/>
  <c r="M50" i="23" a="1"/>
  <c r="L18" i="24" a="1"/>
  <c r="O62" i="23"/>
  <c r="G42" i="23" a="1"/>
  <c r="E43" i="22" a="1"/>
  <c r="D42" i="22" a="1"/>
  <c r="C49" i="22" a="1"/>
  <c r="M75" i="23" a="1"/>
  <c r="L19" i="24" a="1"/>
  <c r="O66" i="23"/>
  <c r="K58" i="23" a="1"/>
  <c r="O90" i="23"/>
  <c r="C71" i="23"/>
  <c r="D54" i="23" a="1"/>
  <c r="M56" i="22" a="1"/>
  <c r="I27" i="23" a="1"/>
  <c r="J43" i="23" a="1"/>
  <c r="K39" i="22" a="1"/>
  <c r="I28" i="23" a="1"/>
  <c r="J90" i="23" a="1"/>
  <c r="F64" i="23" a="1"/>
  <c r="N54" i="23"/>
  <c r="O89" i="23"/>
  <c r="J53" i="23" a="1"/>
  <c r="O55" i="22"/>
  <c r="O63" i="22"/>
  <c r="I42" i="23" a="1"/>
  <c r="E39" i="22" a="1"/>
  <c r="N27" i="23"/>
  <c r="K29" i="22" a="1"/>
  <c r="N40" i="22"/>
  <c r="F80" i="24" a="1"/>
  <c r="C32" i="24"/>
  <c r="N80" i="23"/>
  <c r="F51" i="23" a="1"/>
  <c r="I41" i="23" a="1"/>
  <c r="K23" i="24" a="1"/>
  <c r="L42" i="23" a="1"/>
  <c r="I35" i="22" a="1"/>
  <c r="L38" i="22" a="1"/>
  <c r="M55" i="22" a="1"/>
  <c r="G31" i="23" a="1"/>
  <c r="E46" i="22" a="1"/>
  <c r="F58" i="22" a="1"/>
  <c r="J19" i="22" a="1"/>
  <c r="M72" i="23" a="1"/>
  <c r="C24" i="24"/>
  <c r="N28" i="22"/>
  <c r="D32" i="23" a="1"/>
  <c r="K34" i="23" a="1"/>
  <c r="K58" i="22" a="1"/>
  <c r="G21" i="22" a="1"/>
  <c r="D33" i="23" a="1"/>
  <c r="J3" i="22" a="1"/>
  <c r="O44" i="22"/>
  <c r="C82" i="21" a="1"/>
  <c r="O71" i="23"/>
  <c r="M90" i="23" a="1"/>
  <c r="O27" i="22"/>
  <c r="D39" i="22" a="1"/>
  <c r="G29" i="23" a="1"/>
  <c r="N56" i="22"/>
  <c r="M20" i="22" a="1"/>
  <c r="F29" i="23" a="1"/>
  <c r="C3" i="22" a="1"/>
  <c r="I3" i="24" a="1"/>
  <c r="F5" i="18" a="1"/>
  <c r="O48" i="24"/>
  <c r="G15" i="18" a="1"/>
  <c r="D9" i="18" a="1"/>
  <c r="K11" i="18" a="1"/>
  <c r="L47" i="24" a="1"/>
  <c r="L5" i="24" a="1"/>
  <c r="N56" i="24"/>
  <c r="O54" i="23"/>
  <c r="D25" i="24" a="1"/>
  <c r="L63" i="24" a="1"/>
  <c r="G54" i="23" a="1"/>
  <c r="J64" i="24" a="1"/>
  <c r="C83" i="23"/>
  <c r="F58" i="23" a="1"/>
  <c r="M62" i="23" a="1"/>
  <c r="D68" i="24" a="1"/>
  <c r="M21" i="24" a="1"/>
  <c r="C18" i="24" a="1"/>
  <c r="G59" i="24" a="1"/>
  <c r="C63" i="23"/>
  <c r="G53" i="22" a="1"/>
  <c r="N37" i="23"/>
  <c r="G62" i="22" a="1"/>
  <c r="C38" i="22" a="1"/>
  <c r="J24" i="24" a="1"/>
  <c r="O81" i="23"/>
  <c r="D58" i="23" a="1"/>
  <c r="N62" i="23"/>
  <c r="J34" i="23" a="1"/>
  <c r="O61" i="22"/>
  <c r="I46" i="22" a="1"/>
  <c r="J31" i="22" a="1"/>
  <c r="C35" i="24"/>
  <c r="D45" i="24" a="1"/>
  <c r="K43" i="24" a="1"/>
  <c r="F75" i="23" a="1"/>
  <c r="C57" i="23"/>
  <c r="F36" i="23" a="1"/>
  <c r="L30" i="22" a="1"/>
  <c r="K44" i="22" a="1"/>
  <c r="N25" i="24"/>
  <c r="L56" i="24" a="1"/>
  <c r="M45" i="23" a="1"/>
  <c r="F69" i="23" a="1"/>
  <c r="G61" i="23" a="1"/>
  <c r="N47" i="23"/>
  <c r="O51" i="22"/>
  <c r="E57" i="22" a="1"/>
  <c r="J35" i="23" a="1"/>
  <c r="G35" i="22" a="1"/>
  <c r="C61" i="22" a="1"/>
  <c r="G25" i="24" a="1"/>
  <c r="M74" i="23" a="1"/>
  <c r="O39" i="24"/>
  <c r="K41" i="23" a="1"/>
  <c r="M67" i="23" a="1"/>
  <c r="M60" i="23" a="1"/>
  <c r="N46" i="23"/>
  <c r="I51" i="22" a="1"/>
  <c r="L56" i="22" a="1"/>
  <c r="C35" i="23"/>
  <c r="O34" i="22"/>
  <c r="J60" i="22" a="1"/>
  <c r="N48" i="23"/>
  <c r="L34" i="22" a="1"/>
  <c r="O38" i="24"/>
  <c r="G83" i="23" a="1"/>
  <c r="M27" i="24" a="1"/>
  <c r="N32" i="23"/>
  <c r="D73" i="23" a="1"/>
  <c r="K41" i="24" a="1"/>
  <c r="C76" i="23"/>
  <c r="D34" i="23" a="1"/>
  <c r="I45" i="23" a="1"/>
  <c r="J33" i="22" a="1"/>
  <c r="G51" i="22" a="1"/>
  <c r="L60" i="23" a="1"/>
  <c r="O40" i="22"/>
  <c r="C53" i="22" a="1"/>
  <c r="J31" i="23" a="1"/>
  <c r="L13" i="22" a="1"/>
  <c r="O55" i="24"/>
  <c r="F55" i="23" a="1"/>
  <c r="D29" i="23" a="1"/>
  <c r="O32" i="22"/>
  <c r="D52" i="22" a="1"/>
  <c r="M42" i="22" a="1"/>
  <c r="N16" i="22"/>
  <c r="N52" i="22"/>
  <c r="K80" i="21" a="1"/>
  <c r="L32" i="22" a="1"/>
  <c r="F74" i="21" a="1"/>
  <c r="G48" i="24" a="1"/>
  <c r="K54" i="23" a="1"/>
  <c r="C28" i="23" a="1"/>
  <c r="J30" i="22" a="1"/>
  <c r="O60" i="22"/>
  <c r="M50" i="22" a="1"/>
  <c r="I41" i="22" a="1"/>
  <c r="G50" i="22" a="1"/>
  <c r="K79" i="21" a="1"/>
  <c r="M31" i="22" a="1"/>
  <c r="L73" i="21" a="1"/>
  <c r="M52" i="21" a="1"/>
  <c r="N40" i="24"/>
  <c r="G80" i="23" a="1"/>
  <c r="C54" i="23"/>
  <c r="J38" i="22" a="1"/>
  <c r="N28" i="23"/>
  <c r="G27" i="23" a="1"/>
  <c r="I55" i="22" a="1"/>
  <c r="G20" i="22" a="1"/>
  <c r="L61" i="22" a="1"/>
  <c r="J2" i="22" a="1"/>
  <c r="F42" i="22" a="1"/>
  <c r="C80" i="21" a="1"/>
  <c r="J57" i="21" a="1"/>
  <c r="N8" i="24"/>
  <c r="O58" i="24"/>
  <c r="D69" i="24" a="1"/>
  <c r="M52" i="24" a="1"/>
  <c r="O12" i="18"/>
  <c r="J41" i="24" a="1"/>
  <c r="N61" i="24"/>
  <c r="D12" i="21" a="1"/>
  <c r="F32" i="24" a="1"/>
  <c r="O44" i="23"/>
  <c r="L39" i="24" a="1"/>
  <c r="I26" i="24" a="1"/>
  <c r="D84" i="23" a="1"/>
  <c r="J50" i="24" a="1"/>
  <c r="F85" i="23" a="1"/>
  <c r="F76" i="23" a="1"/>
  <c r="L53" i="23" a="1"/>
  <c r="N60" i="24"/>
  <c r="M50" i="24" a="1"/>
  <c r="C23" i="24"/>
  <c r="D73" i="24" a="1"/>
  <c r="J73" i="24" a="1"/>
  <c r="F53" i="23" a="1"/>
  <c r="K48" i="22" a="1"/>
  <c r="M32" i="23" a="1"/>
  <c r="M58" i="22" a="1"/>
  <c r="O31" i="22"/>
  <c r="K84" i="23" a="1"/>
  <c r="O67" i="23"/>
  <c r="F24" i="24" a="1"/>
  <c r="O56" i="23"/>
  <c r="K28" i="23" a="1"/>
  <c r="N14" i="24"/>
  <c r="I72" i="24" a="1"/>
  <c r="F44" i="24" a="1"/>
  <c r="O42" i="24"/>
  <c r="I62" i="24" a="1"/>
  <c r="O30" i="24"/>
  <c r="L55" i="24" a="1"/>
  <c r="F22" i="24" a="1"/>
  <c r="K83" i="23" a="1"/>
  <c r="I73" i="23" a="1"/>
  <c r="D89" i="23" a="1"/>
  <c r="D77" i="23" a="1"/>
  <c r="K76" i="24" a="1"/>
  <c r="O76" i="23"/>
  <c r="K69" i="23" a="1"/>
  <c r="O33" i="24"/>
  <c r="C42" i="24"/>
  <c r="I40" i="24" a="1"/>
  <c r="M89" i="23" a="1"/>
  <c r="F89" i="23" a="1"/>
  <c r="I65" i="23" a="1"/>
  <c r="F44" i="22" a="1"/>
  <c r="N63" i="22"/>
  <c r="G26" i="22" a="1"/>
  <c r="N38" i="24"/>
  <c r="J63" i="24" a="1"/>
  <c r="J77" i="23" a="1"/>
  <c r="J49" i="23" a="1"/>
  <c r="J58" i="22" a="1"/>
  <c r="J40" i="22" a="1"/>
  <c r="I39" i="22" a="1"/>
  <c r="J37" i="22" a="1"/>
  <c r="N12" i="22"/>
  <c r="L84" i="23" a="1"/>
  <c r="K18" i="24" a="1"/>
  <c r="G46" i="23" a="1"/>
  <c r="N44" i="24"/>
  <c r="J32" i="23" a="1"/>
  <c r="C34" i="23"/>
  <c r="I44" i="23" a="1"/>
  <c r="K46" i="24" a="1"/>
  <c r="D42" i="24" a="1"/>
  <c r="K61" i="23" a="1"/>
  <c r="G71" i="23" a="1"/>
  <c r="C52" i="23"/>
  <c r="C51" i="23"/>
  <c r="C55" i="24"/>
  <c r="K42" i="22" a="1"/>
  <c r="M46" i="22" a="1"/>
  <c r="D62" i="22" a="1"/>
  <c r="F45" i="23" a="1"/>
  <c r="G63" i="24" a="1"/>
  <c r="M81" i="23" a="1"/>
  <c r="I29" i="24" a="1"/>
  <c r="G57" i="23" a="1"/>
  <c r="C65" i="23"/>
  <c r="J51" i="23" a="1"/>
  <c r="J50" i="23" a="1"/>
  <c r="I25" i="24" a="1"/>
  <c r="E42" i="22" a="1"/>
  <c r="M45" i="22" a="1"/>
  <c r="J61" i="22" a="1"/>
  <c r="I43" i="23" a="1"/>
  <c r="L51" i="22" a="1"/>
  <c r="F32" i="23" a="1"/>
  <c r="C56" i="23"/>
  <c r="N18" i="24"/>
  <c r="G28" i="24" a="1"/>
  <c r="D72" i="23" a="1"/>
  <c r="L65" i="23" a="1"/>
  <c r="C51" i="24"/>
  <c r="F77" i="23" a="1"/>
  <c r="N57" i="23"/>
  <c r="G60" i="22" a="1"/>
  <c r="G30" i="23" a="1"/>
  <c r="F48" i="23" a="1"/>
  <c r="J41" i="22" a="1"/>
  <c r="L32" i="23" a="1"/>
  <c r="I32" i="22" a="1"/>
  <c r="G43" i="22" a="1"/>
  <c r="D60" i="22" a="1"/>
  <c r="M5" i="22" a="1"/>
  <c r="J72" i="23" a="1"/>
  <c r="L40" i="23" a="1"/>
  <c r="I33" i="22" a="1"/>
  <c r="J30" i="23" a="1"/>
  <c r="M41" i="22" a="1"/>
  <c r="N27" i="22"/>
  <c r="J23" i="22" a="1"/>
  <c r="K8" i="22" a="1"/>
  <c r="D21" i="22" a="1"/>
  <c r="I13" i="22" a="1"/>
  <c r="L71" i="23" a="1"/>
  <c r="O39" i="23"/>
  <c r="K31" i="22" a="1"/>
  <c r="F27" i="23" a="1"/>
  <c r="L36" i="22" a="1"/>
  <c r="F27" i="22" a="1"/>
  <c r="C23" i="22" a="1"/>
  <c r="D8" i="22" a="1"/>
  <c r="I29" i="22" a="1"/>
  <c r="M68" i="21" a="1"/>
  <c r="K20" i="22" a="1"/>
  <c r="E12" i="22" a="1"/>
  <c r="K41" i="21" a="1"/>
  <c r="J73" i="23" a="1"/>
  <c r="G59" i="23" a="1"/>
  <c r="D43" i="22" a="1"/>
  <c r="G40" i="23" a="1"/>
  <c r="D59" i="22" a="1"/>
  <c r="F34" i="22" a="1"/>
  <c r="I28" i="22" a="1"/>
  <c r="K11" i="22" a="1"/>
  <c r="L24" i="22" a="1"/>
  <c r="E23" i="22" a="1"/>
  <c r="L46" i="21" a="1"/>
  <c r="K58" i="21" a="1"/>
  <c r="L23" i="23" a="1"/>
  <c r="F9" i="24" a="1"/>
  <c r="I20" i="24" a="1"/>
  <c r="N21" i="23"/>
  <c r="C6" i="23" a="1"/>
  <c r="I76" i="23" a="1"/>
  <c r="M46" i="24" a="1"/>
  <c r="G35" i="24" a="1"/>
  <c r="D16" i="21" a="1"/>
  <c r="I45" i="24" a="1"/>
  <c r="M5" i="18" a="1"/>
  <c r="I39" i="24" a="1"/>
  <c r="C62" i="24"/>
  <c r="I79" i="23" a="1"/>
  <c r="G46" i="24" a="1"/>
  <c r="N85" i="23"/>
  <c r="K43" i="23" a="1"/>
  <c r="L35" i="24" a="1"/>
  <c r="O73" i="23"/>
  <c r="I53" i="23" a="1"/>
  <c r="G45" i="24" a="1"/>
  <c r="N70" i="24"/>
  <c r="K29" i="24" a="1"/>
  <c r="L88" i="23" a="1"/>
  <c r="N48" i="24"/>
  <c r="L47" i="23" a="1"/>
  <c r="K53" i="23" a="1"/>
  <c r="I59" i="22" a="1"/>
  <c r="M36" i="22" a="1"/>
  <c r="J64" i="23" a="1"/>
  <c r="C31" i="23"/>
  <c r="N65" i="23"/>
  <c r="O86" i="23"/>
  <c r="I63" i="22" a="1"/>
  <c r="D26" i="22" a="1"/>
  <c r="F30" i="23" a="1"/>
  <c r="D31" i="22" a="1"/>
  <c r="D30" i="23" a="1"/>
  <c r="N78" i="24"/>
  <c r="I78" i="23" a="1"/>
  <c r="I58" i="24" a="1"/>
  <c r="F73" i="23" a="1"/>
  <c r="O29" i="24"/>
  <c r="K57" i="22" a="1"/>
  <c r="D58" i="22" a="1"/>
  <c r="M30" i="23" a="1"/>
  <c r="D82" i="24" a="1"/>
  <c r="D21" i="24" a="1"/>
  <c r="F46" i="24" a="1"/>
  <c r="F40" i="23" a="1"/>
  <c r="K88" i="23" a="1"/>
  <c r="G37" i="23" a="1"/>
  <c r="L90" i="23" a="1"/>
  <c r="O38" i="23"/>
  <c r="J54" i="23" a="1"/>
  <c r="O35" i="22"/>
  <c r="D54" i="22" a="1"/>
  <c r="J28" i="23" a="1"/>
  <c r="G52" i="24" a="1"/>
  <c r="D91" i="23" a="1"/>
  <c r="F35" i="23" a="1"/>
  <c r="C79" i="23"/>
  <c r="L36" i="23" a="1"/>
  <c r="I85" i="23" a="1"/>
  <c r="F38" i="23" a="1"/>
  <c r="N50" i="23"/>
  <c r="F53" i="22" a="1"/>
  <c r="D18" i="24" a="1"/>
  <c r="C17" i="18" a="1"/>
  <c r="G16" i="18" a="1"/>
  <c r="F12" i="21" a="1"/>
  <c r="N6" i="24"/>
  <c r="L10" i="21" a="1"/>
  <c r="M13" i="18" a="1"/>
  <c r="N30" i="24"/>
  <c r="N69" i="24"/>
  <c r="D65" i="24" a="1"/>
  <c r="G79" i="23" a="1"/>
  <c r="L57" i="24" a="1"/>
  <c r="I69" i="23" a="1"/>
  <c r="O36" i="23"/>
  <c r="I75" i="24" a="1"/>
  <c r="C78" i="23"/>
  <c r="J70" i="23" a="1"/>
  <c r="O47" i="23"/>
  <c r="J20" i="24" a="1"/>
  <c r="L43" i="24" a="1"/>
  <c r="N89" i="23"/>
  <c r="J52" i="24" a="1"/>
  <c r="I50" i="23" a="1"/>
  <c r="E54" i="22" a="1"/>
  <c r="J32" i="22" a="1"/>
  <c r="F44" i="23" a="1"/>
  <c r="F52" i="22" a="1"/>
  <c r="K21" i="24" a="1"/>
  <c r="K60" i="23" a="1"/>
  <c r="D74" i="23" a="1"/>
  <c r="C59" i="22" a="1"/>
  <c r="G45" i="23" a="1"/>
  <c r="D53" i="23" a="1"/>
  <c r="G60" i="23" a="1"/>
  <c r="L62" i="22" a="1"/>
  <c r="N32" i="24"/>
  <c r="O20" i="24"/>
  <c r="I82" i="23" a="1"/>
  <c r="M55" i="23" a="1"/>
  <c r="K85" i="23" a="1"/>
  <c r="I56" i="23" a="1"/>
  <c r="G52" i="22" a="1"/>
  <c r="O62" i="22"/>
  <c r="M58" i="24" a="1"/>
  <c r="I77" i="23" a="1"/>
  <c r="G91" i="23" a="1"/>
  <c r="G31" i="24" a="1"/>
  <c r="K65" i="23" a="1"/>
  <c r="C28" i="24"/>
  <c r="O68" i="23"/>
  <c r="N31" i="23"/>
  <c r="L41" i="23" a="1"/>
  <c r="G30" i="22" a="1"/>
  <c r="J48" i="22" a="1"/>
  <c r="O46" i="23"/>
  <c r="D64" i="24" a="1"/>
  <c r="D76" i="23" a="1"/>
  <c r="D88" i="23" a="1"/>
  <c r="I19" i="24" a="1"/>
  <c r="J62" i="23" a="1"/>
  <c r="O25" i="24"/>
  <c r="G68" i="23" a="1"/>
  <c r="C30" i="23"/>
  <c r="N39" i="23"/>
  <c r="M29" i="22" a="1"/>
  <c r="D48" i="22" a="1"/>
  <c r="D46" i="23" a="1"/>
  <c r="D38" i="22" a="1"/>
  <c r="F49" i="22" a="1"/>
  <c r="F55" i="24" a="1"/>
  <c r="K90" i="23" a="1"/>
  <c r="G76" i="24" a="1"/>
  <c r="K70" i="23" a="1"/>
  <c r="F86" i="23" a="1"/>
  <c r="L54" i="23" a="1"/>
  <c r="F54" i="23" a="1"/>
  <c r="M44" i="22" a="1"/>
  <c r="I49" i="22" a="1"/>
  <c r="G49" i="23" a="1"/>
  <c r="M54" i="22" a="1"/>
  <c r="J36" i="23" a="1"/>
  <c r="L26" i="22" a="1"/>
  <c r="J35" i="22" a="1"/>
  <c r="I55" i="24" a="1"/>
  <c r="C62" i="23"/>
  <c r="M38" i="23" a="1"/>
  <c r="L59" i="22" a="1"/>
  <c r="M33" i="22" a="1"/>
  <c r="G10" i="22" a="1"/>
  <c r="F13" i="22" a="1"/>
  <c r="E33" i="22" a="1"/>
  <c r="G76" i="21" a="1"/>
  <c r="O15" i="22"/>
  <c r="O30" i="22"/>
  <c r="G40" i="24" a="1"/>
  <c r="I61" i="23" a="1"/>
  <c r="D38" i="23" a="1"/>
  <c r="O57" i="22"/>
  <c r="C31" i="22" a="1"/>
  <c r="G9" i="22" a="1"/>
  <c r="M12" i="22" a="1"/>
  <c r="F32" i="22" a="1"/>
  <c r="L75" i="21" a="1"/>
  <c r="J55" i="23" a="1"/>
  <c r="O7" i="22"/>
  <c r="J59" i="24" a="1"/>
  <c r="M63" i="23" a="1"/>
  <c r="L41" i="22" a="1"/>
  <c r="F33" i="23" a="1"/>
  <c r="G41" i="22" a="1"/>
  <c r="G14" i="22" a="1"/>
  <c r="I17" i="22" a="1"/>
  <c r="K5" i="18" a="1"/>
  <c r="F68" i="24" a="1"/>
  <c r="M13" i="19" a="1"/>
  <c r="F14" i="21" a="1"/>
  <c r="N3" i="18"/>
  <c r="D24" i="24" a="1"/>
  <c r="N64" i="24"/>
  <c r="K35" i="24" a="1"/>
  <c r="I56" i="24" a="1"/>
  <c r="O53" i="24"/>
  <c r="N33" i="24"/>
  <c r="J54" i="24" a="1"/>
  <c r="K22" i="24" a="1"/>
  <c r="N45" i="24"/>
  <c r="G72" i="23" a="1"/>
  <c r="J61" i="23" a="1"/>
  <c r="L25" i="24" a="1"/>
  <c r="D26" i="24" a="1"/>
  <c r="D85" i="23" a="1"/>
  <c r="D28" i="24" a="1"/>
  <c r="M83" i="23" a="1"/>
  <c r="J76" i="23" a="1"/>
  <c r="G44" i="23" a="1"/>
  <c r="D49" i="22" a="1"/>
  <c r="D48" i="23" a="1"/>
  <c r="N35" i="23"/>
  <c r="K82" i="23" a="1"/>
  <c r="L46" i="23" a="1"/>
  <c r="L64" i="23" a="1"/>
  <c r="M52" i="22" a="1"/>
  <c r="N36" i="23"/>
  <c r="J38" i="23" a="1"/>
  <c r="M57" i="22" a="1"/>
  <c r="M72" i="24" a="1"/>
  <c r="G77" i="23" a="1"/>
  <c r="F62" i="23" a="1"/>
  <c r="O72" i="23"/>
  <c r="K48" i="23" a="1"/>
  <c r="F47" i="22" a="1"/>
  <c r="L47" i="22" a="1"/>
  <c r="O58" i="22"/>
  <c r="K51" i="24" a="1"/>
  <c r="I48" i="24" a="1"/>
  <c r="D79" i="23" a="1"/>
  <c r="L75" i="23" a="1"/>
  <c r="D57" i="23" a="1"/>
  <c r="L61" i="23" a="1"/>
  <c r="J62" i="22" a="1"/>
  <c r="O32" i="23"/>
  <c r="K66" i="23" a="1"/>
  <c r="D44" i="22" a="1"/>
  <c r="N34" i="23"/>
  <c r="G38" i="24" a="1"/>
  <c r="N46" i="24"/>
  <c r="D75" i="23" a="1"/>
  <c r="J69" i="23" a="1"/>
  <c r="G53" i="23" a="1"/>
  <c r="O82" i="23"/>
  <c r="M59" i="23" a="1"/>
  <c r="E62" i="22" a="1"/>
  <c r="M31" i="23" a="1"/>
  <c r="M57" i="23" a="1"/>
  <c r="J43" i="22" a="1"/>
  <c r="N33" i="22"/>
  <c r="C45" i="22" a="1"/>
  <c r="I55" i="23" a="1"/>
  <c r="D62" i="23" a="1"/>
  <c r="C48" i="23"/>
  <c r="G48" i="23" a="1"/>
  <c r="L58" i="23" a="1"/>
  <c r="F40" i="22" a="1"/>
  <c r="E44" i="22" a="1"/>
  <c r="F60" i="22" a="1"/>
  <c r="M37" i="23" a="1"/>
  <c r="F50" i="22" a="1"/>
  <c r="L29" i="23" a="1"/>
  <c r="M48" i="23" a="1"/>
  <c r="K25" i="22" a="1"/>
  <c r="I22" i="24" a="1"/>
  <c r="I58" i="23" a="1"/>
  <c r="O50" i="22"/>
  <c r="L50" i="22" a="1"/>
  <c r="C50" i="23"/>
  <c r="G5" i="22" a="1"/>
  <c r="L7" i="22" a="1"/>
  <c r="I72" i="21" a="1"/>
  <c r="D10" i="22" a="1"/>
  <c r="J59" i="22" a="1"/>
  <c r="F21" i="24" a="1"/>
  <c r="C58" i="23"/>
  <c r="C50" i="22" a="1"/>
  <c r="O48" i="22"/>
  <c r="L45" i="23" a="1"/>
  <c r="N4" i="22"/>
  <c r="F7" i="22" a="1"/>
  <c r="O24" i="22"/>
  <c r="J71" i="21" a="1"/>
  <c r="D9" i="22" a="1"/>
  <c r="L57" i="22" a="1"/>
  <c r="O3" i="22"/>
  <c r="K62" i="21" a="1"/>
  <c r="F30" i="24" a="1"/>
  <c r="N52" i="23"/>
  <c r="C57" i="22" a="1"/>
  <c r="C30" i="22" a="1"/>
  <c r="N8" i="22"/>
  <c r="L11" i="22" a="1"/>
  <c r="F31" i="22" a="1"/>
  <c r="G75" i="21" a="1"/>
  <c r="C15" i="22" a="1"/>
  <c r="C44" i="23"/>
  <c r="I7" i="22" a="1"/>
  <c r="L67" i="21" a="1"/>
  <c r="K6" i="22" a="1"/>
  <c r="F36" i="21" a="1"/>
  <c r="D64" i="21" a="1"/>
  <c r="G27" i="24" a="1"/>
  <c r="K49" i="23" a="1"/>
  <c r="L60" i="22" a="1"/>
  <c r="G32" i="24" a="1"/>
  <c r="G57" i="22" a="1"/>
  <c r="I66" i="24" a="1"/>
  <c r="N39" i="24"/>
  <c r="L58" i="22" a="1"/>
  <c r="D45" i="22" a="1"/>
  <c r="K89" i="23" a="1"/>
  <c r="L49" i="23" a="1"/>
  <c r="N29" i="24"/>
  <c r="O59" i="23"/>
  <c r="N51" i="22"/>
  <c r="N23" i="24"/>
  <c r="N58" i="23"/>
  <c r="O42" i="22"/>
  <c r="N54" i="24"/>
  <c r="C89" i="23"/>
  <c r="N59" i="22"/>
  <c r="N32" i="22"/>
  <c r="J91" i="23" a="1"/>
  <c r="M46" i="23" a="1"/>
  <c r="N24" i="22"/>
  <c r="C37" i="22" a="1"/>
  <c r="G45" i="22" a="1"/>
  <c r="K22" i="22" a="1"/>
  <c r="D12" i="22" a="1"/>
  <c r="C41" i="22" a="1"/>
  <c r="J75" i="21" a="1"/>
  <c r="M29" i="23" a="1"/>
  <c r="J21" i="22" a="1"/>
  <c r="J56" i="22" a="1"/>
  <c r="E49" i="22" a="1"/>
  <c r="M39" i="22" a="1"/>
  <c r="M10" i="22" a="1"/>
  <c r="K78" i="21" a="1"/>
  <c r="K50" i="23" a="1"/>
  <c r="L44" i="22" a="1"/>
  <c r="K37" i="22" a="1"/>
  <c r="F57" i="22" a="1"/>
  <c r="F33" i="22" a="1"/>
  <c r="M27" i="22" a="1"/>
  <c r="D11" i="22" a="1"/>
  <c r="D36" i="22" a="1"/>
  <c r="C72" i="21" a="1"/>
  <c r="G24" i="22" a="1"/>
  <c r="E21" i="22" a="1"/>
  <c r="K45" i="21" a="1"/>
  <c r="C58" i="21" a="1"/>
  <c r="G63" i="23" a="1"/>
  <c r="G52" i="23" a="1"/>
  <c r="K38" i="22" a="1"/>
  <c r="J37" i="23" a="1"/>
  <c r="L55" i="22" a="1"/>
  <c r="E27" i="22" a="1"/>
  <c r="J10" i="22" a="1"/>
  <c r="N34" i="22"/>
  <c r="I71" i="21" a="1"/>
  <c r="M23" i="22" a="1"/>
  <c r="O19" i="22"/>
  <c r="I44" i="21" a="1"/>
  <c r="I57" i="21" a="1"/>
  <c r="O16" i="22"/>
  <c r="I31" i="23" a="1"/>
  <c r="N45" i="23"/>
  <c r="N43" i="23"/>
  <c r="K39" i="23" a="1"/>
  <c r="D56" i="22" a="1"/>
  <c r="K26" i="22" a="1"/>
  <c r="J24" i="22" a="1"/>
  <c r="D39" i="23" a="1"/>
  <c r="E6" i="22" a="1"/>
  <c r="D27" i="22" a="1"/>
  <c r="M44" i="23" a="1"/>
  <c r="D18" i="22" a="1"/>
  <c r="M41" i="24" a="1"/>
  <c r="K33" i="23" a="1"/>
  <c r="C47" i="24"/>
  <c r="J18" i="24" a="1"/>
  <c r="D81" i="23" a="1"/>
  <c r="F35" i="22" a="1"/>
  <c r="I67" i="23" a="1"/>
  <c r="C63" i="22" a="1"/>
  <c r="F50" i="24" a="1"/>
  <c r="O43" i="23"/>
  <c r="K41" i="22" a="1"/>
  <c r="K48" i="24" a="1"/>
  <c r="E41" i="22" a="1"/>
  <c r="G39" i="23" a="1"/>
  <c r="M54" i="24" a="1"/>
  <c r="C53" i="23"/>
  <c r="D64" i="23" a="1"/>
  <c r="M62" i="22" a="1"/>
  <c r="J63" i="22" a="1"/>
  <c r="I53" i="22" a="1"/>
  <c r="I30" i="22" a="1"/>
  <c r="F20" i="22" a="1"/>
  <c r="M82" i="21" a="1"/>
  <c r="E47" i="22" a="1"/>
  <c r="L14" i="22" a="1"/>
  <c r="D4" i="22" a="1"/>
  <c r="I43" i="22" a="1"/>
  <c r="D58" i="21" a="1"/>
  <c r="F49" i="23" a="1"/>
  <c r="I48" i="22" a="1"/>
  <c r="F4" i="22" a="1"/>
  <c r="L42" i="22" a="1"/>
  <c r="O28" i="22"/>
  <c r="C56" i="22" a="1"/>
  <c r="C81" i="21" a="1"/>
  <c r="D71" i="21" a="1"/>
  <c r="K19" i="22" a="1"/>
  <c r="F23" i="24" a="1"/>
  <c r="L48" i="23" a="1"/>
  <c r="L50" i="23" a="1"/>
  <c r="I38" i="23" a="1"/>
  <c r="O29" i="22"/>
  <c r="J25" i="22" a="1"/>
  <c r="O21" i="22"/>
  <c r="D7" i="22" a="1"/>
  <c r="G28" i="22" a="1"/>
  <c r="D67" i="21" a="1"/>
  <c r="D19" i="22" a="1"/>
  <c r="I9" i="22" a="1"/>
  <c r="N39" i="21"/>
  <c r="F52" i="21" a="1"/>
  <c r="J45" i="23" a="1"/>
  <c r="F46" i="23" a="1"/>
  <c r="E59" i="22" a="1"/>
  <c r="J28" i="22" a="1"/>
  <c r="D25" i="22" a="1"/>
  <c r="N68" i="23"/>
  <c r="J6" i="22" a="1"/>
  <c r="K27" i="22" a="1"/>
  <c r="J66" i="21" a="1"/>
  <c r="K18" i="22" a="1"/>
  <c r="E8" i="22" a="1"/>
  <c r="M38" i="21" a="1"/>
  <c r="K51" i="21" a="1"/>
  <c r="F3" i="22" a="1"/>
  <c r="J54" i="22" a="1"/>
  <c r="G50" i="23" a="1"/>
  <c r="D46" i="22" a="1"/>
  <c r="C19" i="22" a="1"/>
  <c r="C20" i="22" a="1"/>
  <c r="J50" i="22" a="1"/>
  <c r="F83" i="21" a="1"/>
  <c r="M21" i="22" a="1"/>
  <c r="E50" i="22" a="1"/>
  <c r="N13" i="22"/>
  <c r="I23" i="24" a="1"/>
  <c r="L69" i="23" a="1"/>
  <c r="I73" i="21" a="1"/>
  <c r="F77" i="21" a="1"/>
  <c r="I50" i="21" a="1"/>
  <c r="J63" i="21" a="1"/>
  <c r="M57" i="21" a="1"/>
  <c r="M83" i="21" a="1"/>
  <c r="J32" i="21" a="1"/>
  <c r="N52" i="21"/>
  <c r="J26" i="21" a="1"/>
  <c r="K76" i="19" a="1"/>
  <c r="M34" i="19" a="1"/>
  <c r="F40" i="19" a="1"/>
  <c r="M57" i="19" a="1"/>
  <c r="E51" i="22" a="1"/>
  <c r="O25" i="22"/>
  <c r="C5" i="22" a="1"/>
  <c r="K67" i="21" a="1"/>
  <c r="L81" i="21" a="1"/>
  <c r="F72" i="21" a="1"/>
  <c r="J69" i="21" a="1"/>
  <c r="L23" i="22" a="1"/>
  <c r="C44" i="21" a="1"/>
  <c r="L63" i="21" a="1"/>
  <c r="C48" i="21" a="1"/>
  <c r="C32" i="21" a="1"/>
  <c r="O43" i="19"/>
  <c r="C33" i="21" a="1"/>
  <c r="K50" i="19" a="1"/>
  <c r="C69" i="19" a="1"/>
  <c r="J55" i="22" a="1"/>
  <c r="J5" i="22" a="1"/>
  <c r="M14" i="22" a="1"/>
  <c r="F59" i="21" a="1"/>
  <c r="O68" i="21"/>
  <c r="L65" i="21" a="1"/>
  <c r="G61" i="21" a="1"/>
  <c r="N9" i="22"/>
  <c r="O36" i="21"/>
  <c r="D31" i="21" a="1"/>
  <c r="K22" i="21" a="1"/>
  <c r="I38" i="19" a="1"/>
  <c r="G25" i="21" a="1"/>
  <c r="I44" i="19" a="1"/>
  <c r="N61" i="19"/>
  <c r="I12" i="21" a="1"/>
  <c r="C49" i="23"/>
  <c r="M39" i="24" a="1"/>
  <c r="I47" i="24" a="1"/>
  <c r="D59" i="23" a="1"/>
  <c r="K42" i="23" a="1"/>
  <c r="K64" i="24" a="1"/>
  <c r="D56" i="23" a="1"/>
  <c r="N29" i="23"/>
  <c r="M59" i="24" a="1"/>
  <c r="K55" i="23" a="1"/>
  <c r="I29" i="23" a="1"/>
  <c r="N61" i="22"/>
  <c r="N70" i="23"/>
  <c r="O50" i="23"/>
  <c r="F59" i="22" a="1"/>
  <c r="C42" i="23"/>
  <c r="D66" i="23" a="1"/>
  <c r="O43" i="22"/>
  <c r="C62" i="22" a="1"/>
  <c r="L31" i="23" a="1"/>
  <c r="J36" i="22" a="1"/>
  <c r="L79" i="21" a="1"/>
  <c r="F25" i="22" a="1"/>
  <c r="G47" i="21" a="1"/>
  <c r="D50" i="23" a="1"/>
  <c r="D30" i="22" a="1"/>
  <c r="K49" i="22" a="1"/>
  <c r="I24" i="22" a="1"/>
  <c r="N30" i="22"/>
  <c r="O74" i="21"/>
  <c r="F64" i="21" a="1"/>
  <c r="I6" i="22" a="1"/>
  <c r="O74" i="23"/>
  <c r="K78" i="23" a="1"/>
  <c r="C42" i="22" a="1"/>
  <c r="K59" i="22" a="1"/>
  <c r="C21" i="22" a="1"/>
  <c r="O20" i="22"/>
  <c r="F54" i="22" a="1"/>
  <c r="D3" i="22" a="1"/>
  <c r="N22" i="22"/>
  <c r="K52" i="22" a="1"/>
  <c r="N14" i="22"/>
  <c r="G80" i="21" a="1"/>
  <c r="J34" i="21" a="1"/>
  <c r="K46" i="21" a="1"/>
  <c r="N53" i="23"/>
  <c r="C55" i="22" a="1"/>
  <c r="F65" i="23" a="1"/>
  <c r="I20" i="22" a="1"/>
  <c r="O52" i="22"/>
  <c r="E2" i="22" a="1"/>
  <c r="G22" i="22" a="1"/>
  <c r="J51" i="22" a="1"/>
  <c r="I79" i="21" a="1"/>
  <c r="D34" i="21" a="1"/>
  <c r="D46" i="21" a="1"/>
  <c r="O76" i="21"/>
  <c r="K65" i="24" a="1"/>
  <c r="K51" i="23" a="1"/>
  <c r="I36" i="22" a="1"/>
  <c r="F63" i="22" a="1"/>
  <c r="E36" i="22" a="1"/>
  <c r="M11" i="22" a="1"/>
  <c r="K15" i="22" a="1"/>
  <c r="I37" i="22" a="1"/>
  <c r="M77" i="21" a="1"/>
  <c r="L17" i="22" a="1"/>
  <c r="K34" i="22" a="1"/>
  <c r="O9" i="22"/>
  <c r="N35" i="24"/>
  <c r="G47" i="22" a="1"/>
  <c r="C33" i="22" a="1"/>
  <c r="G64" i="21" a="1"/>
  <c r="M43" i="21" a="1"/>
  <c r="M56" i="21" a="1"/>
  <c r="L56" i="21" a="1"/>
  <c r="O51" i="21"/>
  <c r="G74" i="21" a="1"/>
  <c r="L48" i="22" a="1"/>
  <c r="N47" i="21"/>
  <c r="J21" i="21" a="1"/>
  <c r="D71" i="19" a="1"/>
  <c r="M28" i="19" a="1"/>
  <c r="C76" i="19" a="1"/>
  <c r="J80" i="21" a="1"/>
  <c r="O52" i="19"/>
  <c r="K31" i="23" a="1"/>
  <c r="E9" i="22" a="1"/>
  <c r="F17" i="22" a="1"/>
  <c r="M59" i="21" a="1"/>
  <c r="L71" i="21" a="1"/>
  <c r="F66" i="21" a="1"/>
  <c r="N61" i="21"/>
  <c r="E11" i="22" a="1"/>
  <c r="I37" i="21" a="1"/>
  <c r="C57" i="21" a="1"/>
  <c r="F32" i="21" a="1"/>
  <c r="G24" i="21" a="1"/>
  <c r="C39" i="19" a="1"/>
  <c r="M25" i="21" a="1"/>
  <c r="D45" i="19" a="1"/>
  <c r="F90" i="23" a="1"/>
  <c r="F34" i="23" a="1"/>
  <c r="N68" i="21"/>
  <c r="N71" i="21"/>
  <c r="I49" i="21" a="1"/>
  <c r="C62" i="21" a="1"/>
  <c r="K56" i="21" a="1"/>
  <c r="I80" i="21" a="1"/>
  <c r="I31" i="21" a="1"/>
  <c r="F51" i="21" a="1"/>
  <c r="G50" i="24" a="1"/>
  <c r="O43" i="24"/>
  <c r="D33" i="24" a="1"/>
  <c r="G35" i="23" a="1"/>
  <c r="M38" i="24" a="1"/>
  <c r="D28" i="23" a="1"/>
  <c r="F88" i="23" a="1"/>
  <c r="K40" i="24" a="1"/>
  <c r="I58" i="22" a="1"/>
  <c r="C87" i="23"/>
  <c r="N36" i="24"/>
  <c r="C58" i="22" a="1"/>
  <c r="G54" i="22" a="1"/>
  <c r="F84" i="23" a="1"/>
  <c r="C61" i="23"/>
  <c r="D45" i="23" a="1"/>
  <c r="L39" i="23" a="1"/>
  <c r="K36" i="22" a="1"/>
  <c r="K54" i="22" a="1"/>
  <c r="J29" i="23" a="1"/>
  <c r="K62" i="22" a="1"/>
  <c r="I45" i="22" a="1"/>
  <c r="E56" i="22" a="1"/>
  <c r="N86" i="23"/>
  <c r="L33" i="23" a="1"/>
  <c r="C22" i="22" a="1"/>
  <c r="N39" i="22"/>
  <c r="M15" i="22" a="1"/>
  <c r="L35" i="21" a="1"/>
  <c r="O75" i="23"/>
  <c r="K63" i="22" a="1"/>
  <c r="C26" i="22" a="1"/>
  <c r="C16" i="22" a="1"/>
  <c r="F19" i="22" a="1"/>
  <c r="E20" i="22" a="1"/>
  <c r="D62" i="21" a="1"/>
  <c r="L52" i="21" a="1"/>
  <c r="J78" i="21" a="1"/>
  <c r="F33" i="24" a="1"/>
  <c r="C66" i="23"/>
  <c r="N48" i="22"/>
  <c r="G13" i="22" a="1"/>
  <c r="C17" i="22" a="1"/>
  <c r="C40" i="22" a="1"/>
  <c r="M78" i="21" a="1"/>
  <c r="L18" i="22" a="1"/>
  <c r="I38" i="22" a="1"/>
  <c r="N10" i="22"/>
  <c r="D74" i="21" a="1"/>
  <c r="L19" i="22" a="1"/>
  <c r="O72" i="24"/>
  <c r="D52" i="23" a="1"/>
  <c r="O36" i="22"/>
  <c r="L63" i="22" a="1"/>
  <c r="F12" i="22" a="1"/>
  <c r="D16" i="22" a="1"/>
  <c r="N38" i="22"/>
  <c r="G78" i="21" a="1"/>
  <c r="F18" i="22" a="1"/>
  <c r="C36" i="22" a="1"/>
  <c r="K72" i="21" a="1"/>
  <c r="D17" i="22" a="1"/>
  <c r="J41" i="21" a="1"/>
  <c r="F68" i="21" a="1"/>
  <c r="I59" i="24" a="1"/>
  <c r="D83" i="23" a="1"/>
  <c r="F61" i="22" a="1"/>
  <c r="D53" i="22" a="1"/>
  <c r="G7" i="22" a="1"/>
  <c r="L9" i="22" a="1"/>
  <c r="O73" i="21"/>
  <c r="J12" i="22" a="1"/>
  <c r="G28" i="23" a="1"/>
  <c r="O5" i="22"/>
  <c r="C67" i="23"/>
  <c r="L6" i="22" a="1"/>
  <c r="J11" i="22" a="1"/>
  <c r="O53" i="21"/>
  <c r="D35" i="21" a="1"/>
  <c r="I51" i="21" a="1"/>
  <c r="C47" i="21" a="1"/>
  <c r="K66" i="21" a="1"/>
  <c r="O14" i="22"/>
  <c r="G42" i="21" a="1"/>
  <c r="F76" i="19" a="1"/>
  <c r="L65" i="19" a="1"/>
  <c r="D24" i="19" a="1"/>
  <c r="C71" i="19" a="1"/>
  <c r="J42" i="21" a="1"/>
  <c r="K60" i="24" a="1"/>
  <c r="F52" i="23" a="1"/>
  <c r="C73" i="21" a="1"/>
  <c r="C50" i="21" a="1"/>
  <c r="I62" i="21" a="1"/>
  <c r="O61" i="21"/>
  <c r="F57" i="21" a="1"/>
  <c r="O82" i="21"/>
  <c r="O31" i="21"/>
  <c r="L51" i="21" a="1"/>
  <c r="O25" i="21"/>
  <c r="D76" i="19" a="1"/>
  <c r="F34" i="19" a="1"/>
  <c r="N20" i="21"/>
  <c r="J39" i="19" a="1"/>
  <c r="G34" i="23" a="1"/>
  <c r="E26" i="22" a="1"/>
  <c r="N25" i="22"/>
  <c r="I60" i="21" a="1"/>
  <c r="D42" i="21" a="1"/>
  <c r="K55" i="21" a="1"/>
  <c r="J55" i="21" a="1"/>
  <c r="N50" i="21"/>
  <c r="L72" i="21" a="1"/>
  <c r="F30" i="22" a="1"/>
  <c r="F46" i="21" a="1"/>
  <c r="L19" i="21" a="1"/>
  <c r="L69" i="19" a="1"/>
  <c r="J27" i="19" a="1"/>
  <c r="O74" i="19"/>
  <c r="K68" i="21" a="1"/>
  <c r="F51" i="19" a="1"/>
  <c r="L78" i="19" a="1"/>
  <c r="N53" i="22"/>
  <c r="E5" i="22" a="1"/>
  <c r="M6" i="22" a="1"/>
  <c r="N56" i="21"/>
  <c r="J67" i="21" a="1"/>
  <c r="D65" i="21" a="1"/>
  <c r="L60" i="21" a="1"/>
  <c r="I8" i="22" a="1"/>
  <c r="N35" i="21"/>
  <c r="M55" i="21" a="1"/>
  <c r="D30" i="21" a="1"/>
  <c r="G18" i="22" a="1"/>
  <c r="J76" i="21" a="1"/>
  <c r="G65" i="21" a="1"/>
  <c r="N77" i="21"/>
  <c r="K69" i="21" a="1"/>
  <c r="M66" i="21" a="1"/>
  <c r="J17" i="22" a="1"/>
  <c r="K40" i="21" a="1"/>
  <c r="J78" i="23" a="1"/>
  <c r="N73" i="21"/>
  <c r="M9" i="18" a="1"/>
  <c r="N78" i="23"/>
  <c r="M58" i="23" a="1"/>
  <c r="C33" i="23"/>
  <c r="I18" i="22" a="1"/>
  <c r="N60" i="23"/>
  <c r="J44" i="24" a="1"/>
  <c r="O80" i="23"/>
  <c r="M41" i="23" a="1"/>
  <c r="E31" i="22" a="1"/>
  <c r="K73" i="23" a="1"/>
  <c r="G41" i="23" a="1"/>
  <c r="O19" i="24"/>
  <c r="J29" i="22" a="1"/>
  <c r="N69" i="23"/>
  <c r="N81" i="23"/>
  <c r="F28" i="23" a="1"/>
  <c r="L70" i="23" a="1"/>
  <c r="M9" i="22" a="1"/>
  <c r="N45" i="22"/>
  <c r="D23" i="22" a="1"/>
  <c r="K12" i="22" a="1"/>
  <c r="G42" i="22" a="1"/>
  <c r="G90" i="23" a="1"/>
  <c r="F41" i="23" a="1"/>
  <c r="O17" i="22"/>
  <c r="O23" i="22"/>
  <c r="O11" i="22"/>
  <c r="M24" i="22" a="1"/>
  <c r="K61" i="22" a="1"/>
  <c r="M49" i="22" a="1"/>
  <c r="I21" i="22" a="1"/>
  <c r="K7" i="22" a="1"/>
  <c r="J8" i="22" a="1"/>
  <c r="G15" i="22" a="1"/>
  <c r="G52" i="21" a="1"/>
  <c r="F47" i="21" a="1"/>
  <c r="G70" i="21" a="1"/>
  <c r="C73" i="23"/>
  <c r="F68" i="23" a="1"/>
  <c r="G81" i="23" a="1"/>
  <c r="O39" i="22"/>
  <c r="F8" i="22" a="1"/>
  <c r="F11" i="22" a="1"/>
  <c r="L29" i="22" a="1"/>
  <c r="N74" i="21"/>
  <c r="C14" i="22" a="1"/>
  <c r="N6" i="22"/>
  <c r="G4" i="22" a="1"/>
  <c r="D81" i="24" a="1"/>
  <c r="I84" i="23" a="1"/>
  <c r="I62" i="22" a="1"/>
  <c r="F55" i="22" a="1"/>
  <c r="L27" i="22" a="1"/>
  <c r="M7" i="22" a="1"/>
  <c r="F10" i="22" a="1"/>
  <c r="C29" i="22" a="1"/>
  <c r="D13" i="22" a="1"/>
  <c r="C32" i="23"/>
  <c r="O65" i="21"/>
  <c r="C34" i="21" a="1"/>
  <c r="C63" i="21" a="1"/>
  <c r="I33" i="24" a="1"/>
  <c r="O41" i="23"/>
  <c r="L39" i="22" a="1"/>
  <c r="J44" i="22" a="1"/>
  <c r="L34" i="23" a="1"/>
  <c r="L2" i="22" a="1"/>
  <c r="D40" i="23" a="1"/>
  <c r="O22" i="22"/>
  <c r="I69" i="21" a="1"/>
  <c r="D6" i="22" a="1"/>
  <c r="M48" i="22" a="1"/>
  <c r="J83" i="21" a="1"/>
  <c r="I46" i="23" a="1"/>
  <c r="N29" i="22"/>
  <c r="L42" i="21" a="1"/>
  <c r="D28" i="21" a="1"/>
  <c r="L43" i="21" a="1"/>
  <c r="K28" i="22" a="1"/>
  <c r="I42" i="21" a="1"/>
  <c r="L61" i="21" a="1"/>
  <c r="L4" i="22" a="1"/>
  <c r="N37" i="21"/>
  <c r="F69" i="19" a="1"/>
  <c r="L59" i="19" a="1"/>
  <c r="M18" i="19" a="1"/>
  <c r="D66" i="19" a="1"/>
  <c r="O29" i="21"/>
  <c r="J31" i="24" a="1"/>
  <c r="C46" i="22" a="1"/>
  <c r="C32" i="22" a="1"/>
  <c r="D63" i="21" a="1"/>
  <c r="F43" i="21" a="1"/>
  <c r="F56" i="21" a="1"/>
  <c r="D56" i="21" a="1"/>
  <c r="J73" i="21" a="1"/>
  <c r="E38" i="22" a="1"/>
  <c r="M46" i="21" a="1"/>
  <c r="G20" i="21" a="1"/>
  <c r="J70" i="19" a="1"/>
  <c r="F28" i="19" a="1"/>
  <c r="I75" i="19" a="1"/>
  <c r="I74" i="21" a="1"/>
  <c r="O35" i="23"/>
  <c r="N83" i="21"/>
  <c r="D5" i="22" a="1"/>
  <c r="J49" i="21" a="1"/>
  <c r="O32" i="21"/>
  <c r="M48" i="21" a="1"/>
  <c r="N49" i="21"/>
  <c r="N45" i="21"/>
  <c r="O64" i="21"/>
  <c r="G12" i="22" a="1"/>
  <c r="D41" i="21" a="1"/>
  <c r="O73" i="19"/>
  <c r="M64" i="19" a="1"/>
  <c r="N22" i="19"/>
  <c r="K69" i="19" a="1"/>
  <c r="C46" i="24"/>
  <c r="J39" i="23" a="1"/>
  <c r="D41" i="22" a="1"/>
  <c r="E45" i="22" a="1"/>
  <c r="F35" i="24" a="1"/>
  <c r="I51" i="23" a="1"/>
  <c r="D40" i="22" a="1"/>
  <c r="K34" i="24" a="1"/>
  <c r="N46" i="22"/>
  <c r="F82" i="24" a="1"/>
  <c r="G19" i="24" a="1"/>
  <c r="G46" i="22" a="1"/>
  <c r="I56" i="22" a="1"/>
  <c r="J33" i="23" a="1"/>
  <c r="M61" i="23" a="1"/>
  <c r="L89" i="23" a="1"/>
  <c r="J49" i="22" a="1"/>
  <c r="F37" i="22" a="1"/>
  <c r="O47" i="22"/>
  <c r="G75" i="24" a="1"/>
  <c r="G32" i="23" a="1"/>
  <c r="O37" i="22"/>
  <c r="F80" i="21" a="1"/>
  <c r="F16" i="22" a="1"/>
  <c r="G65" i="23" a="1"/>
  <c r="N41" i="22"/>
  <c r="O72" i="21"/>
  <c r="G27" i="22" a="1"/>
  <c r="M28" i="24" a="1"/>
  <c r="E61" i="22" a="1"/>
  <c r="I60" i="22" a="1"/>
  <c r="G40" i="22" a="1"/>
  <c r="F79" i="21" a="1"/>
  <c r="G68" i="21" a="1"/>
  <c r="I3" i="22" a="1"/>
  <c r="F35" i="21" a="1"/>
  <c r="L30" i="21" a="1"/>
  <c r="J66" i="23" a="1"/>
  <c r="K40" i="22" a="1"/>
  <c r="K55" i="22" a="1"/>
  <c r="D42" i="23" a="1"/>
  <c r="E53" i="22" a="1"/>
  <c r="N19" i="22"/>
  <c r="C60" i="22" a="1"/>
  <c r="D2" i="22" a="1"/>
  <c r="M40" i="22" a="1"/>
  <c r="D79" i="21" a="1"/>
  <c r="O56" i="21"/>
  <c r="L69" i="21" a="1"/>
  <c r="G89" i="23" a="1"/>
  <c r="K67" i="23" a="1"/>
  <c r="J41" i="23" a="1"/>
  <c r="E37" i="22" a="1"/>
  <c r="L27" i="23" a="1"/>
  <c r="K60" i="22" a="1"/>
  <c r="C52" i="22" a="1"/>
  <c r="G19" i="22" a="1"/>
  <c r="E58" i="22" a="1"/>
  <c r="K83" i="21" a="1"/>
  <c r="J39" i="22" a="1"/>
  <c r="D78" i="21" a="1"/>
  <c r="L55" i="21" a="1"/>
  <c r="C69" i="21" a="1"/>
  <c r="F22" i="21" a="1"/>
  <c r="F53" i="21" a="1"/>
  <c r="D82" i="23" a="1"/>
  <c r="J29" i="24" a="1"/>
  <c r="K56" i="22" a="1"/>
  <c r="E35" i="22" a="1"/>
  <c r="D14" i="22" a="1"/>
  <c r="F75" i="21" a="1"/>
  <c r="L28" i="22" a="1"/>
  <c r="M51" i="23" a="1"/>
  <c r="N35" i="22"/>
  <c r="I25" i="22" a="1"/>
  <c r="L22" i="22" a="1"/>
  <c r="I83" i="21" a="1"/>
  <c r="E18" i="22" a="1"/>
  <c r="J81" i="21" a="1"/>
  <c r="D32" i="21" a="1"/>
  <c r="G51" i="21" a="1"/>
  <c r="N69" i="21"/>
  <c r="F27" i="21" a="1"/>
  <c r="C65" i="21" a="1"/>
  <c r="D50" i="19" a="1"/>
  <c r="M50" i="21" a="1"/>
  <c r="C56" i="19" a="1"/>
  <c r="N74" i="19"/>
  <c r="C46" i="23"/>
  <c r="E29" i="22" a="1"/>
  <c r="O69" i="21"/>
  <c r="F42" i="21" a="1"/>
  <c r="K27" i="21" a="1"/>
  <c r="D43" i="21" a="1"/>
  <c r="F26" i="22" a="1"/>
  <c r="N41" i="21"/>
  <c r="D61" i="21" a="1"/>
  <c r="K2" i="22" a="1"/>
  <c r="G68" i="19" a="1"/>
  <c r="G59" i="19" a="1"/>
  <c r="F18" i="19" a="1"/>
  <c r="K65" i="19" a="1"/>
  <c r="O26" i="21"/>
  <c r="C35" i="22" a="1"/>
  <c r="C27" i="23" a="1"/>
  <c r="J47" i="22" a="1"/>
  <c r="N15" i="22"/>
  <c r="L54" i="22" a="1"/>
  <c r="J15" i="22" a="1"/>
  <c r="O8" i="22"/>
  <c r="C36" i="21" a="1"/>
  <c r="L54" i="21" a="1"/>
  <c r="I76" i="21" a="1"/>
  <c r="M30" i="21" a="1"/>
  <c r="I62" i="19" a="1"/>
  <c r="K53" i="19" a="1"/>
  <c r="G81" i="21" a="1"/>
  <c r="J60" i="19" a="1"/>
  <c r="F35" i="19" a="1"/>
  <c r="O56" i="24"/>
  <c r="G60" i="24" a="1"/>
  <c r="I52" i="24" a="1"/>
  <c r="I48" i="23" a="1"/>
  <c r="G33" i="23" a="1"/>
  <c r="L53" i="22" a="1"/>
  <c r="K47" i="22" a="1"/>
  <c r="N88" i="23"/>
  <c r="I81" i="21" a="1"/>
  <c r="F6" i="22" a="1"/>
  <c r="I40" i="21" a="1"/>
  <c r="M60" i="22" a="1"/>
  <c r="L5" i="22" a="1"/>
  <c r="N54" i="22"/>
  <c r="G44" i="24" a="1"/>
  <c r="C41" i="23"/>
  <c r="C70" i="21" a="1"/>
  <c r="C61" i="21" a="1"/>
  <c r="G88" i="23" a="1"/>
  <c r="D27" i="23" a="1"/>
  <c r="G56" i="22" a="1"/>
  <c r="F56" i="22" a="1"/>
  <c r="N66" i="21"/>
  <c r="K44" i="21" a="1"/>
  <c r="I63" i="19" a="1"/>
  <c r="N55" i="22"/>
  <c r="M80" i="21" a="1"/>
  <c r="G55" i="21" a="1"/>
  <c r="C75" i="19" a="1"/>
  <c r="I47" i="21" a="1"/>
  <c r="K38" i="23" a="1"/>
  <c r="M37" i="21" a="1"/>
  <c r="N70" i="21"/>
  <c r="J48" i="21" a="1"/>
  <c r="K33" i="19" a="1"/>
  <c r="O38" i="19"/>
  <c r="O4" i="22"/>
  <c r="O34" i="23"/>
  <c r="N21" i="22"/>
  <c r="F71" i="21" a="1"/>
  <c r="C41" i="21" a="1"/>
  <c r="D47" i="21" a="1"/>
  <c r="D22" i="22" a="1"/>
  <c r="I35" i="21" a="1"/>
  <c r="O47" i="21"/>
  <c r="J60" i="21" a="1"/>
  <c r="N24" i="21"/>
  <c r="F62" i="22" a="1"/>
  <c r="F21" i="22" a="1"/>
  <c r="D23" i="21" a="1"/>
  <c r="E3" i="22" a="1"/>
  <c r="J77" i="21" a="1"/>
  <c r="E7" i="22" a="1"/>
  <c r="E60" i="22" a="1"/>
  <c r="E13" i="22" a="1"/>
  <c r="C78" i="21" a="1"/>
  <c r="G53" i="21" a="1"/>
  <c r="F65" i="21" a="1"/>
  <c r="O62" i="21"/>
  <c r="G44" i="22" a="1"/>
  <c r="F2" i="22" a="1"/>
  <c r="I38" i="21" a="1"/>
  <c r="L23" i="21" a="1"/>
  <c r="G48" i="19" a="1"/>
  <c r="F72" i="19" a="1"/>
  <c r="L64" i="19" a="1"/>
  <c r="C24" i="21" a="1"/>
  <c r="K40" i="19" a="1"/>
  <c r="G57" i="19" a="1"/>
  <c r="C82" i="18"/>
  <c r="J64" i="19" a="1"/>
  <c r="K69" i="18" a="1"/>
  <c r="N28" i="18"/>
  <c r="N43" i="22"/>
  <c r="N57" i="21"/>
  <c r="G40" i="19" a="1"/>
  <c r="G62" i="19" a="1"/>
  <c r="O55" i="19"/>
  <c r="I76" i="19" a="1"/>
  <c r="K34" i="19" a="1"/>
  <c r="G44" i="21" a="1"/>
  <c r="C51" i="19" a="1"/>
  <c r="F87" i="23" a="1"/>
  <c r="G72" i="24" a="1"/>
  <c r="N37" i="22"/>
  <c r="I47" i="22" a="1"/>
  <c r="D37" i="23" a="1"/>
  <c r="C36" i="23"/>
  <c r="L28" i="23" a="1"/>
  <c r="N81" i="21"/>
  <c r="I22" i="22" a="1"/>
  <c r="M22" i="22" a="1"/>
  <c r="N30" i="23"/>
  <c r="O38" i="22"/>
  <c r="E30" i="22" a="1"/>
  <c r="J82" i="23" a="1"/>
  <c r="O56" i="22"/>
  <c r="K46" i="22" a="1"/>
  <c r="J50" i="21" a="1"/>
  <c r="G62" i="23" a="1"/>
  <c r="L49" i="22" a="1"/>
  <c r="O33" i="22"/>
  <c r="E52" i="22" a="1"/>
  <c r="M71" i="21" a="1"/>
  <c r="E14" i="22" a="1"/>
  <c r="O37" i="21"/>
  <c r="I61" i="19" a="1"/>
  <c r="I34" i="22" a="1"/>
  <c r="O26" i="22"/>
  <c r="O50" i="21"/>
  <c r="L50" i="21" a="1"/>
  <c r="O62" i="19"/>
  <c r="D70" i="19" a="1"/>
  <c r="O80" i="21"/>
  <c r="F24" i="22" a="1"/>
  <c r="I43" i="21" a="1"/>
  <c r="M67" i="19" a="1"/>
  <c r="K17" i="19" a="1"/>
  <c r="F38" i="21" a="1"/>
  <c r="L44" i="21" a="1"/>
  <c r="O41" i="22"/>
  <c r="G38" i="23" a="1"/>
  <c r="N59" i="21"/>
  <c r="F43" i="22" a="1"/>
  <c r="C4" i="22" a="1"/>
  <c r="D61" i="22" a="1"/>
  <c r="N42" i="21"/>
  <c r="K50" i="21" a="1"/>
  <c r="N71" i="23"/>
  <c r="C18" i="22" a="1"/>
  <c r="D82" i="21" a="1"/>
  <c r="M36" i="21" a="1"/>
  <c r="F29" i="22" a="1"/>
  <c r="K77" i="21" a="1"/>
  <c r="F60" i="21" a="1"/>
  <c r="C79" i="21" a="1"/>
  <c r="G23" i="22" a="1"/>
  <c r="M47" i="23" a="1"/>
  <c r="L76" i="21" a="1"/>
  <c r="M64" i="21" a="1"/>
  <c r="G57" i="21" a="1"/>
  <c r="J52" i="21" a="1"/>
  <c r="C54" i="22" a="1"/>
  <c r="I58" i="21" a="1"/>
  <c r="D20" i="22" a="1"/>
  <c r="L76" i="19" a="1"/>
  <c r="N40" i="19"/>
  <c r="M62" i="19" a="1"/>
  <c r="J77" i="19" a="1"/>
  <c r="M35" i="19" a="1"/>
  <c r="I46" i="21" a="1"/>
  <c r="K51" i="19" a="1"/>
  <c r="J76" i="18" a="1"/>
  <c r="J58" i="19" a="1"/>
  <c r="J15" i="19" a="1"/>
  <c r="C63" i="18"/>
  <c r="I24" i="18" a="1"/>
  <c r="D28" i="22" a="1"/>
  <c r="D83" i="21" a="1"/>
  <c r="O71" i="21"/>
  <c r="I64" i="19" a="1"/>
  <c r="M31" i="19" a="1"/>
  <c r="J53" i="19" a="1"/>
  <c r="I71" i="19" a="1"/>
  <c r="F29" i="19" a="1"/>
  <c r="K29" i="21" a="1"/>
  <c r="I45" i="19" a="1"/>
  <c r="K48" i="21" a="1"/>
  <c r="J51" i="19" a="1"/>
  <c r="D36" i="21" a="1"/>
  <c r="K56" i="18" a="1"/>
  <c r="J19" i="18" a="1"/>
  <c r="M42" i="19" a="1"/>
  <c r="F65" i="17" a="1"/>
  <c r="M71" i="18" a="1"/>
  <c r="M30" i="18" a="1"/>
  <c r="J21" i="19" a="1"/>
  <c r="D42" i="18" a="1"/>
  <c r="G51" i="17" a="1"/>
  <c r="F68" i="18" a="1"/>
  <c r="D29" i="18" a="1"/>
  <c r="G66" i="19" a="1"/>
  <c r="N53" i="18"/>
  <c r="L38" i="23" a="1"/>
  <c r="M4" i="22" a="1"/>
  <c r="N38" i="21"/>
  <c r="M72" i="19" a="1"/>
  <c r="L39" i="21" a="1"/>
  <c r="J35" i="21" a="1"/>
  <c r="F15" i="22" a="1"/>
  <c r="C55" i="19" a="1"/>
  <c r="D81" i="18" a="1"/>
  <c r="L57" i="23" a="1"/>
  <c r="J46" i="23" a="1"/>
  <c r="N33" i="23"/>
  <c r="N42" i="23"/>
  <c r="L46" i="22" a="1"/>
  <c r="E16" i="22" a="1"/>
  <c r="K50" i="22" a="1"/>
  <c r="K75" i="23" a="1"/>
  <c r="K3" i="22" a="1"/>
  <c r="K42" i="21" a="1"/>
  <c r="C29" i="23"/>
  <c r="C24" i="22" a="1"/>
  <c r="N2" i="22"/>
  <c r="G3" i="22" a="1"/>
  <c r="C7" i="22" a="1"/>
  <c r="C77" i="21" a="1"/>
  <c r="N66" i="23"/>
  <c r="N58" i="22"/>
  <c r="K82" i="21" a="1"/>
  <c r="F9" i="22" a="1"/>
  <c r="M70" i="21" a="1"/>
  <c r="O78" i="21"/>
  <c r="M24" i="21" a="1"/>
  <c r="G51" i="19" a="1"/>
  <c r="G6" i="22" a="1"/>
  <c r="M81" i="21" a="1"/>
  <c r="O12" i="22"/>
  <c r="K13" i="22" a="1"/>
  <c r="O55" i="21"/>
  <c r="C61" i="19" a="1"/>
  <c r="D24" i="22" a="1"/>
  <c r="C67" i="21" a="1"/>
  <c r="O79" i="21"/>
  <c r="L83" i="21" a="1"/>
  <c r="K47" i="21" a="1"/>
  <c r="F45" i="21" a="1"/>
  <c r="F25" i="21" a="1"/>
  <c r="K31" i="21" a="1"/>
  <c r="K32" i="23" a="1"/>
  <c r="G25" i="22" a="1"/>
  <c r="O48" i="21"/>
  <c r="C26" i="21" a="1"/>
  <c r="E4" i="22" a="1"/>
  <c r="N18" i="22"/>
  <c r="N30" i="21"/>
  <c r="D45" i="21" a="1"/>
  <c r="F39" i="23" a="1"/>
  <c r="D57" i="22" a="1"/>
  <c r="M47" i="22" a="1"/>
  <c r="C12" i="22" a="1"/>
  <c r="I10" i="22" a="1"/>
  <c r="K64" i="21" a="1"/>
  <c r="I55" i="21" a="1"/>
  <c r="F69" i="21" a="1"/>
  <c r="K9" i="22" a="1"/>
  <c r="G34" i="22" a="1"/>
  <c r="I42" i="22" a="1"/>
  <c r="J54" i="21" a="1"/>
  <c r="F37" i="21" a="1"/>
  <c r="C51" i="21" a="1"/>
  <c r="C52" i="21" a="1"/>
  <c r="J47" i="21" a="1"/>
  <c r="L33" i="22" a="1"/>
  <c r="C2" i="22" a="1"/>
  <c r="C75" i="21" a="1"/>
  <c r="N64" i="19"/>
  <c r="I32" i="19" a="1"/>
  <c r="K54" i="19" a="1"/>
  <c r="O49" i="19"/>
  <c r="C72" i="19" a="1"/>
  <c r="M29" i="19" a="1"/>
  <c r="K32" i="21" a="1"/>
  <c r="D46" i="19" a="1"/>
  <c r="C53" i="21" a="1"/>
  <c r="F52" i="19" a="1"/>
  <c r="I52" i="21" a="1"/>
  <c r="J57" i="18" a="1"/>
  <c r="C20" i="18"/>
  <c r="G54" i="21" a="1"/>
  <c r="I41" i="21" a="1"/>
  <c r="G22" i="19" a="1"/>
  <c r="F43" i="19" a="1"/>
  <c r="K64" i="19" a="1"/>
  <c r="F23" i="19" a="1"/>
  <c r="J24" i="21" a="1"/>
  <c r="O39" i="19"/>
  <c r="J33" i="21" a="1"/>
  <c r="K46" i="19" a="1"/>
  <c r="M54" i="19" a="1"/>
  <c r="C51" i="18"/>
  <c r="N69" i="17"/>
  <c r="N28" i="19"/>
  <c r="O45" i="18"/>
  <c r="D60" i="17" a="1"/>
  <c r="F66" i="18" a="1"/>
  <c r="G36" i="18" a="1"/>
  <c r="D47" i="17" a="1"/>
  <c r="L62" i="18" a="1"/>
  <c r="G22" i="18" a="1"/>
  <c r="I80" i="18" a="1"/>
  <c r="F36" i="19" a="1"/>
  <c r="J48" i="18" a="1"/>
  <c r="N7" i="22"/>
  <c r="G63" i="21" a="1"/>
  <c r="G28" i="21" a="1"/>
  <c r="N62" i="19"/>
  <c r="L24" i="21" a="1"/>
  <c r="O21" i="21"/>
  <c r="O40" i="21"/>
  <c r="N49" i="19"/>
  <c r="C76" i="18"/>
  <c r="I67" i="19" a="1"/>
  <c r="K22" i="19" a="1"/>
  <c r="D74" i="19" a="1"/>
  <c r="M30" i="19" a="1"/>
  <c r="N80" i="18"/>
  <c r="J50" i="17" a="1"/>
  <c r="J82" i="24" a="1"/>
  <c r="M69" i="23" a="1"/>
  <c r="F75" i="24" a="1"/>
  <c r="I36" i="24" a="1"/>
  <c r="D33" i="22" a="1"/>
  <c r="J22" i="22" a="1"/>
  <c r="N60" i="22"/>
  <c r="M56" i="23" a="1"/>
  <c r="C71" i="21" a="1"/>
  <c r="I25" i="21" a="1"/>
  <c r="D47" i="22" a="1"/>
  <c r="I15" i="22" a="1"/>
  <c r="M72" i="21" a="1"/>
  <c r="M32" i="24" a="1"/>
  <c r="O45" i="22"/>
  <c r="F76" i="21" a="1"/>
  <c r="J62" i="21" a="1"/>
  <c r="N51" i="23"/>
  <c r="G31" i="22" a="1"/>
  <c r="O70" i="21"/>
  <c r="I26" i="22" a="1"/>
  <c r="I19" i="21" a="1"/>
  <c r="N62" i="21"/>
  <c r="N64" i="21"/>
  <c r="K55" i="19" a="1"/>
  <c r="L45" i="19" a="1"/>
  <c r="M8" i="22" a="1"/>
  <c r="I33" i="21" a="1"/>
  <c r="L80" i="21" a="1"/>
  <c r="F65" i="19" a="1"/>
  <c r="J55" i="19" a="1"/>
  <c r="K29" i="23" a="1"/>
  <c r="D27" i="21" a="1"/>
  <c r="C68" i="21" a="1"/>
  <c r="I68" i="21" a="1"/>
  <c r="O30" i="21"/>
  <c r="M31" i="21" a="1"/>
  <c r="L73" i="19" a="1"/>
  <c r="K24" i="21" a="1"/>
  <c r="E25" i="22" a="1"/>
  <c r="J4" i="22" a="1"/>
  <c r="G37" i="21" a="1"/>
  <c r="J34" i="22" a="1"/>
  <c r="I78" i="21" a="1"/>
  <c r="M79" i="21" a="1"/>
  <c r="J27" i="22" a="1"/>
  <c r="J40" i="21" a="1"/>
  <c r="I19" i="22" a="1"/>
  <c r="M35" i="22" a="1"/>
  <c r="I75" i="21" a="1"/>
  <c r="O66" i="21"/>
  <c r="G60" i="21" a="1"/>
  <c r="M49" i="21" a="1"/>
  <c r="M63" i="21" a="1"/>
  <c r="O81" i="21"/>
  <c r="M49" i="23" a="1"/>
  <c r="M16" i="22" a="1"/>
  <c r="G43" i="21" a="1"/>
  <c r="L28" i="21" a="1"/>
  <c r="O44" i="21"/>
  <c r="K32" i="22" a="1"/>
  <c r="C43" i="21" a="1"/>
  <c r="M69" i="21" a="1"/>
  <c r="N54" i="21"/>
  <c r="O59" i="21"/>
  <c r="J24" i="19" a="1"/>
  <c r="O46" i="19"/>
  <c r="M43" i="19" a="1"/>
  <c r="D65" i="19" a="1"/>
  <c r="N23" i="19"/>
  <c r="D25" i="21" a="1"/>
  <c r="J40" i="19" a="1"/>
  <c r="O34" i="21"/>
  <c r="G47" i="19" a="1"/>
  <c r="I58" i="19" a="1"/>
  <c r="M51" i="18" a="1"/>
  <c r="O70" i="17"/>
  <c r="C8" i="22" a="1"/>
  <c r="F33" i="21" a="1"/>
  <c r="K49" i="21" a="1"/>
  <c r="N25" i="21"/>
  <c r="G15" i="19" a="1"/>
  <c r="F37" i="19" a="1"/>
  <c r="L37" i="19" a="1"/>
  <c r="I60" i="19" a="1"/>
  <c r="C18" i="19" a="1"/>
  <c r="C78" i="19" a="1"/>
  <c r="O33" i="19"/>
  <c r="C25" i="21" a="1"/>
  <c r="D41" i="19" a="1"/>
  <c r="C46" i="18"/>
  <c r="G65" i="17" a="1"/>
  <c r="G18" i="19" a="1"/>
  <c r="C41" i="18"/>
  <c r="O53" i="17"/>
  <c r="I60" i="18" a="1"/>
  <c r="G21" i="18" a="1"/>
  <c r="L74" i="18" a="1"/>
  <c r="G30" i="18" a="1"/>
  <c r="O41" i="21"/>
  <c r="L57" i="18" a="1"/>
  <c r="O73" i="17"/>
  <c r="D75" i="19" a="1"/>
  <c r="I24" i="19" a="1"/>
  <c r="M41" i="18" a="1"/>
  <c r="J16" i="22" a="1"/>
  <c r="D52" i="21" a="1"/>
  <c r="M51" i="21" a="1"/>
  <c r="L38" i="21" a="1"/>
  <c r="J56" i="19" a="1"/>
  <c r="D77" i="19" a="1"/>
  <c r="J71" i="19" a="1"/>
  <c r="C29" i="21" a="1"/>
  <c r="I71" i="18" a="1"/>
  <c r="F61" i="19" a="1"/>
  <c r="N68" i="19"/>
  <c r="M24" i="19" a="1"/>
  <c r="N74" i="18"/>
  <c r="C32" i="18"/>
  <c r="G66" i="18" a="1"/>
  <c r="O21" i="18"/>
  <c r="D31" i="19" a="1"/>
  <c r="I44" i="18" a="1"/>
  <c r="L69" i="17" a="1"/>
  <c r="I22" i="19" a="1"/>
  <c r="I43" i="18" a="1"/>
  <c r="C21" i="19" a="1"/>
  <c r="K68" i="18" a="1"/>
  <c r="K23" i="18" a="1"/>
  <c r="G43" i="17" a="1"/>
  <c r="I61" i="22" a="1"/>
  <c r="O29" i="23"/>
  <c r="D36" i="23" a="1"/>
  <c r="G47" i="23" a="1"/>
  <c r="C86" i="23"/>
  <c r="O45" i="23"/>
  <c r="K4" i="22" a="1"/>
  <c r="D29" i="22" a="1"/>
  <c r="F45" i="22" a="1"/>
  <c r="L78" i="21" a="1"/>
  <c r="D59" i="21" a="1"/>
  <c r="E28" i="22" a="1"/>
  <c r="I70" i="21" a="1"/>
  <c r="K61" i="21" a="1"/>
  <c r="E40" i="22" a="1"/>
  <c r="C77" i="23"/>
  <c r="F51" i="22" a="1"/>
  <c r="L29" i="21" a="1"/>
  <c r="J40" i="23" a="1"/>
  <c r="D37" i="22" a="1"/>
  <c r="J9" i="22" a="1"/>
  <c r="I82" i="21" a="1"/>
  <c r="J37" i="21" a="1"/>
  <c r="K57" i="21" a="1"/>
  <c r="J44" i="19" a="1"/>
  <c r="M20" i="21" a="1"/>
  <c r="C25" i="22" a="1"/>
  <c r="O78" i="19"/>
  <c r="D69" i="21" a="1"/>
  <c r="D54" i="19" a="1"/>
  <c r="F41" i="21" a="1"/>
  <c r="I14" i="22" a="1"/>
  <c r="G41" i="21" a="1"/>
  <c r="F63" i="21" a="1"/>
  <c r="J75" i="19" a="1"/>
  <c r="F20" i="21" a="1"/>
  <c r="D68" i="19" a="1"/>
  <c r="O40" i="23"/>
  <c r="G63" i="22" a="1"/>
  <c r="K14" i="22" a="1"/>
  <c r="N11" i="22"/>
  <c r="F70" i="21" a="1"/>
  <c r="C56" i="21" a="1"/>
  <c r="D72" i="21" a="1"/>
  <c r="O10" i="22"/>
  <c r="I50" i="22" a="1"/>
  <c r="L45" i="22" a="1"/>
  <c r="G56" i="21" a="1"/>
  <c r="N60" i="21"/>
  <c r="L53" i="21" a="1"/>
  <c r="M44" i="21" a="1"/>
  <c r="I59" i="21" a="1"/>
  <c r="K28" i="24" a="1"/>
  <c r="L10" i="22" a="1"/>
  <c r="N31" i="22"/>
  <c r="K35" i="22" a="1"/>
  <c r="C20" i="21" a="1"/>
  <c r="K16" i="22" a="1"/>
  <c r="J38" i="21" a="1"/>
  <c r="K10" i="22" a="1"/>
  <c r="M33" i="21" a="1"/>
  <c r="D50" i="21" a="1"/>
  <c r="I26" i="21" a="1"/>
  <c r="O15" i="19"/>
  <c r="M37" i="19" a="1"/>
  <c r="G38" i="19" a="1"/>
  <c r="N60" i="19"/>
  <c r="K18" i="19" a="1"/>
  <c r="K78" i="19" a="1"/>
  <c r="J34" i="19" a="1"/>
  <c r="J25" i="21" a="1"/>
  <c r="L41" i="19" a="1"/>
  <c r="D36" i="19" a="1"/>
  <c r="K46" i="18" a="1"/>
  <c r="L38" i="24" a="1"/>
  <c r="C45" i="21" a="1"/>
  <c r="N5" i="22"/>
  <c r="I39" i="21" a="1"/>
  <c r="G73" i="19" a="1"/>
  <c r="C37" i="21" a="1"/>
  <c r="F28" i="22" a="1"/>
  <c r="J81" i="18" a="1"/>
  <c r="C73" i="19" a="1"/>
  <c r="D29" i="19" a="1"/>
  <c r="N19" i="21"/>
  <c r="G36" i="19" a="1"/>
  <c r="N21" i="19"/>
  <c r="L41" i="18" a="1"/>
  <c r="K59" i="17" a="1"/>
  <c r="N78" i="18"/>
  <c r="C34" i="18"/>
  <c r="M55" i="18" a="1"/>
  <c r="N72" i="17"/>
  <c r="C69" i="18"/>
  <c r="L24" i="18" a="1"/>
  <c r="L55" i="19" a="1"/>
  <c r="F53" i="18" a="1"/>
  <c r="F69" i="17" a="1"/>
  <c r="G53" i="19" a="1"/>
  <c r="O82" i="18"/>
  <c r="J35" i="18" a="1"/>
  <c r="O46" i="22"/>
  <c r="N76" i="21"/>
  <c r="L33" i="21" a="1"/>
  <c r="L22" i="21" a="1"/>
  <c r="C47" i="19" a="1"/>
  <c r="K68" i="19" a="1"/>
  <c r="L62" i="19" a="1"/>
  <c r="O13" i="22"/>
  <c r="O54" i="19"/>
  <c r="J80" i="18" a="1"/>
  <c r="D63" i="19" a="1"/>
  <c r="K19" i="19" a="1"/>
  <c r="O66" i="18"/>
  <c r="J27" i="18" a="1"/>
  <c r="F48" i="21" a="1"/>
  <c r="I61" i="18" a="1"/>
  <c r="J73" i="17" a="1"/>
  <c r="K21" i="19" a="1"/>
  <c r="D39" i="18" a="1"/>
  <c r="D47" i="19" a="1"/>
  <c r="F52" i="18" a="1"/>
  <c r="I62" i="17" a="1"/>
  <c r="M79" i="18" a="1"/>
  <c r="O38" i="18"/>
  <c r="I46" i="19" a="1"/>
  <c r="O63" i="18"/>
  <c r="N74" i="17"/>
  <c r="I37" i="17" a="1"/>
  <c r="G11" i="22" a="1"/>
  <c r="J51" i="21" a="1"/>
  <c r="N46" i="21"/>
  <c r="I34" i="21" a="1"/>
  <c r="D53" i="19" a="1"/>
  <c r="J76" i="19" a="1"/>
  <c r="I31" i="22" a="1"/>
  <c r="C72" i="24"/>
  <c r="I52" i="23" a="1"/>
  <c r="F29" i="24" a="1"/>
  <c r="C39" i="22" a="1"/>
  <c r="F41" i="22" a="1"/>
  <c r="C44" i="22" a="1"/>
  <c r="K72" i="23" a="1"/>
  <c r="M53" i="22" a="1"/>
  <c r="N47" i="22"/>
  <c r="D51" i="21" a="1"/>
  <c r="J57" i="22" a="1"/>
  <c r="L37" i="22" a="1"/>
  <c r="G29" i="22" a="1"/>
  <c r="N44" i="22"/>
  <c r="F38" i="22" a="1"/>
  <c r="J26" i="22" a="1"/>
  <c r="F23" i="22" a="1"/>
  <c r="D63" i="22" a="1"/>
  <c r="C74" i="21" a="1"/>
  <c r="L25" i="22" a="1"/>
  <c r="I32" i="21" a="1"/>
  <c r="K39" i="19" a="1"/>
  <c r="J69" i="19" a="1"/>
  <c r="C11" i="22" a="1"/>
  <c r="L15" i="22" a="1"/>
  <c r="J36" i="21" a="1"/>
  <c r="L41" i="21" a="1"/>
  <c r="I49" i="19" a="1"/>
  <c r="D20" i="21" a="1"/>
  <c r="M28" i="23" a="1"/>
  <c r="N80" i="21"/>
  <c r="C31" i="21" a="1"/>
  <c r="N36" i="21"/>
  <c r="M58" i="19" a="1"/>
  <c r="N56" i="19"/>
  <c r="M33" i="23" a="1"/>
  <c r="K23" i="22" a="1"/>
  <c r="D80" i="21" a="1"/>
  <c r="M60" i="21" a="1"/>
  <c r="G50" i="21" a="1"/>
  <c r="N82" i="21"/>
  <c r="M29" i="21" a="1"/>
  <c r="I34" i="23" a="1"/>
  <c r="C48" i="22" a="1"/>
  <c r="I5" i="22" a="1"/>
  <c r="L47" i="21" a="1"/>
  <c r="M53" i="21" a="1"/>
  <c r="L48" i="21" a="1"/>
  <c r="F40" i="21" a="1"/>
  <c r="J53" i="21" a="1"/>
  <c r="F14" i="22" a="1"/>
  <c r="I27" i="22" a="1"/>
  <c r="N20" i="22"/>
  <c r="G82" i="21" a="1"/>
  <c r="J45" i="21" a="1"/>
  <c r="M13" i="22" a="1"/>
  <c r="O39" i="21"/>
  <c r="N73" i="19"/>
  <c r="O42" i="21"/>
  <c r="N44" i="21"/>
  <c r="G32" i="19" a="1"/>
  <c r="N55" i="19"/>
  <c r="D82" i="18" a="1"/>
  <c r="F74" i="19" a="1"/>
  <c r="L29" i="19" a="1"/>
  <c r="I20" i="21" a="1"/>
  <c r="N36" i="19"/>
  <c r="C23" i="19" a="1"/>
  <c r="G42" i="18" a="1"/>
  <c r="L52" i="22" a="1"/>
  <c r="K24" i="22" a="1"/>
  <c r="G67" i="21" a="1"/>
  <c r="M28" i="21" a="1"/>
  <c r="N63" i="19"/>
  <c r="C27" i="21" a="1"/>
  <c r="I22" i="21" a="1"/>
  <c r="O46" i="21"/>
  <c r="I50" i="19" a="1"/>
  <c r="K76" i="18" a="1"/>
  <c r="I68" i="19" a="1"/>
  <c r="M23" i="19" a="1"/>
  <c r="K74" i="19" a="1"/>
  <c r="L81" i="18" a="1"/>
  <c r="C38" i="18"/>
  <c r="O51" i="17"/>
  <c r="K72" i="18" a="1"/>
  <c r="C28" i="18"/>
  <c r="F56" i="19" a="1"/>
  <c r="G50" i="18" a="1"/>
  <c r="F66" i="17" a="1"/>
  <c r="G63" i="18" a="1"/>
  <c r="G19" i="18" a="1"/>
  <c r="G35" i="19" a="1"/>
  <c r="L31" i="22" a="1"/>
  <c r="I11" i="22" a="1"/>
  <c r="O77" i="21"/>
  <c r="O57" i="21"/>
  <c r="L40" i="22" a="1"/>
  <c r="J31" i="21" a="1"/>
  <c r="K17" i="22" a="1"/>
  <c r="N48" i="19"/>
  <c r="O54" i="21"/>
  <c r="K76" i="21" a="1"/>
  <c r="M39" i="21" a="1"/>
  <c r="J72" i="21" a="1"/>
  <c r="O33" i="23"/>
  <c r="F66" i="19" a="1"/>
  <c r="D51" i="19" a="1"/>
  <c r="L75" i="19" a="1"/>
  <c r="C57" i="19" a="1"/>
  <c r="O44" i="19"/>
  <c r="O75" i="18"/>
  <c r="N67" i="18"/>
  <c r="N66" i="18"/>
  <c r="D80" i="18" a="1"/>
  <c r="M52" i="18" a="1"/>
  <c r="F48" i="18" a="1"/>
  <c r="F33" i="19" a="1"/>
  <c r="J29" i="18" a="1"/>
  <c r="D53" i="21" a="1"/>
  <c r="N72" i="19"/>
  <c r="O61" i="19"/>
  <c r="N75" i="19"/>
  <c r="O50" i="19"/>
  <c r="K20" i="19" a="1"/>
  <c r="N68" i="17"/>
  <c r="O71" i="18"/>
  <c r="K64" i="17" a="1"/>
  <c r="N59" i="18"/>
  <c r="K65" i="17" a="1"/>
  <c r="J41" i="18" a="1"/>
  <c r="F31" i="21" a="1"/>
  <c r="L47" i="18" a="1"/>
  <c r="F21" i="19" a="1"/>
  <c r="G23" i="19" a="1"/>
  <c r="O28" i="18"/>
  <c r="F26" i="17" a="1"/>
  <c r="D55" i="21" a="1"/>
  <c r="G39" i="22" a="1"/>
  <c r="K67" i="19" a="1"/>
  <c r="N21" i="21"/>
  <c r="M38" i="19" a="1"/>
  <c r="N3" i="22"/>
  <c r="O79" i="18"/>
  <c r="J62" i="19" a="1"/>
  <c r="C19" i="19" a="1"/>
  <c r="O26" i="18"/>
  <c r="M34" i="21" a="1"/>
  <c r="J60" i="18" a="1"/>
  <c r="O72" i="17"/>
  <c r="I20" i="19" a="1"/>
  <c r="K38" i="18" a="1"/>
  <c r="K44" i="19" a="1"/>
  <c r="G51" i="18" a="1"/>
  <c r="G33" i="22" a="1"/>
  <c r="D76" i="21" a="1"/>
  <c r="F62" i="21" a="1"/>
  <c r="L70" i="21" a="1"/>
  <c r="K60" i="19" a="1"/>
  <c r="K23" i="21" a="1"/>
  <c r="F78" i="19" a="1"/>
  <c r="D38" i="21" a="1"/>
  <c r="K48" i="19" a="1"/>
  <c r="O74" i="18"/>
  <c r="I66" i="19" a="1"/>
  <c r="M20" i="19" a="1"/>
  <c r="I72" i="19" a="1"/>
  <c r="K29" i="19" a="1"/>
  <c r="J79" i="18" a="1"/>
  <c r="M34" i="18" a="1"/>
  <c r="N48" i="17"/>
  <c r="D70" i="18" a="1"/>
  <c r="O25" i="18"/>
  <c r="K49" i="19" a="1"/>
  <c r="J64" i="17" a="1"/>
  <c r="K74" i="17" a="1"/>
  <c r="J29" i="19" a="1"/>
  <c r="N46" i="18"/>
  <c r="I61" i="17" a="1"/>
  <c r="M72" i="18" a="1"/>
  <c r="C27" i="18"/>
  <c r="F47" i="17" a="1"/>
  <c r="K3" i="17" a="1"/>
  <c r="N53" i="21"/>
  <c r="D15" i="22" a="1"/>
  <c r="M42" i="21" a="1"/>
  <c r="I74" i="19" a="1"/>
  <c r="F50" i="21" a="1"/>
  <c r="N32" i="19"/>
  <c r="M82" i="18" a="1"/>
  <c r="L74" i="19" a="1"/>
  <c r="G30" i="19" a="1"/>
  <c r="D21" i="21" a="1"/>
  <c r="I37" i="19" a="1"/>
  <c r="M42" i="18" a="1"/>
  <c r="L60" i="17" a="1"/>
  <c r="M80" i="18" a="1"/>
  <c r="C36" i="18"/>
  <c r="O83" i="21"/>
  <c r="I57" i="18" a="1"/>
  <c r="C74" i="17" a="1"/>
  <c r="O69" i="18"/>
  <c r="J87" i="23" a="1"/>
  <c r="G73" i="21" a="1"/>
  <c r="K63" i="21" a="1"/>
  <c r="G48" i="21" a="1"/>
  <c r="J18" i="22" a="1"/>
  <c r="G34" i="21" a="1"/>
  <c r="J65" i="21" a="1"/>
  <c r="C83" i="21" a="1"/>
  <c r="M63" i="22" a="1"/>
  <c r="G49" i="21" a="1"/>
  <c r="J43" i="21" a="1"/>
  <c r="L31" i="21" a="1"/>
  <c r="L34" i="21" a="1"/>
  <c r="O60" i="21"/>
  <c r="M61" i="22" a="1"/>
  <c r="I57" i="19" a="1"/>
  <c r="J45" i="19" a="1"/>
  <c r="N69" i="19"/>
  <c r="E34" i="22" a="1"/>
  <c r="K47" i="19" a="1"/>
  <c r="C40" i="19" a="1"/>
  <c r="I62" i="18" a="1"/>
  <c r="N61" i="18"/>
  <c r="I45" i="18" a="1"/>
  <c r="M43" i="18" a="1"/>
  <c r="F22" i="19" a="1"/>
  <c r="D24" i="18" a="1"/>
  <c r="M76" i="21" a="1"/>
  <c r="O63" i="19"/>
  <c r="C53" i="19" a="1"/>
  <c r="O70" i="19"/>
  <c r="O28" i="21"/>
  <c r="N27" i="19"/>
  <c r="C46" i="19" a="1"/>
  <c r="O61" i="18"/>
  <c r="L64" i="17" a="1"/>
  <c r="N55" i="18"/>
  <c r="D59" i="17" a="1"/>
  <c r="O54" i="18"/>
  <c r="C31" i="19" a="1"/>
  <c r="N26" i="22"/>
  <c r="O55" i="23"/>
  <c r="J46" i="22" a="1"/>
  <c r="M34" i="22" a="1"/>
  <c r="F22" i="22" a="1"/>
  <c r="G63" i="19" a="1"/>
  <c r="N31" i="21"/>
  <c r="J53" i="22" a="1"/>
  <c r="D55" i="19" a="1"/>
  <c r="E17" i="22" a="1"/>
  <c r="G45" i="21" a="1"/>
  <c r="G43" i="23" a="1"/>
  <c r="J46" i="21" a="1"/>
  <c r="G2" i="22" a="1"/>
  <c r="M26" i="22" a="1"/>
  <c r="M27" i="21" a="1"/>
  <c r="F77" i="18" a="1"/>
  <c r="C32" i="19" a="1"/>
  <c r="J58" i="21" a="1"/>
  <c r="K77" i="19" a="1"/>
  <c r="N71" i="18"/>
  <c r="D64" i="19" a="1"/>
  <c r="J56" i="18" a="1"/>
  <c r="L39" i="18" a="1"/>
  <c r="L70" i="17" a="1"/>
  <c r="J39" i="18" a="1"/>
  <c r="F81" i="18" a="1"/>
  <c r="C18" i="18" a="1"/>
  <c r="F49" i="21" a="1"/>
  <c r="D40" i="21" a="1"/>
  <c r="N43" i="19"/>
  <c r="F64" i="19" a="1"/>
  <c r="O23" i="21"/>
  <c r="N23" i="22"/>
  <c r="I40" i="19" a="1"/>
  <c r="O55" i="18"/>
  <c r="L58" i="17" a="1"/>
  <c r="O50" i="18"/>
  <c r="I53" i="17" a="1"/>
  <c r="G49" i="18" a="1"/>
  <c r="M29" i="18" a="1"/>
  <c r="L33" i="19" a="1"/>
  <c r="K28" i="18" a="1"/>
  <c r="L70" i="19" a="1"/>
  <c r="L73" i="18" a="1"/>
  <c r="L59" i="18" a="1"/>
  <c r="D16" i="17" a="1"/>
  <c r="G38" i="21" a="1"/>
  <c r="L62" i="21" a="1"/>
  <c r="D22" i="21" a="1"/>
  <c r="G37" i="19" a="1"/>
  <c r="I52" i="19" a="1"/>
  <c r="D48" i="19" a="1"/>
  <c r="O27" i="19"/>
  <c r="F28" i="21" a="1"/>
  <c r="G44" i="19" a="1"/>
  <c r="C42" i="21" a="1"/>
  <c r="G23" i="21" a="1"/>
  <c r="D55" i="18" a="1"/>
  <c r="J18" i="18" a="1"/>
  <c r="O37" i="19"/>
  <c r="D64" i="17" a="1"/>
  <c r="M70" i="18" a="1"/>
  <c r="N29" i="18"/>
  <c r="F19" i="19" a="1"/>
  <c r="N40" i="18"/>
  <c r="M17" i="22" a="1"/>
  <c r="L68" i="21" a="1"/>
  <c r="N29" i="21"/>
  <c r="C19" i="21" a="1"/>
  <c r="F45" i="19" a="1"/>
  <c r="F67" i="19" a="1"/>
  <c r="O60" i="19"/>
  <c r="G21" i="21" a="1"/>
  <c r="F38" i="19" a="1"/>
  <c r="N72" i="21"/>
  <c r="N53" i="19"/>
  <c r="I79" i="18" a="1"/>
  <c r="L61" i="19" a="1"/>
  <c r="I18" i="19" a="1"/>
  <c r="L65" i="18" a="1"/>
  <c r="I26" i="18" a="1"/>
  <c r="M22" i="21" a="1"/>
  <c r="O59" i="18"/>
  <c r="G72" i="17" a="1"/>
  <c r="G19" i="19" a="1"/>
  <c r="G38" i="18" a="1"/>
  <c r="F42" i="19" a="1"/>
  <c r="M50" i="18" a="1"/>
  <c r="C61" i="17" a="1"/>
  <c r="O77" i="18"/>
  <c r="F38" i="18" a="1"/>
  <c r="J41" i="19" a="1"/>
  <c r="I78" i="18" a="1"/>
  <c r="J62" i="18" a="1"/>
  <c r="L73" i="17" a="1"/>
  <c r="O35" i="17"/>
  <c r="L35" i="22" a="1"/>
  <c r="M65" i="21" a="1"/>
  <c r="I56" i="21" a="1"/>
  <c r="J56" i="21" a="1"/>
  <c r="O57" i="19"/>
  <c r="J19" i="21" a="1"/>
  <c r="F63" i="23" a="1"/>
  <c r="N79" i="23"/>
  <c r="M34" i="23" a="1"/>
  <c r="D73" i="21" a="1"/>
  <c r="M64" i="23" a="1"/>
  <c r="N62" i="22"/>
  <c r="G79" i="21" a="1"/>
  <c r="C50" i="19" a="1"/>
  <c r="J82" i="21" a="1"/>
  <c r="M40" i="21" a="1"/>
  <c r="J45" i="22" a="1"/>
  <c r="K33" i="22" a="1"/>
  <c r="M51" i="22" a="1"/>
  <c r="K74" i="21" a="1"/>
  <c r="L59" i="21" a="1"/>
  <c r="N78" i="19"/>
  <c r="I72" i="18" a="1"/>
  <c r="K26" i="19" a="1"/>
  <c r="G83" i="21" a="1"/>
  <c r="D69" i="19" a="1"/>
  <c r="M25" i="22" a="1"/>
  <c r="D58" i="19" a="1"/>
  <c r="I28" i="18" a="1"/>
  <c r="M22" i="18" a="1"/>
  <c r="L34" i="18" a="1"/>
  <c r="I63" i="17" a="1"/>
  <c r="K34" i="18" a="1"/>
  <c r="M73" i="18" a="1"/>
  <c r="I70" i="17" a="1"/>
  <c r="L32" i="21" a="1"/>
  <c r="I21" i="21" a="1"/>
  <c r="I16" i="22" a="1"/>
  <c r="C60" i="19" a="1"/>
  <c r="I77" i="19" a="1"/>
  <c r="D44" i="21" a="1"/>
  <c r="K35" i="19" a="1"/>
  <c r="I50" i="18" a="1"/>
  <c r="G60" i="19" a="1"/>
  <c r="D45" i="18" a="1"/>
  <c r="K26" i="21" a="1"/>
  <c r="L80" i="18" a="1"/>
  <c r="N23" i="18"/>
  <c r="C74" i="18"/>
  <c r="L21" i="18" a="1"/>
  <c r="N50" i="19"/>
  <c r="M58" i="18" a="1"/>
  <c r="F30" i="18" a="1"/>
  <c r="J10" i="17" a="1"/>
  <c r="F5" i="22" a="1"/>
  <c r="D33" i="21" a="1"/>
  <c r="G72" i="19" a="1"/>
  <c r="C30" i="19" a="1"/>
  <c r="G43" i="19" a="1"/>
  <c r="O41" i="19"/>
  <c r="L63" i="19" a="1"/>
  <c r="D22" i="19" a="1"/>
  <c r="J37" i="19" a="1"/>
  <c r="I30" i="21" a="1"/>
  <c r="M44" i="19" a="1"/>
  <c r="G50" i="19" a="1"/>
  <c r="M49" i="18" a="1"/>
  <c r="I26" i="19" a="1"/>
  <c r="J44" i="18" a="1"/>
  <c r="K58" i="17" a="1"/>
  <c r="N64" i="18"/>
  <c r="F25" i="18" a="1"/>
  <c r="N79" i="18"/>
  <c r="F35" i="18" a="1"/>
  <c r="K81" i="21" a="1"/>
  <c r="O27" i="23"/>
  <c r="K5" i="22" a="1"/>
  <c r="L71" i="19" a="1"/>
  <c r="K36" i="19" a="1"/>
  <c r="F59" i="19" a="1"/>
  <c r="C54" i="19" a="1"/>
  <c r="M74" i="19" a="1"/>
  <c r="F32" i="19" a="1"/>
  <c r="G39" i="21" a="1"/>
  <c r="J48" i="19" a="1"/>
  <c r="M2" i="22" a="1"/>
  <c r="G56" i="19" a="1"/>
  <c r="O81" i="18"/>
  <c r="C60" i="18"/>
  <c r="C22" i="18"/>
  <c r="L54" i="19" a="1"/>
  <c r="C55" i="18"/>
  <c r="G68" i="17" a="1"/>
  <c r="I77" i="18" a="1"/>
  <c r="G33" i="18" a="1"/>
  <c r="K28" i="19" a="1"/>
  <c r="M45" i="18" a="1"/>
  <c r="G54" i="17" a="1"/>
  <c r="D33" i="18" a="1"/>
  <c r="G28" i="19" a="1"/>
  <c r="K37" i="21" a="1"/>
  <c r="F57" i="18" a="1"/>
  <c r="O68" i="17"/>
  <c r="L29" i="17" a="1"/>
  <c r="E15" i="22" a="1"/>
  <c r="O38" i="21"/>
  <c r="G27" i="21" a="1"/>
  <c r="L50" i="19" a="1"/>
  <c r="L72" i="19" a="1"/>
  <c r="J65" i="19" a="1"/>
  <c r="L25" i="21" a="1"/>
  <c r="G41" i="19" a="1"/>
  <c r="L57" i="19" a="1"/>
  <c r="L82" i="18" a="1"/>
  <c r="O21" i="19"/>
  <c r="F70" i="18" a="1"/>
  <c r="I29" i="18" a="1"/>
  <c r="N42" i="17"/>
  <c r="O62" i="18"/>
  <c r="I19" i="18" a="1"/>
  <c r="D25" i="19" a="1"/>
  <c r="J40" i="18" a="1"/>
  <c r="F54" i="19" a="1"/>
  <c r="F54" i="18" a="1"/>
  <c r="C65" i="17" a="1"/>
  <c r="I15" i="19" a="1"/>
  <c r="I40" i="18" a="1"/>
  <c r="D61" i="19" a="1"/>
  <c r="C14" i="19" a="1"/>
  <c r="M65" i="18" a="1"/>
  <c r="D19" i="18" a="1"/>
  <c r="O39" i="17"/>
  <c r="I85" i="12" a="1"/>
  <c r="I52" i="22" a="1"/>
  <c r="N57" i="19"/>
  <c r="C38" i="21" a="1"/>
  <c r="I81" i="18" a="1"/>
  <c r="K81" i="18" a="1"/>
  <c r="J72" i="18" a="1"/>
  <c r="C73" i="18"/>
  <c r="I29" i="19" a="1"/>
  <c r="D58" i="18" a="1"/>
  <c r="I70" i="12" a="1"/>
  <c r="F43" i="17" a="1"/>
  <c r="K90" i="12" a="1"/>
  <c r="C25" i="17" a="1"/>
  <c r="D69" i="12" a="1"/>
  <c r="G41" i="18" a="1"/>
  <c r="G24" i="17" a="1"/>
  <c r="K63" i="23" a="1"/>
  <c r="N44" i="23"/>
  <c r="J7" i="22" a="1"/>
  <c r="I2" i="22" a="1"/>
  <c r="D77" i="21" a="1"/>
  <c r="N51" i="21"/>
  <c r="O49" i="21"/>
  <c r="G74" i="19" a="1"/>
  <c r="C10" i="22" a="1"/>
  <c r="K35" i="23" a="1"/>
  <c r="I61" i="21" a="1"/>
  <c r="K75" i="21" a="1"/>
  <c r="J70" i="21" a="1"/>
  <c r="N34" i="21"/>
  <c r="C9" i="22" a="1"/>
  <c r="K71" i="21" a="1"/>
  <c r="G29" i="21" a="1"/>
  <c r="L49" i="21" a="1"/>
  <c r="G24" i="19" a="1"/>
  <c r="G40" i="21" a="1"/>
  <c r="J30" i="21" a="1"/>
  <c r="O17" i="19"/>
  <c r="N14" i="19"/>
  <c r="J35" i="19" a="1"/>
  <c r="G81" i="18" a="1"/>
  <c r="O48" i="19"/>
  <c r="I64" i="18" a="1"/>
  <c r="L58" i="21" a="1"/>
  <c r="M58" i="21" a="1"/>
  <c r="L21" i="19" a="1"/>
  <c r="J42" i="19" a="1"/>
  <c r="L22" i="19" a="1"/>
  <c r="N44" i="19"/>
  <c r="F19" i="21" a="1"/>
  <c r="L52" i="19" a="1"/>
  <c r="N22" i="18"/>
  <c r="D17" i="19" a="1"/>
  <c r="I27" i="18" a="1"/>
  <c r="L20" i="18" a="1"/>
  <c r="M62" i="18" a="1"/>
  <c r="M50" i="17" a="1"/>
  <c r="O56" i="18"/>
  <c r="O62" i="17"/>
  <c r="N58" i="19"/>
  <c r="F41" i="18" a="1"/>
  <c r="J48" i="17" a="1"/>
  <c r="G17" i="22" a="1"/>
  <c r="O75" i="21"/>
  <c r="F58" i="21" a="1"/>
  <c r="O20" i="21"/>
  <c r="D37" i="21" a="1"/>
  <c r="M78" i="19" a="1"/>
  <c r="J39" i="21" a="1"/>
  <c r="G49" i="19" a="1"/>
  <c r="I75" i="18" a="1"/>
  <c r="C67" i="19" a="1"/>
  <c r="C22" i="19" a="1"/>
  <c r="J73" i="19" a="1"/>
  <c r="F30" i="19" a="1"/>
  <c r="G80" i="18" a="1"/>
  <c r="I35" i="18" a="1"/>
  <c r="O49" i="17"/>
  <c r="N70" i="18"/>
  <c r="N26" i="18"/>
  <c r="D52" i="19" a="1"/>
  <c r="O48" i="18"/>
  <c r="D65" i="17" a="1"/>
  <c r="G62" i="18" a="1"/>
  <c r="L64" i="21" a="1"/>
  <c r="M30" i="22" a="1"/>
  <c r="J44" i="21" a="1"/>
  <c r="K19" i="21" a="1"/>
  <c r="G69" i="21" a="1"/>
  <c r="N63" i="21"/>
  <c r="L34" i="19" a="1"/>
  <c r="D59" i="19" a="1"/>
  <c r="L15" i="19" a="1"/>
  <c r="D32" i="19" a="1"/>
  <c r="N22" i="21"/>
  <c r="F39" i="19" a="1"/>
  <c r="O28" i="19"/>
  <c r="D44" i="18" a="1"/>
  <c r="L62" i="17" a="1"/>
  <c r="L14" i="19" a="1"/>
  <c r="G37" i="18" a="1"/>
  <c r="I52" i="17" a="1"/>
  <c r="D59" i="18" a="1"/>
  <c r="D73" i="18" a="1"/>
  <c r="G28" i="18" a="1"/>
  <c r="M71" i="19" a="1"/>
  <c r="L55" i="18" a="1"/>
  <c r="L71" i="17" a="1"/>
  <c r="C63" i="19" a="1"/>
  <c r="N19" i="19"/>
  <c r="G39" i="18" a="1"/>
  <c r="G14" i="17" a="1"/>
  <c r="N78" i="21"/>
  <c r="C59" i="21" a="1"/>
  <c r="I65" i="21" a="1"/>
  <c r="D70" i="21" a="1"/>
  <c r="F25" i="19" a="1"/>
  <c r="J47" i="19" a="1"/>
  <c r="C45" i="19" a="1"/>
  <c r="D67" i="19" a="1"/>
  <c r="K25" i="21" a="1"/>
  <c r="F41" i="19" a="1"/>
  <c r="I36" i="21" a="1"/>
  <c r="N47" i="19"/>
  <c r="D62" i="19" a="1"/>
  <c r="I52" i="18" a="1"/>
  <c r="F31" i="19" a="1"/>
  <c r="I47" i="18" a="1"/>
  <c r="F61" i="17" a="1"/>
  <c r="G67" i="18" a="1"/>
  <c r="I14" i="19" a="1"/>
  <c r="D37" i="18" a="1"/>
  <c r="D48" i="17" a="1"/>
  <c r="L64" i="18" a="1"/>
  <c r="M23" i="18" a="1"/>
  <c r="D14" i="19" a="1"/>
  <c r="O40" i="19"/>
  <c r="I49" i="18" a="1"/>
  <c r="L45" i="18" a="1"/>
  <c r="L22" i="17" a="1"/>
  <c r="N69" i="12"/>
  <c r="G35" i="21" a="1"/>
  <c r="O67" i="21"/>
  <c r="D26" i="19" a="1"/>
  <c r="N39" i="18"/>
  <c r="L68" i="17" a="1"/>
  <c r="J42" i="18" a="1"/>
  <c r="O19" i="19"/>
  <c r="O22" i="18"/>
  <c r="K13" i="17" a="1"/>
  <c r="K57" i="18" a="1"/>
  <c r="D29" i="17" a="1"/>
  <c r="K75" i="12" a="1"/>
  <c r="K53" i="17" a="1"/>
  <c r="L8" i="17" a="1"/>
  <c r="F53" i="12" a="1"/>
  <c r="D8" i="17" a="1"/>
  <c r="F21" i="21" a="1"/>
  <c r="D29" i="21" a="1"/>
  <c r="K78" i="18" a="1"/>
  <c r="G33" i="19" a="1"/>
  <c r="F66" i="23" a="1"/>
  <c r="K30" i="22" a="1"/>
  <c r="L77" i="21" a="1"/>
  <c r="G72" i="21" a="1"/>
  <c r="G33" i="21" a="1"/>
  <c r="L16" i="22" a="1"/>
  <c r="G36" i="23" a="1"/>
  <c r="M45" i="21" a="1"/>
  <c r="C34" i="22" a="1"/>
  <c r="C55" i="21" a="1"/>
  <c r="M67" i="21" a="1"/>
  <c r="G59" i="21" a="1"/>
  <c r="O49" i="22"/>
  <c r="M41" i="21" a="1"/>
  <c r="M32" i="21" a="1"/>
  <c r="J18" i="19" a="1"/>
  <c r="M32" i="18" a="1"/>
  <c r="F23" i="21" a="1"/>
  <c r="I23" i="21" a="1"/>
  <c r="C81" i="18"/>
  <c r="J75" i="18" a="1"/>
  <c r="C62" i="19" a="1"/>
  <c r="M22" i="19" a="1"/>
  <c r="M57" i="18" a="1"/>
  <c r="K74" i="18" a="1"/>
  <c r="N31" i="19"/>
  <c r="K59" i="18" a="1"/>
  <c r="L74" i="21" a="1"/>
  <c r="C49" i="21" a="1"/>
  <c r="K14" i="19" a="1"/>
  <c r="D37" i="19" a="1"/>
  <c r="M16" i="19" a="1"/>
  <c r="G39" i="19" a="1"/>
  <c r="F57" i="19" a="1"/>
  <c r="O32" i="19"/>
  <c r="C19" i="18" a="1"/>
  <c r="G78" i="18" a="1"/>
  <c r="K65" i="18" a="1"/>
  <c r="N71" i="17"/>
  <c r="O46" i="18"/>
  <c r="K46" i="17" a="1"/>
  <c r="L52" i="18" a="1"/>
  <c r="L30" i="19" a="1"/>
  <c r="D33" i="19" a="1"/>
  <c r="N34" i="18"/>
  <c r="G31" i="17" a="1"/>
  <c r="D48" i="21" a="1"/>
  <c r="I48" i="21" a="1"/>
  <c r="K71" i="19" a="1"/>
  <c r="F24" i="21" a="1"/>
  <c r="I70" i="19" a="1"/>
  <c r="L43" i="19" a="1"/>
  <c r="C71" i="18"/>
  <c r="M60" i="19" a="1"/>
  <c r="L16" i="19" a="1"/>
  <c r="O67" i="19"/>
  <c r="F24" i="19" a="1"/>
  <c r="G74" i="18" a="1"/>
  <c r="I31" i="18" a="1"/>
  <c r="N44" i="17"/>
  <c r="G65" i="18" a="1"/>
  <c r="O29" i="19"/>
  <c r="O43" i="18"/>
  <c r="C57" i="18"/>
  <c r="N59" i="23"/>
  <c r="G31" i="21" a="1"/>
  <c r="F78" i="21" a="1"/>
  <c r="M35" i="21" a="1"/>
  <c r="L68" i="19" a="1"/>
  <c r="K35" i="21" a="1"/>
  <c r="N32" i="21"/>
  <c r="K73" i="21" a="1"/>
  <c r="O53" i="19"/>
  <c r="C80" i="18"/>
  <c r="N70" i="19"/>
  <c r="L26" i="19" a="1"/>
  <c r="O77" i="19"/>
  <c r="I34" i="19" a="1"/>
  <c r="G40" i="18" a="1"/>
  <c r="I56" i="17" a="1"/>
  <c r="O76" i="18"/>
  <c r="N30" i="18"/>
  <c r="O72" i="19"/>
  <c r="L53" i="18" a="1"/>
  <c r="M70" i="17" a="1"/>
  <c r="D66" i="18" a="1"/>
  <c r="L22" i="18" a="1"/>
  <c r="C49" i="19" a="1"/>
  <c r="K51" i="18" a="1"/>
  <c r="D67" i="17" a="1"/>
  <c r="I43" i="19" a="1"/>
  <c r="C79" i="18"/>
  <c r="N32" i="18"/>
  <c r="L54" i="17" a="1"/>
  <c r="M42" i="23" a="1"/>
  <c r="D39" i="21" a="1"/>
  <c r="I53" i="21" a="1"/>
  <c r="N27" i="21"/>
  <c r="I16" i="19" a="1"/>
  <c r="N38" i="19"/>
  <c r="G61" i="19" a="1"/>
  <c r="M19" i="19" a="1"/>
  <c r="O19" i="21"/>
  <c r="D35" i="19" a="1"/>
  <c r="L26" i="21" a="1"/>
  <c r="C38" i="19" a="1"/>
  <c r="D47" i="18" a="1"/>
  <c r="J20" i="19" a="1"/>
  <c r="F42" i="18" a="1"/>
  <c r="O55" i="17"/>
  <c r="M61" i="18" a="1"/>
  <c r="N75" i="18"/>
  <c r="M31" i="18" a="1"/>
  <c r="L42" i="17" a="1"/>
  <c r="C59" i="18"/>
  <c r="G18" i="18" a="1"/>
  <c r="M26" i="19" a="1"/>
  <c r="N42" i="18"/>
  <c r="N73" i="17"/>
  <c r="N17" i="17"/>
  <c r="J64" i="12" a="1"/>
  <c r="K70" i="19" a="1"/>
  <c r="K73" i="19" a="1"/>
  <c r="L66" i="21" a="1"/>
  <c r="I21" i="18" a="1"/>
  <c r="L74" i="17" a="1"/>
  <c r="M54" i="17" a="1"/>
  <c r="I47" i="23" a="1"/>
  <c r="M18" i="22" a="1"/>
  <c r="K21" i="22" a="1"/>
  <c r="L82" i="21" a="1"/>
  <c r="N67" i="21"/>
  <c r="J23" i="18" a="1"/>
  <c r="O63" i="17"/>
  <c r="N37" i="19"/>
  <c r="M39" i="18" a="1"/>
  <c r="N35" i="18"/>
  <c r="K68" i="17" a="1"/>
  <c r="C66" i="17" a="1"/>
  <c r="L3" i="22" a="1"/>
  <c r="D75" i="21" a="1"/>
  <c r="J59" i="19" a="1"/>
  <c r="F49" i="19" a="1"/>
  <c r="C35" i="19" a="1"/>
  <c r="K63" i="17" a="1"/>
  <c r="M68" i="17" a="1"/>
  <c r="G71" i="17" a="1"/>
  <c r="C76" i="21" a="1"/>
  <c r="I29" i="21" a="1"/>
  <c r="K42" i="19" a="1"/>
  <c r="G27" i="19" a="1"/>
  <c r="K15" i="19" a="1"/>
  <c r="M47" i="19" a="1"/>
  <c r="O35" i="19"/>
  <c r="L28" i="19" a="1"/>
  <c r="L78" i="18" a="1"/>
  <c r="K66" i="18" a="1"/>
  <c r="J17" i="19" a="1"/>
  <c r="F26" i="18" a="1"/>
  <c r="I63" i="21" a="1"/>
  <c r="L66" i="19" a="1"/>
  <c r="G58" i="19" a="1"/>
  <c r="I36" i="19" a="1"/>
  <c r="G52" i="19" a="1"/>
  <c r="C59" i="19" a="1"/>
  <c r="I63" i="18" a="1"/>
  <c r="G69" i="19" a="1"/>
  <c r="N70" i="17"/>
  <c r="O35" i="18"/>
  <c r="N48" i="18"/>
  <c r="K41" i="19" a="1"/>
  <c r="L30" i="18" a="1"/>
  <c r="L25" i="19" a="1"/>
  <c r="I36" i="18" a="1"/>
  <c r="O32" i="17"/>
  <c r="M74" i="21" a="1"/>
  <c r="I53" i="19" a="1"/>
  <c r="N33" i="19"/>
  <c r="L65" i="17" a="1"/>
  <c r="D43" i="18" a="1"/>
  <c r="D21" i="18" a="1"/>
  <c r="O67" i="18"/>
  <c r="D22" i="17" a="1"/>
  <c r="G64" i="17" a="1"/>
  <c r="C7" i="17" a="1"/>
  <c r="G61" i="17" a="1"/>
  <c r="D87" i="12" a="1"/>
  <c r="F61" i="18" a="1"/>
  <c r="E19" i="22" a="1"/>
  <c r="D24" i="21" a="1"/>
  <c r="F39" i="18" a="1"/>
  <c r="L28" i="18" a="1"/>
  <c r="K67" i="17" a="1"/>
  <c r="I41" i="18" a="1"/>
  <c r="D22" i="18" a="1"/>
  <c r="D13" i="17" a="1"/>
  <c r="J51" i="18" a="1"/>
  <c r="C28" i="17" a="1"/>
  <c r="C75" i="12" a="1"/>
  <c r="N52" i="17"/>
  <c r="J7" i="17" a="1"/>
  <c r="J52" i="12" a="1"/>
  <c r="F82" i="21" a="1"/>
  <c r="C68" i="19" a="1"/>
  <c r="G37" i="22" a="1"/>
  <c r="E10" i="22" a="1"/>
  <c r="K60" i="21" a="1"/>
  <c r="E55" i="22" a="1"/>
  <c r="O52" i="21"/>
  <c r="F34" i="21" a="1"/>
  <c r="M45" i="17" a="1"/>
  <c r="O24" i="21"/>
  <c r="K30" i="19" a="1"/>
  <c r="I24" i="21" a="1"/>
  <c r="N18" i="18"/>
  <c r="F79" i="18" a="1"/>
  <c r="F57" i="17" a="1"/>
  <c r="O6" i="22"/>
  <c r="D60" i="19" a="1"/>
  <c r="I54" i="19" a="1"/>
  <c r="L32" i="19" a="1"/>
  <c r="K82" i="18" a="1"/>
  <c r="C57" i="17" a="1"/>
  <c r="O52" i="17"/>
  <c r="N29" i="19"/>
  <c r="M47" i="21" a="1"/>
  <c r="L8" i="22" a="1"/>
  <c r="C70" i="19" a="1"/>
  <c r="I21" i="19" a="1"/>
  <c r="L40" i="21" a="1"/>
  <c r="L72" i="18" a="1"/>
  <c r="G25" i="19" a="1"/>
  <c r="C70" i="18"/>
  <c r="N60" i="18"/>
  <c r="M50" i="19" a="1"/>
  <c r="D42" i="17" a="1"/>
  <c r="N17" i="22"/>
  <c r="I41" i="19" a="1"/>
  <c r="J50" i="19" a="1"/>
  <c r="L46" i="19" a="1"/>
  <c r="M53" i="19" a="1"/>
  <c r="C58" i="18"/>
  <c r="L47" i="19" a="1"/>
  <c r="G66" i="17" a="1"/>
  <c r="N31" i="18"/>
  <c r="N43" i="18"/>
  <c r="O25" i="19"/>
  <c r="F70" i="17" a="1"/>
  <c r="C31" i="18"/>
  <c r="D28" i="17" a="1"/>
  <c r="F30" i="21" a="1"/>
  <c r="N52" i="19"/>
  <c r="F17" i="19" a="1"/>
  <c r="I51" i="17" a="1"/>
  <c r="G27" i="18" a="1"/>
  <c r="D68" i="17" a="1"/>
  <c r="J47" i="18" a="1"/>
  <c r="N5" i="17"/>
  <c r="D57" i="17" a="1"/>
  <c r="L47" i="17" a="1"/>
  <c r="C80" i="12" a="1"/>
  <c r="J25" i="18" a="1"/>
  <c r="L2" i="17" a="1"/>
  <c r="M75" i="21" a="1"/>
  <c r="M51" i="19" a="1"/>
  <c r="I25" i="19" a="1"/>
  <c r="N20" i="18"/>
  <c r="O19" i="18"/>
  <c r="I73" i="17" a="1"/>
  <c r="M53" i="17" a="1"/>
  <c r="K32" i="18" a="1"/>
  <c r="M23" i="21" a="1"/>
  <c r="I68" i="17" a="1"/>
  <c r="G5" i="17" a="1"/>
  <c r="F22" i="18" a="1"/>
  <c r="K22" i="17" a="1"/>
  <c r="C47" i="17" a="1"/>
  <c r="F2" i="17" a="1"/>
  <c r="K52" i="23" a="1"/>
  <c r="F60" i="19" a="1"/>
  <c r="C48" i="19" a="1"/>
  <c r="N71" i="19"/>
  <c r="I55" i="17" a="1"/>
  <c r="K62" i="17" a="1"/>
  <c r="C52" i="19" a="1"/>
  <c r="K43" i="17" a="1"/>
  <c r="M18" i="18" a="1"/>
  <c r="C28" i="19" a="1"/>
  <c r="F28" i="18" a="1"/>
  <c r="K86" i="12" a="1"/>
  <c r="G62" i="17" a="1"/>
  <c r="I44" i="22" a="1"/>
  <c r="M46" i="19" a="1"/>
  <c r="G71" i="19" a="1"/>
  <c r="I54" i="17" a="1"/>
  <c r="K60" i="17" a="1"/>
  <c r="L39" i="19" a="1"/>
  <c r="J74" i="17" a="1"/>
  <c r="K25" i="19" a="1"/>
  <c r="F24" i="18" a="1"/>
  <c r="C86" i="12" a="1"/>
  <c r="C16" i="17" a="1"/>
  <c r="O63" i="12"/>
  <c r="M37" i="17" a="1"/>
  <c r="K43" i="21" a="1"/>
  <c r="C42" i="19" a="1"/>
  <c r="M21" i="21" a="1"/>
  <c r="F73" i="18" a="1"/>
  <c r="K49" i="18" a="1"/>
  <c r="M19" i="22" a="1"/>
  <c r="I12" i="22" a="1"/>
  <c r="G46" i="19" a="1"/>
  <c r="J20" i="22" a="1"/>
  <c r="C23" i="21" a="1"/>
  <c r="D72" i="19" a="1"/>
  <c r="D74" i="17" a="1"/>
  <c r="I55" i="19" a="1"/>
  <c r="F14" i="19" a="1"/>
  <c r="G54" i="19" a="1"/>
  <c r="G55" i="17" a="1"/>
  <c r="L31" i="19" a="1"/>
  <c r="N20" i="17"/>
  <c r="K70" i="21" a="1"/>
  <c r="C6" i="22" a="1"/>
  <c r="M32" i="19" a="1"/>
  <c r="F27" i="19" a="1"/>
  <c r="G31" i="19" a="1"/>
  <c r="K56" i="19" a="1"/>
  <c r="G77" i="19" a="1"/>
  <c r="J73" i="18" a="1"/>
  <c r="C46" i="21" a="1"/>
  <c r="O35" i="21"/>
  <c r="I47" i="19" a="1"/>
  <c r="J29" i="21" a="1"/>
  <c r="I54" i="18" a="1"/>
  <c r="O64" i="18"/>
  <c r="G64" i="18" a="1"/>
  <c r="K39" i="18" a="1"/>
  <c r="C42" i="18"/>
  <c r="I30" i="19" a="1"/>
  <c r="J24" i="17" a="1"/>
  <c r="J68" i="21" a="1"/>
  <c r="C33" i="19" a="1"/>
  <c r="F54" i="21" a="1"/>
  <c r="F78" i="18" a="1"/>
  <c r="N24" i="19"/>
  <c r="K32" i="19" a="1"/>
  <c r="L38" i="18" a="1"/>
  <c r="K73" i="18" a="1"/>
  <c r="K61" i="19" a="1"/>
  <c r="L67" i="17" a="1"/>
  <c r="G26" i="18" a="1"/>
  <c r="M75" i="18" a="1"/>
  <c r="J65" i="17" a="1"/>
  <c r="J74" i="19" a="1"/>
  <c r="I25" i="18" a="1"/>
  <c r="I12" i="17" a="1"/>
  <c r="I77" i="21" a="1"/>
  <c r="J31" i="19" a="1"/>
  <c r="F59" i="18" a="1"/>
  <c r="I27" i="19" a="1"/>
  <c r="F45" i="17" a="1"/>
  <c r="K75" i="19" a="1"/>
  <c r="J33" i="18" a="1"/>
  <c r="N87" i="12"/>
  <c r="C50" i="17" a="1"/>
  <c r="D80" i="12" a="1"/>
  <c r="G39" i="17" a="1"/>
  <c r="F64" i="17" a="1"/>
  <c r="I86" i="12" a="1"/>
  <c r="O58" i="21"/>
  <c r="G62" i="21" a="1"/>
  <c r="F60" i="17" a="1"/>
  <c r="D63" i="17" a="1"/>
  <c r="D56" i="19" a="1"/>
  <c r="F44" i="17" a="1"/>
  <c r="F20" i="18" a="1"/>
  <c r="G29" i="19" a="1"/>
  <c r="F36" i="18" a="1"/>
  <c r="G87" i="12" a="1"/>
  <c r="G63" i="17" a="1"/>
  <c r="F17" i="17" a="1"/>
  <c r="D65" i="12" a="1"/>
  <c r="M38" i="17" a="1"/>
  <c r="N85" i="12"/>
  <c r="I57" i="22" a="1"/>
  <c r="J25" i="19" a="1"/>
  <c r="D49" i="19" a="1"/>
  <c r="M68" i="19" a="1"/>
  <c r="M15" i="19" a="1"/>
  <c r="D44" i="19" a="1"/>
  <c r="D66" i="17" a="1"/>
  <c r="G76" i="18" a="1"/>
  <c r="N58" i="17"/>
  <c r="G81" i="12" a="1"/>
  <c r="K54" i="17" a="1"/>
  <c r="I4" i="22" a="1"/>
  <c r="M25" i="19" a="1"/>
  <c r="O24" i="19"/>
  <c r="I48" i="19" a="1"/>
  <c r="N77" i="19"/>
  <c r="O64" i="19"/>
  <c r="M36" i="19" a="1"/>
  <c r="C75" i="18"/>
  <c r="C58" i="17" a="1"/>
  <c r="K79" i="12" a="1"/>
  <c r="L53" i="17" a="1"/>
  <c r="D11" i="17" a="1"/>
  <c r="G58" i="12" a="1"/>
  <c r="N33" i="17"/>
  <c r="L45" i="21" a="1"/>
  <c r="J66" i="19" a="1"/>
  <c r="I59" i="19" a="1"/>
  <c r="C72" i="18"/>
  <c r="K58" i="18" a="1"/>
  <c r="N50" i="18"/>
  <c r="F33" i="18" a="1"/>
  <c r="G56" i="18" a="1"/>
  <c r="N66" i="19"/>
  <c r="O39" i="18"/>
  <c r="M26" i="17" a="1"/>
  <c r="D55" i="22" a="1"/>
  <c r="N55" i="21"/>
  <c r="L40" i="19" a="1"/>
  <c r="O2" i="22"/>
  <c r="K72" i="19" a="1"/>
  <c r="G64" i="19" a="1"/>
  <c r="M69" i="17" a="1"/>
  <c r="F69" i="18" a="1"/>
  <c r="L48" i="19" a="1"/>
  <c r="C28" i="21" a="1"/>
  <c r="L53" i="19" a="1"/>
  <c r="N72" i="18"/>
  <c r="L77" i="23" a="1"/>
  <c r="L27" i="21" a="1"/>
  <c r="O33" i="21"/>
  <c r="F16" i="19" a="1"/>
  <c r="L12" i="22" a="1"/>
  <c r="J19" i="19" a="1"/>
  <c r="C16" i="19" a="1"/>
  <c r="M78" i="18" a="1"/>
  <c r="L66" i="18" a="1"/>
  <c r="J64" i="21" a="1"/>
  <c r="J52" i="19" a="1"/>
  <c r="I27" i="21" a="1"/>
  <c r="O66" i="19"/>
  <c r="L49" i="18" a="1"/>
  <c r="J43" i="18" a="1"/>
  <c r="N33" i="18"/>
  <c r="L26" i="18" a="1"/>
  <c r="I67" i="18" a="1"/>
  <c r="L19" i="17" a="1"/>
  <c r="I28" i="21" a="1"/>
  <c r="N33" i="21"/>
  <c r="I73" i="18" a="1"/>
  <c r="D19" i="19" a="1"/>
  <c r="M27" i="19" a="1"/>
  <c r="I33" i="18" a="1"/>
  <c r="J68" i="18" a="1"/>
  <c r="G42" i="19" a="1"/>
  <c r="D26" i="21" a="1"/>
  <c r="G20" i="18" a="1"/>
  <c r="N69" i="18"/>
  <c r="G16" i="19" a="1"/>
  <c r="C72" i="17" a="1"/>
  <c r="L7" i="17" a="1"/>
  <c r="F81" i="21" a="1"/>
  <c r="D79" i="18" a="1"/>
  <c r="K61" i="17" a="1"/>
  <c r="N57" i="18"/>
  <c r="I51" i="19" a="1"/>
  <c r="J78" i="18" a="1"/>
  <c r="I69" i="17" a="1"/>
  <c r="I82" i="12" a="1"/>
  <c r="O70" i="12"/>
  <c r="N63" i="12"/>
  <c r="D45" i="17" a="1"/>
  <c r="K81" i="12" a="1"/>
  <c r="K34" i="21" a="1"/>
  <c r="D73" i="19" a="1"/>
  <c r="N76" i="19"/>
  <c r="O45" i="21"/>
  <c r="N16" i="19"/>
  <c r="J46" i="19" a="1"/>
  <c r="K66" i="17" a="1"/>
  <c r="I60" i="17" a="1"/>
  <c r="N81" i="12"/>
  <c r="I59" i="12" a="1"/>
  <c r="N34" i="17"/>
  <c r="N78" i="12"/>
  <c r="J22" i="21" a="1"/>
  <c r="I74" i="18" a="1"/>
  <c r="C29" i="19" a="1"/>
  <c r="J32" i="19" a="1"/>
  <c r="C24" i="19" a="1"/>
  <c r="F65" i="18" a="1"/>
  <c r="J16" i="19" a="1"/>
  <c r="J63" i="19" a="1"/>
  <c r="I66" i="18" a="1"/>
  <c r="J46" i="17" a="1"/>
  <c r="C74" i="12" a="1"/>
  <c r="I48" i="17" a="1"/>
  <c r="G66" i="21" a="1"/>
  <c r="C22" i="21" a="1"/>
  <c r="N73" i="18"/>
  <c r="I28" i="19" a="1"/>
  <c r="D30" i="19" a="1"/>
  <c r="O16" i="19"/>
  <c r="M64" i="18" a="1"/>
  <c r="G82" i="18" a="1"/>
  <c r="M3" i="22" a="1"/>
  <c r="G61" i="22" a="1"/>
  <c r="N65" i="21"/>
  <c r="G32" i="22" a="1"/>
  <c r="O68" i="19"/>
  <c r="F63" i="19" a="1"/>
  <c r="M76" i="19" a="1"/>
  <c r="L20" i="22" a="1"/>
  <c r="C34" i="19" a="1"/>
  <c r="J45" i="18" a="1"/>
  <c r="K67" i="18" a="1"/>
  <c r="M81" i="18" a="1"/>
  <c r="G36" i="22" a="1"/>
  <c r="D51" i="22" a="1"/>
  <c r="J54" i="19" a="1"/>
  <c r="K80" i="18" a="1"/>
  <c r="N23" i="21"/>
  <c r="D61" i="18" a="1"/>
  <c r="J77" i="18" a="1"/>
  <c r="I59" i="18" a="1"/>
  <c r="F44" i="21" a="1"/>
  <c r="O26" i="19"/>
  <c r="J27" i="21" a="1"/>
  <c r="O22" i="21"/>
  <c r="L49" i="19" a="1"/>
  <c r="O30" i="18"/>
  <c r="C44" i="18"/>
  <c r="G29" i="18" a="1"/>
  <c r="F68" i="17" a="1"/>
  <c r="K20" i="18" a="1"/>
  <c r="N51" i="18"/>
  <c r="J79" i="21" a="1"/>
  <c r="D78" i="19" a="1"/>
  <c r="D49" i="21" a="1"/>
  <c r="D77" i="18" a="1"/>
  <c r="K16" i="19" a="1"/>
  <c r="N24" i="18"/>
  <c r="O57" i="18"/>
  <c r="J14" i="19" a="1"/>
  <c r="I35" i="19" a="1"/>
  <c r="F72" i="17" a="1"/>
  <c r="D54" i="18" a="1"/>
  <c r="O34" i="19"/>
  <c r="K75" i="18" a="1"/>
  <c r="I67" i="17" a="1"/>
  <c r="L90" i="12" a="1"/>
  <c r="F68" i="19" a="1"/>
  <c r="G70" i="19" a="1"/>
  <c r="M43" i="17" a="1"/>
  <c r="K42" i="18" a="1"/>
  <c r="G21" i="19" a="1"/>
  <c r="O45" i="19"/>
  <c r="O41" i="18"/>
  <c r="N76" i="12"/>
  <c r="O33" i="17"/>
  <c r="F66" i="12" a="1"/>
  <c r="K30" i="17" a="1"/>
  <c r="N58" i="12"/>
  <c r="F40" i="17" a="1"/>
  <c r="C76" i="12" a="1"/>
  <c r="G67" i="19" a="1"/>
  <c r="N54" i="19"/>
  <c r="G34" i="19" a="1"/>
  <c r="G26" i="19" a="1"/>
  <c r="I69" i="18" a="1"/>
  <c r="M17" i="19" a="1"/>
  <c r="C67" i="18"/>
  <c r="O47" i="17"/>
  <c r="G76" i="12" a="1"/>
  <c r="G49" i="17" a="1"/>
  <c r="I6" i="17" a="1"/>
  <c r="L75" i="18" a="1"/>
  <c r="D30" i="17" a="1"/>
  <c r="N73" i="12"/>
  <c r="O63" i="21"/>
  <c r="M48" i="19" a="1"/>
  <c r="M26" i="21" a="1"/>
  <c r="M69" i="19" a="1"/>
  <c r="L67" i="18" a="1"/>
  <c r="G53" i="18" a="1"/>
  <c r="K70" i="18" a="1"/>
  <c r="N25" i="19"/>
  <c r="C56" i="18"/>
  <c r="O37" i="17"/>
  <c r="K68" i="12" a="1"/>
  <c r="I41" i="17" a="1"/>
  <c r="K59" i="21" a="1"/>
  <c r="F48" i="19" a="1"/>
  <c r="F26" i="21" a="1"/>
  <c r="M65" i="19" a="1"/>
  <c r="M74" i="18" a="1"/>
  <c r="M66" i="18" a="1"/>
  <c r="F50" i="18" a="1"/>
  <c r="N68" i="18"/>
  <c r="J23" i="19" a="1"/>
  <c r="J54" i="18" a="1"/>
  <c r="C37" i="17" a="1"/>
  <c r="D68" i="12" a="1"/>
  <c r="O40" i="17"/>
  <c r="L35" i="18" a="1"/>
  <c r="J22" i="17" a="1"/>
  <c r="K28" i="21" a="1"/>
  <c r="N26" i="21"/>
  <c r="O14" i="19"/>
  <c r="I30" i="18" a="1"/>
  <c r="O23" i="18"/>
  <c r="C62" i="17" a="1"/>
  <c r="J38" i="18" a="1"/>
  <c r="L79" i="18" a="1"/>
  <c r="G74" i="17" a="1"/>
  <c r="O9" i="17"/>
  <c r="C40" i="18"/>
  <c r="J25" i="17" a="1"/>
  <c r="G73" i="12" a="1"/>
  <c r="K50" i="17" a="1"/>
  <c r="L5" i="17" a="1"/>
  <c r="C40" i="21" a="1"/>
  <c r="C66" i="19" a="1"/>
  <c r="K58" i="19" a="1"/>
  <c r="O70" i="18"/>
  <c r="D57" i="18" a="1"/>
  <c r="M47" i="18" a="1"/>
  <c r="F32" i="18" a="1"/>
  <c r="G55" i="18" a="1"/>
  <c r="L60" i="19" a="1"/>
  <c r="G48" i="22" a="1"/>
  <c r="E22" i="22" a="1"/>
  <c r="N48" i="21"/>
  <c r="D34" i="22" a="1"/>
  <c r="K63" i="19" a="1"/>
  <c r="M55" i="19" a="1"/>
  <c r="J49" i="19" a="1"/>
  <c r="C13" i="22" a="1"/>
  <c r="J28" i="19" a="1"/>
  <c r="D41" i="18" a="1"/>
  <c r="N25" i="18"/>
  <c r="F62" i="18" a="1"/>
  <c r="I53" i="18" a="1"/>
  <c r="F73" i="21" a="1"/>
  <c r="K38" i="21" a="1"/>
  <c r="N35" i="19"/>
  <c r="N40" i="21"/>
  <c r="J78" i="19" a="1"/>
  <c r="K44" i="18" a="1"/>
  <c r="I55" i="18" a="1"/>
  <c r="G54" i="18" a="1"/>
  <c r="F29" i="18" a="1"/>
  <c r="G46" i="21" a="1"/>
  <c r="C20" i="19" a="1"/>
  <c r="J68" i="19" a="1"/>
  <c r="O59" i="19"/>
  <c r="F44" i="19" a="1"/>
  <c r="M74" i="17" a="1"/>
  <c r="M20" i="18" a="1"/>
  <c r="L49" i="17" a="1"/>
  <c r="F71" i="19" a="1"/>
  <c r="K45" i="18" a="1"/>
  <c r="G77" i="21" a="1"/>
  <c r="K33" i="21" a="1"/>
  <c r="I56" i="19" a="1"/>
  <c r="J72" i="19" a="1"/>
  <c r="C35" i="21" a="1"/>
  <c r="L57" i="21" a="1"/>
  <c r="L21" i="22" a="1"/>
  <c r="I20" i="18" a="1"/>
  <c r="O52" i="18"/>
  <c r="F74" i="18" a="1"/>
  <c r="C25" i="19" a="1"/>
  <c r="O57" i="17"/>
  <c r="F49" i="18" a="1"/>
  <c r="K24" i="19" a="1"/>
  <c r="D71" i="18" a="1"/>
  <c r="L59" i="17" a="1"/>
  <c r="L80" i="12" a="1"/>
  <c r="C36" i="19" a="1"/>
  <c r="O47" i="19"/>
  <c r="G45" i="19" a="1"/>
  <c r="C58" i="19" a="1"/>
  <c r="L61" i="18" a="1"/>
  <c r="D57" i="21" a="1"/>
  <c r="C64" i="12" a="1"/>
  <c r="F23" i="17" a="1"/>
  <c r="C60" i="12" a="1"/>
  <c r="N18" i="17"/>
  <c r="J47" i="12" a="1"/>
  <c r="M34" i="17" a="1"/>
  <c r="K69" i="12" a="1"/>
  <c r="L67" i="19" a="1"/>
  <c r="O30" i="19"/>
  <c r="O80" i="18"/>
  <c r="F80" i="18" a="1"/>
  <c r="I68" i="18" a="1"/>
  <c r="N54" i="18"/>
  <c r="L71" i="18" a="1"/>
  <c r="C27" i="19" a="1"/>
  <c r="L56" i="18" a="1"/>
  <c r="O38" i="17"/>
  <c r="G69" i="12" a="1"/>
  <c r="C42" i="17" a="1"/>
  <c r="J89" i="12" a="1"/>
  <c r="I39" i="18" a="1"/>
  <c r="I68" i="12" a="1"/>
  <c r="N58" i="21"/>
  <c r="C77" i="19" a="1"/>
  <c r="O65" i="19"/>
  <c r="O78" i="18"/>
  <c r="N52" i="18"/>
  <c r="M37" i="18" a="1"/>
  <c r="C39" i="21" a="1"/>
  <c r="L44" i="18" a="1"/>
  <c r="K28" i="17" a="1"/>
  <c r="O62" i="12"/>
  <c r="O36" i="17"/>
  <c r="G58" i="21" a="1"/>
  <c r="O75" i="19"/>
  <c r="I65" i="19" a="1"/>
  <c r="L77" i="18" a="1"/>
  <c r="J59" i="18" a="1"/>
  <c r="G52" i="18" a="1"/>
  <c r="K36" i="18" a="1"/>
  <c r="M19" i="21" a="1"/>
  <c r="I27" i="17" a="1"/>
  <c r="G62" i="12" a="1"/>
  <c r="I36" i="17" a="1"/>
  <c r="K83" i="12" a="1"/>
  <c r="D71" i="17" a="1"/>
  <c r="K16" i="17" a="1"/>
  <c r="F29" i="21" a="1"/>
  <c r="F62" i="19" a="1"/>
  <c r="N28" i="21"/>
  <c r="F67" i="17" a="1"/>
  <c r="G50" i="17" a="1"/>
  <c r="M27" i="18" a="1"/>
  <c r="F53" i="19" a="1"/>
  <c r="M69" i="18" a="1"/>
  <c r="M73" i="17" a="1"/>
  <c r="M20" i="17" a="1"/>
  <c r="J68" i="12" a="1"/>
  <c r="J42" i="17" a="1"/>
  <c r="I89" i="12" a="1"/>
  <c r="L44" i="12" a="1"/>
  <c r="C54" i="21" a="1"/>
  <c r="I23" i="22" a="1"/>
  <c r="N82" i="18"/>
  <c r="O71" i="19"/>
  <c r="C48" i="18"/>
  <c r="O76" i="19"/>
  <c r="O33" i="18"/>
  <c r="K62" i="19" a="1"/>
  <c r="J63" i="17" a="1"/>
  <c r="J22" i="18" a="1"/>
  <c r="L51" i="19" a="1"/>
  <c r="C54" i="17" a="1"/>
  <c r="M52" i="17" a="1"/>
  <c r="J51" i="17" a="1"/>
  <c r="I13" i="17" a="1"/>
  <c r="I56" i="18" a="1"/>
  <c r="F45" i="18" a="1"/>
  <c r="N84" i="12"/>
  <c r="I66" i="21" a="1"/>
  <c r="I34" i="18" a="1"/>
  <c r="M21" i="18" a="1"/>
  <c r="D19" i="21" a="1"/>
  <c r="L43" i="18" a="1"/>
  <c r="K45" i="19" a="1"/>
  <c r="K73" i="17" a="1"/>
  <c r="I64" i="17" a="1"/>
  <c r="F70" i="19" a="1"/>
  <c r="O2" i="17"/>
  <c r="D43" i="17" a="1"/>
  <c r="M73" i="19" a="1"/>
  <c r="D23" i="19" a="1"/>
  <c r="N15" i="19"/>
  <c r="G79" i="18" a="1"/>
  <c r="O20" i="19"/>
  <c r="J34" i="17" a="1"/>
  <c r="K4" i="17" a="1"/>
  <c r="D69" i="17" a="1"/>
  <c r="J83" i="12" a="1"/>
  <c r="O18" i="22"/>
  <c r="F73" i="19" a="1"/>
  <c r="J20" i="21" a="1"/>
  <c r="O47" i="18"/>
  <c r="G25" i="18" a="1"/>
  <c r="C64" i="17" a="1"/>
  <c r="N67" i="19"/>
  <c r="O60" i="17"/>
  <c r="C62" i="18"/>
  <c r="O43" i="17"/>
  <c r="F72" i="12" a="1"/>
  <c r="N45" i="17"/>
  <c r="J3" i="17" a="1"/>
  <c r="G61" i="18" a="1"/>
  <c r="G27" i="17" a="1"/>
  <c r="K59" i="19" a="1"/>
  <c r="C47" i="18"/>
  <c r="M36" i="18" a="1"/>
  <c r="G2" i="17" a="1"/>
  <c r="D90" i="12" a="1"/>
  <c r="K17" i="17" a="1"/>
  <c r="G59" i="12" a="1"/>
  <c r="F27" i="18" a="1"/>
  <c r="I16" i="17" a="1"/>
  <c r="L63" i="12" a="1"/>
  <c r="O34" i="18"/>
  <c r="D24" i="17" a="1"/>
  <c r="D70" i="12" a="1"/>
  <c r="C50" i="18"/>
  <c r="I23" i="17" a="1"/>
  <c r="L71" i="12" a="1"/>
  <c r="D19" i="17" a="1"/>
  <c r="I8" i="12" a="1"/>
  <c r="I22" i="12" a="1"/>
  <c r="I50" i="12" a="1"/>
  <c r="G18" i="12" a="1"/>
  <c r="M21" i="12" a="1"/>
  <c r="I26" i="12" a="1"/>
  <c r="G11" i="17" a="1"/>
  <c r="D14" i="12" a="1"/>
  <c r="M26" i="12" a="1"/>
  <c r="F30" i="12" a="1"/>
  <c r="J13" i="12" a="1"/>
  <c r="I65" i="17" a="1"/>
  <c r="I58" i="17" a="1"/>
  <c r="D44" i="12" a="1"/>
  <c r="C37" i="19" a="1"/>
  <c r="F26" i="19" a="1"/>
  <c r="M64" i="17" a="1"/>
  <c r="F76" i="12" a="1"/>
  <c r="N77" i="12"/>
  <c r="K19" i="18" a="1"/>
  <c r="O10" i="17"/>
  <c r="D53" i="12" a="1"/>
  <c r="N61" i="17"/>
  <c r="G10" i="17" a="1"/>
  <c r="O56" i="12"/>
  <c r="J72" i="17" a="1"/>
  <c r="D18" i="17" a="1"/>
  <c r="F64" i="12" a="1"/>
  <c r="D70" i="17" a="1"/>
  <c r="C18" i="17" a="1"/>
  <c r="N65" i="12"/>
  <c r="J55" i="12" a="1"/>
  <c r="O3" i="12"/>
  <c r="N14" i="12"/>
  <c r="M35" i="12" a="1"/>
  <c r="C13" i="12" a="1"/>
  <c r="G2" i="12" a="1"/>
  <c r="F21" i="12" a="1"/>
  <c r="F56" i="12" a="1"/>
  <c r="J4" i="12" a="1"/>
  <c r="D21" i="12" a="1"/>
  <c r="N19" i="12"/>
  <c r="K65" i="12" a="1"/>
  <c r="I20" i="17" a="1"/>
  <c r="K43" i="18" a="1"/>
  <c r="J63" i="18" a="1"/>
  <c r="D52" i="17" a="1"/>
  <c r="D52" i="12" a="1"/>
  <c r="M40" i="17" a="1"/>
  <c r="D81" i="12" a="1"/>
  <c r="C36" i="12" a="1"/>
  <c r="L38" i="17" a="1"/>
  <c r="L82" i="12" a="1"/>
  <c r="C40" i="12" a="1"/>
  <c r="O42" i="17"/>
  <c r="O47" i="12"/>
  <c r="M42" i="17" a="1"/>
  <c r="G90" i="12" a="1"/>
  <c r="O48" i="12"/>
  <c r="K24" i="12" a="1"/>
  <c r="D55" i="12" a="1"/>
  <c r="F80" i="12" a="1"/>
  <c r="M16" i="12" a="1"/>
  <c r="L56" i="12" a="1"/>
  <c r="N16" i="17"/>
  <c r="L7" i="12" a="1"/>
  <c r="N30" i="19"/>
  <c r="M71" i="17" a="1"/>
  <c r="N14" i="17"/>
  <c r="O58" i="12"/>
  <c r="O67" i="12"/>
  <c r="M56" i="17" a="1"/>
  <c r="L52" i="17" a="1"/>
  <c r="O3" i="17"/>
  <c r="N50" i="12"/>
  <c r="I57" i="17" a="1"/>
  <c r="M10" i="17" a="1"/>
  <c r="C58" i="12" a="1"/>
  <c r="J56" i="17" a="1"/>
  <c r="D59" i="12" a="1"/>
  <c r="G37" i="12" a="1"/>
  <c r="I40" i="17" a="1"/>
  <c r="N4" i="12"/>
  <c r="J27" i="12" a="1"/>
  <c r="C44" i="17" a="1"/>
  <c r="J21" i="12" a="1"/>
  <c r="F15" i="12" a="1"/>
  <c r="D39" i="12" a="1"/>
  <c r="N28" i="12"/>
  <c r="J12" i="12" a="1"/>
  <c r="J82" i="18" a="1"/>
  <c r="L45" i="17" a="1"/>
  <c r="D40" i="12" a="1"/>
  <c r="F38" i="12" a="1"/>
  <c r="M62" i="21" a="1"/>
  <c r="K42" i="17" a="1"/>
  <c r="J71" i="12" a="1"/>
  <c r="J75" i="12" a="1"/>
  <c r="C69" i="17" a="1"/>
  <c r="K8" i="17" a="1"/>
  <c r="O50" i="12"/>
  <c r="G59" i="17" a="1"/>
  <c r="C8" i="17" a="1"/>
  <c r="G55" i="12" a="1"/>
  <c r="M63" i="17" a="1"/>
  <c r="L15" i="17" a="1"/>
  <c r="J62" i="12" a="1"/>
  <c r="O64" i="17"/>
  <c r="G16" i="17" a="1"/>
  <c r="J63" i="12" a="1"/>
  <c r="K50" i="12" a="1"/>
  <c r="I2" i="12" a="1"/>
  <c r="N11" i="12"/>
  <c r="F33" i="12" a="1"/>
  <c r="N65" i="18"/>
  <c r="D19" i="12" a="1"/>
  <c r="N49" i="12"/>
  <c r="F58" i="18" a="1"/>
  <c r="O18" i="18"/>
  <c r="M23" i="17" a="1"/>
  <c r="D20" i="17" a="1"/>
  <c r="K53" i="21" a="1"/>
  <c r="M75" i="19" a="1"/>
  <c r="C45" i="18"/>
  <c r="I67" i="12" a="1"/>
  <c r="F73" i="12" a="1"/>
  <c r="C63" i="17" a="1"/>
  <c r="N6" i="17"/>
  <c r="L49" i="12" a="1"/>
  <c r="K57" i="17" a="1"/>
  <c r="M6" i="17" a="1"/>
  <c r="K53" i="12" a="1"/>
  <c r="M61" i="17" a="1"/>
  <c r="N13" i="17"/>
  <c r="F75" i="19" a="1"/>
  <c r="J14" i="22" a="1"/>
  <c r="F76" i="18" a="1"/>
  <c r="M49" i="19" a="1"/>
  <c r="O69" i="17"/>
  <c r="N19" i="18"/>
  <c r="D43" i="19" a="1"/>
  <c r="D58" i="17" a="1"/>
  <c r="J53" i="18" a="1"/>
  <c r="F46" i="19" a="1"/>
  <c r="M46" i="17" a="1"/>
  <c r="G45" i="17" a="1"/>
  <c r="M30" i="17" a="1"/>
  <c r="M2" i="17" a="1"/>
  <c r="O56" i="19"/>
  <c r="O40" i="18"/>
  <c r="I32" i="18" a="1"/>
  <c r="J79" i="12" a="1"/>
  <c r="K65" i="21" a="1"/>
  <c r="F74" i="17" a="1"/>
  <c r="L66" i="17" a="1"/>
  <c r="J31" i="18" a="1"/>
  <c r="D20" i="18" a="1"/>
  <c r="J46" i="18" a="1"/>
  <c r="G52" i="17" a="1"/>
  <c r="F5" i="17" a="1"/>
  <c r="J28" i="17" a="1"/>
  <c r="D40" i="19" a="1"/>
  <c r="I48" i="18" a="1"/>
  <c r="F37" i="18" a="1"/>
  <c r="F67" i="18" a="1"/>
  <c r="G73" i="18" a="1"/>
  <c r="I18" i="17" a="1"/>
  <c r="D53" i="17" a="1"/>
  <c r="M87" i="12" a="1"/>
  <c r="O56" i="17"/>
  <c r="L76" i="12" a="1"/>
  <c r="G36" i="21" a="1"/>
  <c r="M40" i="19" a="1"/>
  <c r="L35" i="19" a="1"/>
  <c r="C30" i="18"/>
  <c r="M33" i="19" a="1"/>
  <c r="D39" i="19" a="1"/>
  <c r="I51" i="18" a="1"/>
  <c r="I33" i="17" a="1"/>
  <c r="G66" i="12" a="1"/>
  <c r="N39" i="17"/>
  <c r="F87" i="12" a="1"/>
  <c r="L31" i="18" a="1"/>
  <c r="G21" i="17" a="1"/>
  <c r="K37" i="19" a="1"/>
  <c r="J67" i="17" a="1"/>
  <c r="M76" i="12" a="1"/>
  <c r="K80" i="12" a="1"/>
  <c r="J21" i="18" a="1"/>
  <c r="K11" i="17" a="1"/>
  <c r="F54" i="12" a="1"/>
  <c r="N62" i="17"/>
  <c r="N10" i="17"/>
  <c r="J57" i="12" a="1"/>
  <c r="O74" i="17"/>
  <c r="K18" i="17" a="1"/>
  <c r="M64" i="12" a="1"/>
  <c r="I74" i="17" a="1"/>
  <c r="J18" i="17" a="1"/>
  <c r="I66" i="12" a="1"/>
  <c r="M57" i="12" a="1"/>
  <c r="I4" i="12" a="1"/>
  <c r="N15" i="12"/>
  <c r="M36" i="12" a="1"/>
  <c r="C16" i="12" a="1"/>
  <c r="G6" i="12" a="1"/>
  <c r="L21" i="12" a="1"/>
  <c r="I23" i="19" a="1"/>
  <c r="C26" i="19" a="1"/>
  <c r="J74" i="21" a="1"/>
  <c r="L56" i="19" a="1"/>
  <c r="G23" i="18" a="1"/>
  <c r="K43" i="19" a="1"/>
  <c r="J61" i="19" a="1"/>
  <c r="M32" i="22" a="1"/>
  <c r="I69" i="19" a="1"/>
  <c r="M28" i="18" a="1"/>
  <c r="O44" i="18"/>
  <c r="D75" i="12" a="1"/>
  <c r="O23" i="19"/>
  <c r="C59" i="12" a="1"/>
  <c r="M41" i="12" a="1"/>
  <c r="K36" i="21" a="1"/>
  <c r="C39" i="18"/>
  <c r="F29" i="17" a="1"/>
  <c r="L19" i="18" a="1"/>
  <c r="N46" i="19"/>
  <c r="N47" i="18"/>
  <c r="O20" i="18"/>
  <c r="N32" i="17"/>
  <c r="J67" i="19" a="1"/>
  <c r="M48" i="18" a="1"/>
  <c r="J30" i="18" a="1"/>
  <c r="L69" i="18" a="1"/>
  <c r="C43" i="22" a="1"/>
  <c r="I42" i="19" a="1"/>
  <c r="C53" i="17" a="1"/>
  <c r="G47" i="18" a="1"/>
  <c r="D63" i="18" a="1"/>
  <c r="O84" i="12"/>
  <c r="I46" i="17" a="1"/>
  <c r="O82" i="12"/>
  <c r="C72" i="12" a="1"/>
  <c r="M28" i="22" a="1"/>
  <c r="I39" i="19" a="1"/>
  <c r="G14" i="19" a="1"/>
  <c r="N66" i="17"/>
  <c r="M76" i="18" a="1"/>
  <c r="L17" i="19" a="1"/>
  <c r="I37" i="18" a="1"/>
  <c r="K25" i="17" a="1"/>
  <c r="F61" i="12" a="1"/>
  <c r="I35" i="17" a="1"/>
  <c r="C67" i="17" a="1"/>
  <c r="G31" i="18" a="1"/>
  <c r="N23" i="17"/>
  <c r="I64" i="12" a="1"/>
  <c r="N70" i="12"/>
  <c r="D61" i="17" a="1"/>
  <c r="K5" i="17" a="1"/>
  <c r="J48" i="12" a="1"/>
  <c r="N55" i="17"/>
  <c r="J5" i="17" a="1"/>
  <c r="I52" i="12" a="1"/>
  <c r="N59" i="17"/>
  <c r="L12" i="17" a="1"/>
  <c r="G60" i="12" a="1"/>
  <c r="C59" i="17" a="1"/>
  <c r="M13" i="17" a="1"/>
  <c r="L60" i="12" a="1"/>
  <c r="M44" i="12" a="1"/>
  <c r="N64" i="17"/>
  <c r="N7" i="12"/>
  <c r="N29" i="12"/>
  <c r="J62" i="17" a="1"/>
  <c r="D30" i="12" a="1"/>
  <c r="L16" i="12" a="1"/>
  <c r="M43" i="12" a="1"/>
  <c r="G52" i="12" a="1"/>
  <c r="J15" i="12" a="1"/>
  <c r="D12" i="12" a="1"/>
  <c r="I33" i="12" a="1"/>
  <c r="I7" i="17" a="1"/>
  <c r="I29" i="17" a="1"/>
  <c r="F41" i="17" a="1"/>
  <c r="N59" i="19"/>
  <c r="K57" i="19" a="1"/>
  <c r="C83" i="12" a="1"/>
  <c r="K37" i="18" a="1"/>
  <c r="K61" i="12" a="1"/>
  <c r="K47" i="17" a="1"/>
  <c r="K87" i="12" a="1"/>
  <c r="O46" i="17"/>
  <c r="G89" i="12" a="1"/>
  <c r="G46" i="12" a="1"/>
  <c r="L51" i="17" a="1"/>
  <c r="G7" i="17" a="1"/>
  <c r="J53" i="12" a="1"/>
  <c r="O50" i="17"/>
  <c r="F7" i="17" a="1"/>
  <c r="L55" i="12" a="1"/>
  <c r="F31" i="12" a="1"/>
  <c r="F4" i="17" a="1"/>
  <c r="G9" i="12" a="1"/>
  <c r="C23" i="12" a="1"/>
  <c r="D48" i="18" a="1"/>
  <c r="F12" i="12" a="1"/>
  <c r="O30" i="12"/>
  <c r="F20" i="12" a="1"/>
  <c r="J6" i="12" a="1"/>
  <c r="J3" i="12" a="1"/>
  <c r="C14" i="17" a="1"/>
  <c r="O43" i="21"/>
  <c r="K41" i="18" a="1"/>
  <c r="N26" i="19"/>
  <c r="F30" i="17" a="1"/>
  <c r="L20" i="17" a="1"/>
  <c r="F37" i="12" a="1"/>
  <c r="N27" i="17"/>
  <c r="N67" i="12"/>
  <c r="M60" i="18" a="1"/>
  <c r="O25" i="17"/>
  <c r="L73" i="12" a="1"/>
  <c r="J64" i="18" a="1"/>
  <c r="D33" i="17" a="1"/>
  <c r="M79" i="12" a="1"/>
  <c r="J37" i="12" a="1"/>
  <c r="I31" i="17" a="1"/>
  <c r="G80" i="12" a="1"/>
  <c r="F39" i="12" a="1"/>
  <c r="I15" i="12" a="1"/>
  <c r="N31" i="12"/>
  <c r="O31" i="17"/>
  <c r="M8" i="12" a="1"/>
  <c r="L31" i="12" a="1"/>
  <c r="M37" i="12" a="1"/>
  <c r="C17" i="12" a="1"/>
  <c r="G43" i="18" a="1"/>
  <c r="G44" i="18" a="1"/>
  <c r="K61" i="18" a="1"/>
  <c r="D49" i="17" a="1"/>
  <c r="C51" i="12" a="1"/>
  <c r="L39" i="17" a="1"/>
  <c r="J80" i="12" a="1"/>
  <c r="F38" i="17" a="1"/>
  <c r="F82" i="12" a="1"/>
  <c r="F42" i="17" a="1"/>
  <c r="N89" i="12"/>
  <c r="K41" i="17" a="1"/>
  <c r="M89" i="12" a="1"/>
  <c r="L23" i="12" a="1"/>
  <c r="I53" i="12" a="1"/>
  <c r="I49" i="12" a="1"/>
  <c r="J54" i="12" a="1"/>
  <c r="O11" i="17"/>
  <c r="F7" i="12" a="1"/>
  <c r="M24" i="12" a="1"/>
  <c r="J15" i="17" a="1"/>
  <c r="L89" i="12" a="1"/>
  <c r="N56" i="17"/>
  <c r="L14" i="17" a="1"/>
  <c r="J68" i="17" a="1"/>
  <c r="L55" i="17" a="1"/>
  <c r="N17" i="19"/>
  <c r="L76" i="18" a="1"/>
  <c r="K71" i="12" a="1"/>
  <c r="F73" i="17" a="1"/>
  <c r="I44" i="17" a="1"/>
  <c r="F85" i="12" a="1"/>
  <c r="J40" i="12" a="1"/>
  <c r="G44" i="17" a="1"/>
  <c r="O86" i="12"/>
  <c r="J44" i="12" a="1"/>
  <c r="O48" i="17"/>
  <c r="O4" i="17"/>
  <c r="N51" i="12"/>
  <c r="M48" i="17" a="1"/>
  <c r="I5" i="17" a="1"/>
  <c r="N52" i="12"/>
  <c r="I29" i="12" a="1"/>
  <c r="D79" i="12" a="1"/>
  <c r="G4" i="12" a="1"/>
  <c r="I20" i="12" a="1"/>
  <c r="C3" i="17" a="1"/>
  <c r="L48" i="17" a="1"/>
  <c r="L10" i="12" a="1"/>
  <c r="C29" i="12" a="1"/>
  <c r="J28" i="18" a="1"/>
  <c r="F75" i="18" a="1"/>
  <c r="M69" i="12" a="1"/>
  <c r="D66" i="12" a="1"/>
  <c r="D49" i="12" a="1"/>
  <c r="G17" i="19" a="1"/>
  <c r="L27" i="19" a="1"/>
  <c r="J65" i="18" a="1"/>
  <c r="L65" i="12" a="1"/>
  <c r="F63" i="17" a="1"/>
  <c r="C56" i="12" a="1"/>
  <c r="C43" i="17" a="1"/>
  <c r="D84" i="12" a="1"/>
  <c r="I39" i="12" a="1"/>
  <c r="M41" i="17" a="1"/>
  <c r="L85" i="12" a="1"/>
  <c r="I43" i="12" a="1"/>
  <c r="N46" i="17"/>
  <c r="N3" i="17"/>
  <c r="J26" i="19" a="1"/>
  <c r="K63" i="18" a="1"/>
  <c r="F65" i="12" a="1"/>
  <c r="I59" i="17" a="1"/>
  <c r="O54" i="12"/>
  <c r="I42" i="17" a="1"/>
  <c r="I83" i="12" a="1"/>
  <c r="O38" i="12"/>
  <c r="G41" i="17" a="1"/>
  <c r="K84" i="12" a="1"/>
  <c r="O42" i="12"/>
  <c r="F46" i="17" a="1"/>
  <c r="F3" i="17" a="1"/>
  <c r="K49" i="12" a="1"/>
  <c r="I45" i="17" a="1"/>
  <c r="M3" i="17" a="1"/>
  <c r="L50" i="12" a="1"/>
  <c r="L27" i="12" a="1"/>
  <c r="G65" i="12" a="1"/>
  <c r="K24" i="17" a="1"/>
  <c r="L68" i="12" a="1"/>
  <c r="N30" i="17"/>
  <c r="F9" i="12" a="1"/>
  <c r="G27" i="12" a="1"/>
  <c r="C38" i="17" a="1"/>
  <c r="J73" i="12" a="1"/>
  <c r="G57" i="12" a="1"/>
  <c r="D46" i="17" a="1"/>
  <c r="O69" i="12"/>
  <c r="C35" i="17" a="1"/>
  <c r="L17" i="12" a="1"/>
  <c r="L20" i="19" a="1"/>
  <c r="K27" i="19" a="1"/>
  <c r="K52" i="21" a="1"/>
  <c r="N39" i="19"/>
  <c r="O36" i="19"/>
  <c r="D18" i="19" a="1"/>
  <c r="K20" i="21" a="1"/>
  <c r="C65" i="19" a="1"/>
  <c r="C24" i="18"/>
  <c r="M35" i="18" a="1"/>
  <c r="L70" i="18" a="1"/>
  <c r="D30" i="18" a="1"/>
  <c r="J36" i="12" a="1"/>
  <c r="O69" i="19"/>
  <c r="M25" i="18" a="1"/>
  <c r="I21" i="17" a="1"/>
  <c r="G60" i="17" a="1"/>
  <c r="L36" i="21" a="1"/>
  <c r="O29" i="18"/>
  <c r="D50" i="18" a="1"/>
  <c r="N67" i="17"/>
  <c r="M41" i="19" a="1"/>
  <c r="O71" i="17"/>
  <c r="D40" i="18" a="1"/>
  <c r="K18" i="18" a="1"/>
  <c r="N41" i="18"/>
  <c r="O73" i="12"/>
  <c r="N43" i="21"/>
  <c r="N20" i="19"/>
  <c r="I73" i="19" a="1"/>
  <c r="C78" i="18"/>
  <c r="L72" i="17" a="1"/>
  <c r="J52" i="18" a="1"/>
  <c r="C79" i="12" a="1"/>
  <c r="G40" i="17" a="1"/>
  <c r="O77" i="12"/>
  <c r="G33" i="17" a="1"/>
  <c r="M66" i="12" a="1"/>
  <c r="K39" i="21" a="1"/>
  <c r="G26" i="21" a="1"/>
  <c r="M47" i="17" a="1"/>
  <c r="F47" i="19" a="1"/>
  <c r="O60" i="18"/>
  <c r="C66" i="18"/>
  <c r="D28" i="19" a="1"/>
  <c r="J26" i="18" a="1"/>
  <c r="G17" i="17" a="1"/>
  <c r="I65" i="18" a="1"/>
  <c r="L30" i="17" a="1"/>
  <c r="G77" i="12" a="1"/>
  <c r="D56" i="17" a="1"/>
  <c r="I10" i="17" a="1"/>
  <c r="C64" i="19" a="1"/>
  <c r="L83" i="12" a="1"/>
  <c r="F51" i="18" a="1"/>
  <c r="M62" i="12" a="1"/>
  <c r="G48" i="17" a="1"/>
  <c r="F88" i="12" a="1"/>
  <c r="C43" i="12" a="1"/>
  <c r="F48" i="17" a="1"/>
  <c r="O89" i="12"/>
  <c r="O46" i="12"/>
  <c r="K52" i="17" a="1"/>
  <c r="O7" i="17"/>
  <c r="D54" i="12" a="1"/>
  <c r="K51" i="17" a="1"/>
  <c r="N7" i="17"/>
  <c r="G56" i="12" a="1"/>
  <c r="O31" i="12"/>
  <c r="O8" i="17"/>
  <c r="G12" i="12" a="1"/>
  <c r="J23" i="12" a="1"/>
  <c r="F22" i="17" a="1"/>
  <c r="C64" i="18"/>
  <c r="L12" i="12" a="1"/>
  <c r="J31" i="12" a="1"/>
  <c r="K22" i="12" a="1"/>
  <c r="D7" i="12" a="1"/>
  <c r="L30" i="12" a="1"/>
  <c r="D32" i="18" a="1"/>
  <c r="I79" i="12" a="1"/>
  <c r="L18" i="17" a="1"/>
  <c r="I30" i="17" a="1"/>
  <c r="N63" i="18"/>
  <c r="K53" i="18" a="1"/>
  <c r="D60" i="12" a="1"/>
  <c r="J54" i="17" a="1"/>
  <c r="L53" i="12" a="1"/>
  <c r="G82" i="12" a="1"/>
  <c r="D37" i="12" a="1"/>
  <c r="K39" i="17" a="1"/>
  <c r="D41" i="12" a="1"/>
  <c r="J43" i="17" a="1"/>
  <c r="O90" i="12"/>
  <c r="I48" i="12" a="1"/>
  <c r="D44" i="17" a="1"/>
  <c r="N90" i="12"/>
  <c r="J49" i="12" a="1"/>
  <c r="D25" i="12" a="1"/>
  <c r="I17" i="12" a="1"/>
  <c r="J59" i="12" a="1"/>
  <c r="J21" i="17" a="1"/>
  <c r="F8" i="12" a="1"/>
  <c r="M25" i="12" a="1"/>
  <c r="M29" i="17" a="1"/>
  <c r="J33" i="17" a="1"/>
  <c r="K17" i="12" a="1"/>
  <c r="C90" i="12" a="1"/>
  <c r="I64" i="21" a="1"/>
  <c r="L44" i="19" a="1"/>
  <c r="J71" i="18" a="1"/>
  <c r="J13" i="17" a="1"/>
  <c r="F9" i="17" a="1"/>
  <c r="F55" i="18" a="1"/>
  <c r="N21" i="17"/>
  <c r="L62" i="12" a="1"/>
  <c r="N44" i="18"/>
  <c r="J20" i="17" a="1"/>
  <c r="M67" i="12" a="1"/>
  <c r="L46" i="18" a="1"/>
  <c r="L27" i="17" a="1"/>
  <c r="F74" i="12" a="1"/>
  <c r="D62" i="18" a="1"/>
  <c r="O26" i="17"/>
  <c r="M75" i="12" a="1"/>
  <c r="F58" i="17" a="1"/>
  <c r="I11" i="12" a="1"/>
  <c r="K26" i="12" a="1"/>
  <c r="D74" i="12" a="1"/>
  <c r="M4" i="12" a="1"/>
  <c r="O24" i="12"/>
  <c r="C31" i="12" a="1"/>
  <c r="I54" i="21" a="1"/>
  <c r="F50" i="19" a="1"/>
  <c r="G30" i="21" a="1"/>
  <c r="L50" i="17" a="1"/>
  <c r="K43" i="12" a="1"/>
  <c r="M33" i="17" a="1"/>
  <c r="K72" i="12" a="1"/>
  <c r="G30" i="12" a="1"/>
  <c r="C31" i="17" a="1"/>
  <c r="L77" i="12" a="1"/>
  <c r="M34" i="12" a="1"/>
  <c r="F37" i="17" a="1"/>
  <c r="O83" i="12"/>
  <c r="K41" i="12" a="1"/>
  <c r="K36" i="17" a="1"/>
  <c r="I84" i="12" a="1"/>
  <c r="G43" i="12" a="1"/>
  <c r="N18" i="12"/>
  <c r="M39" i="12" a="1"/>
  <c r="C8" i="12" a="1"/>
  <c r="N40" i="12"/>
  <c r="M52" i="12" a="1"/>
  <c r="L75" i="12" a="1"/>
  <c r="I19" i="12" a="1"/>
  <c r="I37" i="12" a="1"/>
  <c r="J33" i="19" a="1"/>
  <c r="O74" i="12"/>
  <c r="G42" i="17" a="1"/>
  <c r="N25" i="17"/>
  <c r="C26" i="18"/>
  <c r="C37" i="18"/>
  <c r="F34" i="18" a="1"/>
  <c r="M49" i="12" a="1"/>
  <c r="F39" i="17" a="1"/>
  <c r="O79" i="12"/>
  <c r="N34" i="12"/>
  <c r="K37" i="17" a="1"/>
  <c r="J81" i="12" a="1"/>
  <c r="N38" i="12"/>
  <c r="L41" i="17" a="1"/>
  <c r="F89" i="12" a="1"/>
  <c r="N46" i="12"/>
  <c r="D41" i="17" a="1"/>
  <c r="K88" i="12" a="1"/>
  <c r="N47" i="12"/>
  <c r="D23" i="12" a="1"/>
  <c r="J50" i="12" a="1"/>
  <c r="J46" i="12" a="1"/>
  <c r="M15" i="12" a="1"/>
  <c r="G53" i="12" a="1"/>
  <c r="I2" i="17" a="1"/>
  <c r="L6" i="12" a="1"/>
  <c r="N23" i="12"/>
  <c r="K10" i="17" a="1"/>
  <c r="D35" i="18" a="1"/>
  <c r="D56" i="12" a="1"/>
  <c r="G45" i="12" a="1"/>
  <c r="C25" i="18"/>
  <c r="M65" i="17" a="1"/>
  <c r="G24" i="18" a="1"/>
  <c r="J69" i="17" a="1"/>
  <c r="N40" i="17"/>
  <c r="K48" i="12" a="1"/>
  <c r="G37" i="17" a="1"/>
  <c r="M78" i="12" a="1"/>
  <c r="K33" i="12" a="1"/>
  <c r="F35" i="17" a="1"/>
  <c r="I80" i="12" a="1"/>
  <c r="K37" i="12" a="1"/>
  <c r="K40" i="17" a="1"/>
  <c r="D88" i="12" a="1"/>
  <c r="F62" i="17" a="1"/>
  <c r="F23" i="18" a="1"/>
  <c r="O65" i="17"/>
  <c r="M39" i="17" a="1"/>
  <c r="I46" i="12" a="1"/>
  <c r="M36" i="17" a="1"/>
  <c r="G78" i="12" a="1"/>
  <c r="D33" i="12" a="1"/>
  <c r="L33" i="17" a="1"/>
  <c r="N79" i="12"/>
  <c r="C37" i="12" a="1"/>
  <c r="D40" i="17" a="1"/>
  <c r="N86" i="12"/>
  <c r="C44" i="12" a="1"/>
  <c r="C39" i="17" a="1"/>
  <c r="M86" i="12" a="1"/>
  <c r="K45" i="12" a="1"/>
  <c r="I21" i="12" a="1"/>
  <c r="C46" i="12" a="1"/>
  <c r="C21" i="12" a="1"/>
  <c r="L48" i="12" a="1"/>
  <c r="I77" i="12" a="1"/>
  <c r="F5" i="12" a="1"/>
  <c r="G22" i="12" a="1"/>
  <c r="D15" i="17" a="1"/>
  <c r="M51" i="12" a="1"/>
  <c r="C20" i="12" a="1"/>
  <c r="L24" i="17" a="1"/>
  <c r="D24" i="12" a="1"/>
  <c r="I42" i="18" a="1"/>
  <c r="F23" i="12" a="1"/>
  <c r="G47" i="12" a="1"/>
  <c r="G23" i="12" a="1"/>
  <c r="C60" i="21" a="1"/>
  <c r="M55" i="17" a="1"/>
  <c r="D74" i="18" a="1"/>
  <c r="M45" i="19" a="1"/>
  <c r="K40" i="18" a="1"/>
  <c r="F67" i="21" a="1"/>
  <c r="L23" i="19" a="1"/>
  <c r="L44" i="17" a="1"/>
  <c r="F77" i="19" a="1"/>
  <c r="G76" i="19" a="1"/>
  <c r="L51" i="18" a="1"/>
  <c r="D57" i="19" a="1"/>
  <c r="C30" i="21" a="1"/>
  <c r="D52" i="18" a="1"/>
  <c r="M17" i="17" a="1"/>
  <c r="J29" i="17" a="1"/>
  <c r="D16" i="19" a="1"/>
  <c r="G60" i="18" a="1"/>
  <c r="I63" i="12" a="1"/>
  <c r="G18" i="17" a="1"/>
  <c r="C43" i="19" a="1"/>
  <c r="I18" i="18" a="1"/>
  <c r="M40" i="18" a="1"/>
  <c r="F20" i="17" a="1"/>
  <c r="C22" i="17" a="1"/>
  <c r="L19" i="19" a="1"/>
  <c r="N37" i="18"/>
  <c r="L29" i="18" a="1"/>
  <c r="G72" i="18" a="1"/>
  <c r="D18" i="18" a="1"/>
  <c r="F69" i="12" a="1"/>
  <c r="I45" i="21" a="1"/>
  <c r="O22" i="19"/>
  <c r="L63" i="18" a="1"/>
  <c r="O61" i="17"/>
  <c r="D28" i="18" a="1"/>
  <c r="N72" i="12"/>
  <c r="N35" i="17"/>
  <c r="O27" i="17"/>
  <c r="C61" i="12" a="1"/>
  <c r="O27" i="21"/>
  <c r="M61" i="19" a="1"/>
  <c r="N65" i="19"/>
  <c r="G65" i="19" a="1"/>
  <c r="I82" i="18" a="1"/>
  <c r="G48" i="18" a="1"/>
  <c r="G46" i="18" a="1"/>
  <c r="M77" i="18" a="1"/>
  <c r="C73" i="17" a="1"/>
  <c r="N8" i="17"/>
  <c r="D38" i="18" a="1"/>
  <c r="D25" i="17" a="1"/>
  <c r="M72" i="12" a="1"/>
  <c r="N49" i="17"/>
  <c r="J4" i="17" a="1"/>
  <c r="C65" i="18"/>
  <c r="M54" i="18" a="1"/>
  <c r="J60" i="12" a="1"/>
  <c r="F55" i="17" a="1"/>
  <c r="G54" i="12" a="1"/>
  <c r="N41" i="17"/>
  <c r="M82" i="12" a="1"/>
  <c r="G38" i="12" a="1"/>
  <c r="L40" i="17" a="1"/>
  <c r="C84" i="12" a="1"/>
  <c r="G42" i="12" a="1"/>
  <c r="O44" i="17"/>
  <c r="J2" i="17" a="1"/>
  <c r="C49" i="12" a="1"/>
  <c r="M44" i="17" a="1"/>
  <c r="D3" i="17" a="1"/>
  <c r="D50" i="12" a="1"/>
  <c r="F26" i="12" a="1"/>
  <c r="K60" i="12" a="1"/>
  <c r="O14" i="17"/>
  <c r="O17" i="12"/>
  <c r="D64" i="12" a="1"/>
  <c r="G26" i="17" a="1"/>
  <c r="L8" i="12" a="1"/>
  <c r="N26" i="12"/>
  <c r="C34" i="17" a="1"/>
  <c r="L46" i="17" a="1"/>
  <c r="D4" i="17" a="1"/>
  <c r="I71" i="12" a="1"/>
  <c r="K2" i="17" a="1"/>
  <c r="D81" i="21" a="1"/>
  <c r="G46" i="17" a="1"/>
  <c r="K69" i="17" a="1"/>
  <c r="N57" i="17"/>
  <c r="G35" i="17" a="1"/>
  <c r="N74" i="12"/>
  <c r="K32" i="17" a="1"/>
  <c r="L78" i="12" a="1"/>
  <c r="O35" i="12"/>
  <c r="D39" i="17" a="1"/>
  <c r="K85" i="12" a="1"/>
  <c r="N42" i="12"/>
  <c r="D38" i="17" a="1"/>
  <c r="J85" i="12" a="1"/>
  <c r="I44" i="12" a="1"/>
  <c r="L19" i="12" a="1"/>
  <c r="D43" i="12" a="1"/>
  <c r="C15" i="12" a="1"/>
  <c r="G44" i="12" a="1"/>
  <c r="K56" i="12" a="1"/>
  <c r="L3" i="12" a="1"/>
  <c r="G20" i="12" a="1"/>
  <c r="C67" i="12" a="1"/>
  <c r="M90" i="12" a="1"/>
  <c r="G20" i="17" a="1"/>
  <c r="N58" i="18"/>
  <c r="D34" i="19" a="1"/>
  <c r="L32" i="18" a="1"/>
  <c r="D26" i="18" a="1"/>
  <c r="J86" i="12" a="1"/>
  <c r="G88" i="12" a="1"/>
  <c r="K35" i="18" a="1"/>
  <c r="N15" i="17"/>
  <c r="K57" i="12" a="1"/>
  <c r="D23" i="18" a="1"/>
  <c r="F15" i="17" a="1"/>
  <c r="C62" i="12" a="1"/>
  <c r="D31" i="18" a="1"/>
  <c r="G68" i="12" a="1"/>
  <c r="J36" i="18" a="1"/>
  <c r="G22" i="17" a="1"/>
  <c r="J70" i="12" a="1"/>
  <c r="I9" i="17" a="1"/>
  <c r="I7" i="12" a="1"/>
  <c r="F47" i="12" a="1"/>
  <c r="G11" i="12" a="1"/>
  <c r="M20" i="12" a="1"/>
  <c r="I25" i="12" a="1"/>
  <c r="L36" i="18" a="1"/>
  <c r="K29" i="17" a="1"/>
  <c r="J19" i="17" a="1"/>
  <c r="D36" i="12" a="1"/>
  <c r="F27" i="17" a="1"/>
  <c r="G67" i="12" a="1"/>
  <c r="O58" i="18"/>
  <c r="D73" i="12" a="1"/>
  <c r="K62" i="18" a="1"/>
  <c r="C32" i="17" a="1"/>
  <c r="G79" i="12" a="1"/>
  <c r="O36" i="12"/>
  <c r="O30" i="17"/>
  <c r="L79" i="12" a="1"/>
  <c r="L38" i="12" a="1"/>
  <c r="O14" i="12"/>
  <c r="J30" i="12" a="1"/>
  <c r="J27" i="17" a="1"/>
  <c r="I30" i="12" a="1"/>
  <c r="K36" i="12" a="1"/>
  <c r="C14" i="12" a="1"/>
  <c r="K12" i="12" a="1"/>
  <c r="O41" i="12"/>
  <c r="O28" i="12"/>
  <c r="D60" i="18" a="1"/>
  <c r="K29" i="18" a="1"/>
  <c r="F24" i="17" a="1"/>
  <c r="D68" i="21" a="1"/>
  <c r="I19" i="19" a="1"/>
  <c r="L36" i="19" a="1"/>
  <c r="J44" i="17" a="1"/>
  <c r="L31" i="17" a="1"/>
  <c r="I42" i="12" a="1"/>
  <c r="L32" i="17" a="1"/>
  <c r="O71" i="12"/>
  <c r="L29" i="12" a="1"/>
  <c r="J30" i="17" a="1"/>
  <c r="D77" i="12" a="1"/>
  <c r="D34" i="12" a="1"/>
  <c r="L36" i="17" a="1"/>
  <c r="G83" i="12" a="1"/>
  <c r="C41" i="12" a="1"/>
  <c r="D36" i="17" a="1"/>
  <c r="N83" i="12"/>
  <c r="M42" i="12" a="1"/>
  <c r="I18" i="12" a="1"/>
  <c r="I38" i="12" a="1"/>
  <c r="C3" i="12" a="1"/>
  <c r="M11" i="12" a="1"/>
  <c r="K39" i="12" a="1"/>
  <c r="J51" i="12" a="1"/>
  <c r="N41" i="12"/>
  <c r="C19" i="12" a="1"/>
  <c r="O53" i="12"/>
  <c r="J74" i="18" a="1"/>
  <c r="M84" i="12" a="1"/>
  <c r="M73" i="21" a="1"/>
  <c r="G8" i="22" a="1"/>
  <c r="G34" i="18" a="1"/>
  <c r="N79" i="21"/>
  <c r="O37" i="18"/>
  <c r="M67" i="17" a="1"/>
  <c r="N18" i="19"/>
  <c r="J23" i="21" a="1"/>
  <c r="M14" i="19" a="1"/>
  <c r="F64" i="18" a="1"/>
  <c r="K60" i="18" a="1"/>
  <c r="K31" i="19" a="1"/>
  <c r="C55" i="12" a="1"/>
  <c r="D50" i="22" a="1"/>
  <c r="M63" i="18" a="1"/>
  <c r="M61" i="21" a="1"/>
  <c r="N37" i="17"/>
  <c r="G63" i="12" a="1"/>
  <c r="F39" i="21" a="1"/>
  <c r="O27" i="18"/>
  <c r="K38" i="19" a="1"/>
  <c r="L4" i="17" a="1"/>
  <c r="F61" i="21" a="1"/>
  <c r="C53" i="18"/>
  <c r="G69" i="17" a="1"/>
  <c r="N34" i="19"/>
  <c r="C19" i="17" a="1"/>
  <c r="G32" i="17" a="1"/>
  <c r="M57" i="17" a="1"/>
  <c r="O51" i="19"/>
  <c r="J57" i="17" a="1"/>
  <c r="C21" i="21" a="1"/>
  <c r="D20" i="19" a="1"/>
  <c r="F56" i="17" a="1"/>
  <c r="L61" i="12" a="1"/>
  <c r="I15" i="17" a="1"/>
  <c r="F63" i="18" a="1"/>
  <c r="O15" i="17"/>
  <c r="C39" i="12" a="1"/>
  <c r="G20" i="19" a="1"/>
  <c r="J22" i="19" a="1"/>
  <c r="J69" i="18" a="1"/>
  <c r="G35" i="18" a="1"/>
  <c r="O59" i="17"/>
  <c r="L25" i="18" a="1"/>
  <c r="L18" i="19" a="1"/>
  <c r="K71" i="17" a="1"/>
  <c r="G84" i="12" a="1"/>
  <c r="J59" i="17" a="1"/>
  <c r="M14" i="17" a="1"/>
  <c r="N62" i="12"/>
  <c r="N36" i="17"/>
  <c r="O58" i="19"/>
  <c r="O34" i="17"/>
  <c r="D26" i="17" a="1"/>
  <c r="C30" i="17" a="1"/>
  <c r="C69" i="12" a="1"/>
  <c r="J66" i="18" a="1"/>
  <c r="M27" i="17" a="1"/>
  <c r="M74" i="12" a="1"/>
  <c r="O73" i="18"/>
  <c r="F34" i="17" a="1"/>
  <c r="O80" i="12"/>
  <c r="M38" i="12" a="1"/>
  <c r="C33" i="17" a="1"/>
  <c r="I16" i="12" a="1"/>
  <c r="G33" i="12" a="1"/>
  <c r="G56" i="17" a="1"/>
  <c r="M9" i="12" a="1"/>
  <c r="L34" i="12" a="1"/>
  <c r="J42" i="12" a="1"/>
  <c r="D22" i="12" a="1"/>
  <c r="K15" i="12" a="1"/>
  <c r="K46" i="12" a="1"/>
  <c r="F36" i="12" a="1"/>
  <c r="M30" i="12" a="1"/>
  <c r="O34" i="12"/>
  <c r="G50" i="12" a="1"/>
  <c r="C66" i="12" a="1"/>
  <c r="D42" i="19" a="1"/>
  <c r="N51" i="17"/>
  <c r="D15" i="19" a="1"/>
  <c r="F14" i="17" a="1"/>
  <c r="M9" i="17" a="1"/>
  <c r="G59" i="18" a="1"/>
  <c r="D23" i="17" a="1"/>
  <c r="F63" i="12" a="1"/>
  <c r="M46" i="18" a="1"/>
  <c r="M21" i="17" a="1"/>
  <c r="O68" i="12"/>
  <c r="K48" i="18" a="1"/>
  <c r="G28" i="17" a="1"/>
  <c r="L74" i="12" a="1"/>
  <c r="D64" i="18" a="1"/>
  <c r="K27" i="17" a="1"/>
  <c r="I76" i="12" a="1"/>
  <c r="I66" i="17" a="1"/>
  <c r="O11" i="12"/>
  <c r="D27" i="12" a="1"/>
  <c r="D83" i="12" a="1"/>
  <c r="O25" i="12"/>
  <c r="K31" i="12" a="1"/>
  <c r="J60" i="17" a="1"/>
  <c r="K6" i="12" a="1"/>
  <c r="I31" i="12" a="1"/>
  <c r="L40" i="12" a="1"/>
  <c r="M19" i="17" a="1"/>
  <c r="I47" i="17" a="1"/>
  <c r="I31" i="19" a="1"/>
  <c r="M72" i="17" a="1"/>
  <c r="M16" i="17" a="1"/>
  <c r="D61" i="12" a="1"/>
  <c r="L69" i="12" a="1"/>
  <c r="L57" i="17" a="1"/>
  <c r="C4" i="17" a="1"/>
  <c r="C47" i="12" a="1"/>
  <c r="J53" i="17" a="1"/>
  <c r="I4" i="17" a="1"/>
  <c r="I11" i="17" a="1"/>
  <c r="K58" i="12" a="1"/>
  <c r="C12" i="17" a="1"/>
  <c r="K59" i="12" a="1"/>
  <c r="J38" i="12" a="1"/>
  <c r="N50" i="17"/>
  <c r="N5" i="12"/>
  <c r="K28" i="12" a="1"/>
  <c r="I49" i="17" a="1"/>
  <c r="F24" i="12" a="1"/>
  <c r="L15" i="12" a="1"/>
  <c r="I33" i="19" a="1"/>
  <c r="G32" i="18" a="1"/>
  <c r="O24" i="18"/>
  <c r="O85" i="12"/>
  <c r="L87" i="12" a="1"/>
  <c r="K33" i="18" a="1"/>
  <c r="G15" i="17" a="1"/>
  <c r="C57" i="12" a="1"/>
  <c r="F19" i="18" a="1"/>
  <c r="J14" i="17" a="1"/>
  <c r="N60" i="12"/>
  <c r="C29" i="18"/>
  <c r="L21" i="17" a="1"/>
  <c r="L67" i="12" a="1"/>
  <c r="J32" i="18" a="1"/>
  <c r="K21" i="17" a="1"/>
  <c r="C70" i="12" a="1"/>
  <c r="M4" i="17" a="1"/>
  <c r="O6" i="12"/>
  <c r="O20" i="12"/>
  <c r="O45" i="12"/>
  <c r="G8" i="12" a="1"/>
  <c r="J19" i="12" a="1"/>
  <c r="N24" i="12"/>
  <c r="D86" i="12" a="1"/>
  <c r="J11" i="12" a="1"/>
  <c r="G24" i="12" a="1"/>
  <c r="D11" i="12" a="1"/>
  <c r="K7" i="17" a="1"/>
  <c r="F32" i="17" a="1"/>
  <c r="C81" i="12" a="1"/>
  <c r="K66" i="19" a="1"/>
  <c r="N76" i="18"/>
  <c r="J61" i="18" a="1"/>
  <c r="M8" i="17" a="1"/>
  <c r="D51" i="18" a="1"/>
  <c r="K20" i="17" a="1"/>
  <c r="J61" i="12" a="1"/>
  <c r="N38" i="18"/>
  <c r="K66" i="12" a="1"/>
  <c r="O42" i="18"/>
  <c r="I26" i="17" a="1"/>
  <c r="I72" i="12" a="1"/>
  <c r="G58" i="18" a="1"/>
  <c r="M25" i="17" a="1"/>
  <c r="K74" i="12" a="1"/>
  <c r="C41" i="17" a="1"/>
  <c r="I10" i="12" a="1"/>
  <c r="K25" i="12" a="1"/>
  <c r="K64" i="12" a="1"/>
  <c r="M3" i="12" a="1"/>
  <c r="C24" i="12" a="1"/>
  <c r="D29" i="12" a="1"/>
  <c r="G30" i="17" a="1"/>
  <c r="K3" i="12" a="1"/>
  <c r="D4" i="12" a="1"/>
  <c r="C71" i="12" a="1"/>
  <c r="G41" i="12" a="1"/>
  <c r="D51" i="17" a="1"/>
  <c r="M63" i="19" a="1"/>
  <c r="J59" i="21" a="1"/>
  <c r="C61" i="18"/>
  <c r="N49" i="18"/>
  <c r="M5" i="17" a="1"/>
  <c r="I3" i="17" a="1"/>
  <c r="G45" i="18" a="1"/>
  <c r="I19" i="17" a="1"/>
  <c r="C35" i="18"/>
  <c r="J17" i="17" a="1"/>
  <c r="N64" i="12"/>
  <c r="M38" i="18" a="1"/>
  <c r="G25" i="17" a="1"/>
  <c r="M54" i="21" a="1"/>
  <c r="J58" i="18" a="1"/>
  <c r="D49" i="18" a="1"/>
  <c r="N2" i="17"/>
  <c r="J90" i="12" a="1"/>
  <c r="F18" i="17" a="1"/>
  <c r="N59" i="12"/>
  <c r="C33" i="18"/>
  <c r="D17" i="17" a="1"/>
  <c r="G64" i="12" a="1"/>
  <c r="N36" i="18"/>
  <c r="M24" i="17" a="1"/>
  <c r="K70" i="12" a="1"/>
  <c r="C52" i="18"/>
  <c r="C24" i="17" a="1"/>
  <c r="O23" i="17"/>
  <c r="O8" i="12"/>
  <c r="D54" i="21" a="1"/>
  <c r="I22" i="18" a="1"/>
  <c r="M66" i="19" a="1"/>
  <c r="K30" i="21" a="1"/>
  <c r="L58" i="18" a="1"/>
  <c r="F20" i="19" a="1"/>
  <c r="C66" i="21" a="1"/>
  <c r="O45" i="17"/>
  <c r="F18" i="18" a="1"/>
  <c r="O21" i="17"/>
  <c r="O42" i="19"/>
  <c r="L37" i="18" a="1"/>
  <c r="J71" i="17" a="1"/>
  <c r="J13" i="22" a="1"/>
  <c r="G38" i="17" a="1"/>
  <c r="C32" i="12" a="1"/>
  <c r="J39" i="17" a="1"/>
  <c r="F86" i="12" a="1"/>
  <c r="D18" i="12" a="1"/>
  <c r="L4" i="12" a="1"/>
  <c r="K21" i="12" a="1"/>
  <c r="F47" i="18" a="1"/>
  <c r="G59" i="22" a="1"/>
  <c r="G23" i="17" a="1"/>
  <c r="J37" i="18" a="1"/>
  <c r="K64" i="18" a="1"/>
  <c r="O51" i="12"/>
  <c r="N68" i="12"/>
  <c r="N80" i="12"/>
  <c r="G57" i="17" a="1"/>
  <c r="G14" i="12" a="1"/>
  <c r="O18" i="12"/>
  <c r="J14" i="12" a="1"/>
  <c r="F36" i="17" a="1"/>
  <c r="F53" i="17" a="1"/>
  <c r="F44" i="12" a="1"/>
  <c r="L41" i="12" a="1"/>
  <c r="J84" i="12" a="1"/>
  <c r="K6" i="17" a="1"/>
  <c r="I3" i="12" a="1"/>
  <c r="M12" i="12" a="1"/>
  <c r="L11" i="12" a="1"/>
  <c r="G70" i="18" a="1"/>
  <c r="O59" i="12"/>
  <c r="I51" i="12" a="1"/>
  <c r="F67" i="12" a="1"/>
  <c r="D6" i="17" a="1"/>
  <c r="O16" i="17"/>
  <c r="O10" i="12"/>
  <c r="N20" i="12"/>
  <c r="O19" i="12"/>
  <c r="J29" i="12" a="1"/>
  <c r="F31" i="17" a="1"/>
  <c r="L20" i="21" a="1"/>
  <c r="I24" i="17" a="1"/>
  <c r="C56" i="17" a="1"/>
  <c r="K72" i="17" a="1"/>
  <c r="L60" i="18" a="1"/>
  <c r="N56" i="12"/>
  <c r="I69" i="12" a="1"/>
  <c r="O29" i="12"/>
  <c r="I39" i="17" a="1"/>
  <c r="O76" i="12"/>
  <c r="I71" i="17" a="1"/>
  <c r="F58" i="19" a="1"/>
  <c r="J49" i="18" a="1"/>
  <c r="N82" i="12"/>
  <c r="N12" i="17"/>
  <c r="O66" i="17"/>
  <c r="L58" i="12" a="1"/>
  <c r="O19" i="17"/>
  <c r="K21" i="21" a="1"/>
  <c r="N38" i="17"/>
  <c r="L72" i="12" a="1"/>
  <c r="O24" i="17"/>
  <c r="J43" i="12" a="1"/>
  <c r="J11" i="17" a="1"/>
  <c r="I32" i="12" a="1"/>
  <c r="F13" i="17" a="1"/>
  <c r="D68" i="18" a="1"/>
  <c r="G61" i="12" a="1"/>
  <c r="O33" i="12"/>
  <c r="L51" i="12" a="1"/>
  <c r="L18" i="18" a="1"/>
  <c r="N43" i="12"/>
  <c r="F16" i="17" a="1"/>
  <c r="M61" i="12" a="1"/>
  <c r="D37" i="17" a="1"/>
  <c r="J9" i="17" a="1"/>
  <c r="G28" i="12" a="1"/>
  <c r="L9" i="12" a="1"/>
  <c r="F43" i="12" a="1"/>
  <c r="F10" i="12" a="1"/>
  <c r="D32" i="12" a="1"/>
  <c r="G72" i="12" a="1"/>
  <c r="M10" i="12" a="1"/>
  <c r="N19" i="17"/>
  <c r="M18" i="12" a="1"/>
  <c r="D35" i="17" a="1"/>
  <c r="N36" i="12"/>
  <c r="O49" i="12"/>
  <c r="D82" i="12" a="1"/>
  <c r="J41" i="12" a="1"/>
  <c r="M17" i="12" a="1"/>
  <c r="K77" i="12" a="1"/>
  <c r="O72" i="18"/>
  <c r="L25" i="12" a="1"/>
  <c r="G29" i="17" a="1"/>
  <c r="L28" i="12" a="1"/>
  <c r="L33" i="12" a="1"/>
  <c r="J17" i="12" a="1"/>
  <c r="J28" i="12" a="1"/>
  <c r="C2" i="12" a="1"/>
  <c r="G69" i="18" a="1"/>
  <c r="N22" i="12"/>
  <c r="F32" i="12" a="1"/>
  <c r="G51" i="12" a="1"/>
  <c r="F27" i="12" a="1"/>
  <c r="F75" i="12" a="1"/>
  <c r="I34" i="12" a="1"/>
  <c r="L88" i="12" a="1"/>
  <c r="M22" i="12" a="1"/>
  <c r="O53" i="18"/>
  <c r="I32" i="17" a="1"/>
  <c r="G36" i="12" a="1"/>
  <c r="N32" i="12"/>
  <c r="J36" i="19" a="1"/>
  <c r="K54" i="21" a="1"/>
  <c r="G74" i="12" a="1"/>
  <c r="L43" i="17" a="1"/>
  <c r="M73" i="12" a="1"/>
  <c r="G71" i="18" a="1"/>
  <c r="I72" i="17" a="1"/>
  <c r="M59" i="12" a="1"/>
  <c r="I6" i="12" a="1"/>
  <c r="I23" i="18" a="1"/>
  <c r="C29" i="17" a="1"/>
  <c r="M67" i="18" a="1"/>
  <c r="L54" i="12" a="1"/>
  <c r="I38" i="18" a="1"/>
  <c r="G40" i="12" a="1"/>
  <c r="I73" i="12" a="1"/>
  <c r="J55" i="18" a="1"/>
  <c r="N81" i="18"/>
  <c r="O68" i="18"/>
  <c r="K27" i="12" a="1"/>
  <c r="L40" i="18" a="1"/>
  <c r="K12" i="17" a="1"/>
  <c r="I60" i="12" a="1"/>
  <c r="L6" i="17" a="1"/>
  <c r="G19" i="12" a="1"/>
  <c r="J87" i="12" a="1"/>
  <c r="N33" i="12"/>
  <c r="D67" i="12" a="1"/>
  <c r="I58" i="18" a="1"/>
  <c r="D14" i="17" a="1"/>
  <c r="I47" i="12" a="1"/>
  <c r="N4" i="17"/>
  <c r="L28" i="17" a="1"/>
  <c r="F90" i="12" a="1"/>
  <c r="I67" i="21" a="1"/>
  <c r="O31" i="18"/>
  <c r="G55" i="19" a="1"/>
  <c r="C49" i="18"/>
  <c r="M53" i="18" a="1"/>
  <c r="N75" i="21"/>
  <c r="F11" i="17" a="1"/>
  <c r="J43" i="19" a="1"/>
  <c r="K44" i="17" a="1"/>
  <c r="C11" i="17" a="1"/>
  <c r="N42" i="19"/>
  <c r="F71" i="17" a="1"/>
  <c r="F52" i="17" a="1"/>
  <c r="L42" i="19" a="1"/>
  <c r="L11" i="17" a="1"/>
  <c r="L48" i="18" a="1"/>
  <c r="N28" i="17"/>
  <c r="C77" i="12" a="1"/>
  <c r="O87" i="12"/>
  <c r="D72" i="17" a="1"/>
  <c r="K38" i="12" a="1"/>
  <c r="C26" i="17" a="1"/>
  <c r="L58" i="19" a="1"/>
  <c r="I34" i="17" a="1"/>
  <c r="D25" i="18" a="1"/>
  <c r="L68" i="18" a="1"/>
  <c r="L59" i="12" a="1"/>
  <c r="F71" i="12" a="1"/>
  <c r="J32" i="12" a="1"/>
  <c r="J55" i="17" a="1"/>
  <c r="J6" i="17" a="1"/>
  <c r="J61" i="21" a="1"/>
  <c r="C78" i="12" a="1"/>
  <c r="D73" i="17" a="1"/>
  <c r="N30" i="12"/>
  <c r="L45" i="12" a="1"/>
  <c r="K63" i="12" a="1"/>
  <c r="D85" i="12" a="1"/>
  <c r="J88" i="12" a="1"/>
  <c r="C10" i="12" a="1"/>
  <c r="O58" i="17"/>
  <c r="D50" i="17" a="1"/>
  <c r="D53" i="18" a="1"/>
  <c r="F41" i="12" a="1"/>
  <c r="N55" i="12"/>
  <c r="K73" i="12" a="1"/>
  <c r="C6" i="17" a="1"/>
  <c r="O2" i="12"/>
  <c r="F11" i="12" a="1"/>
  <c r="M19" i="12" a="1"/>
  <c r="L37" i="17" a="1"/>
  <c r="D78" i="18" a="1"/>
  <c r="F84" i="12" a="1"/>
  <c r="J26" i="17" a="1"/>
  <c r="M51" i="17" a="1"/>
  <c r="D27" i="18" a="1"/>
  <c r="J58" i="12" a="1"/>
  <c r="D20" i="12" a="1"/>
  <c r="M29" i="12" a="1"/>
  <c r="J35" i="12" a="1"/>
  <c r="N43" i="17"/>
  <c r="N71" i="12"/>
  <c r="G22" i="21" a="1"/>
  <c r="D89" i="12" a="1"/>
  <c r="C65" i="12" a="1"/>
  <c r="I50" i="17" a="1"/>
  <c r="C48" i="12" a="1"/>
  <c r="D9" i="17" a="1"/>
  <c r="F12" i="17" a="1"/>
  <c r="M68" i="18" a="1"/>
  <c r="F6" i="17" a="1"/>
  <c r="K54" i="18" a="1"/>
  <c r="I8" i="17" a="1"/>
  <c r="K22" i="18" a="1"/>
  <c r="C82" i="12" a="1"/>
  <c r="D46" i="12" a="1"/>
  <c r="F28" i="12" a="1"/>
  <c r="O37" i="12"/>
  <c r="N26" i="17"/>
  <c r="O32" i="12"/>
  <c r="C63" i="12" a="1"/>
  <c r="L24" i="12" a="1"/>
  <c r="M28" i="12" a="1"/>
  <c r="G71" i="12" a="1"/>
  <c r="I9" i="12" a="1"/>
  <c r="O20" i="17"/>
  <c r="D47" i="12" a="1"/>
  <c r="K2" i="12" a="1"/>
  <c r="C88" i="12" a="1"/>
  <c r="J9" i="12" a="1"/>
  <c r="J16" i="12" a="1"/>
  <c r="J34" i="18" a="1"/>
  <c r="I87" i="12" a="1"/>
  <c r="G26" i="12" a="1"/>
  <c r="L5" i="12" a="1"/>
  <c r="K15" i="17" a="1"/>
  <c r="N10" i="12"/>
  <c r="K18" i="12" a="1"/>
  <c r="I61" i="12" a="1"/>
  <c r="L47" i="12" a="1"/>
  <c r="L32" i="12" a="1"/>
  <c r="M55" i="12" a="1"/>
  <c r="C34" i="12" a="1"/>
  <c r="J35" i="17" a="1"/>
  <c r="J2" i="12" a="1"/>
  <c r="C9" i="17" a="1"/>
  <c r="N17" i="12"/>
  <c r="L13" i="12" a="1"/>
  <c r="F83" i="12" a="1"/>
  <c r="O39" i="12"/>
  <c r="D78" i="12" a="1"/>
  <c r="N66" i="12"/>
  <c r="N63" i="17"/>
  <c r="N75" i="12"/>
  <c r="N16" i="12"/>
  <c r="I27" i="12" a="1"/>
  <c r="C54" i="18"/>
  <c r="D16" i="12" a="1"/>
  <c r="K51" i="12" a="1"/>
  <c r="F18" i="12" a="1"/>
  <c r="M14" i="12" a="1"/>
  <c r="L61" i="17" a="1"/>
  <c r="K52" i="12" a="1"/>
  <c r="O18" i="19"/>
  <c r="N11" i="17"/>
  <c r="C44" i="19" a="1"/>
  <c r="L57" i="12" a="1"/>
  <c r="K89" i="12" a="1"/>
  <c r="O72" i="12"/>
  <c r="F55" i="19" a="1"/>
  <c r="D12" i="17" a="1"/>
  <c r="K30" i="12" a="1"/>
  <c r="D7" i="17" a="1"/>
  <c r="K78" i="12" a="1"/>
  <c r="L14" i="12" a="1"/>
  <c r="F71" i="18" a="1"/>
  <c r="N54" i="12"/>
  <c r="J20" i="18" a="1"/>
  <c r="G31" i="12" a="1"/>
  <c r="F48" i="12" a="1"/>
  <c r="D9" i="12" a="1"/>
  <c r="G13" i="12" a="1"/>
  <c r="C28" i="12" a="1"/>
  <c r="J78" i="12" a="1"/>
  <c r="N77" i="18"/>
  <c r="F72" i="18" a="1"/>
  <c r="J30" i="19" a="1"/>
  <c r="I78" i="12" a="1"/>
  <c r="M63" i="12" a="1"/>
  <c r="F28" i="17" a="1"/>
  <c r="D36" i="18" a="1"/>
  <c r="O7" i="12"/>
  <c r="C52" i="12" a="1"/>
  <c r="N21" i="12"/>
  <c r="D76" i="12" a="1"/>
  <c r="C30" i="12" a="1"/>
  <c r="L54" i="18" a="1"/>
  <c r="I25" i="17" a="1"/>
  <c r="M66" i="17" a="1"/>
  <c r="C23" i="17" a="1"/>
  <c r="G39" i="12" a="1"/>
  <c r="K23" i="19" a="1"/>
  <c r="F55" i="21" a="1"/>
  <c r="M70" i="19" a="1"/>
  <c r="M33" i="18" a="1"/>
  <c r="L50" i="18" a="1"/>
  <c r="F40" i="18" a="1"/>
  <c r="L37" i="21" a="1"/>
  <c r="N47" i="17"/>
  <c r="F43" i="18" a="1"/>
  <c r="O66" i="12"/>
  <c r="I55" i="12" a="1"/>
  <c r="M21" i="19" a="1"/>
  <c r="K19" i="17" a="1"/>
  <c r="G47" i="17" a="1"/>
  <c r="N45" i="12"/>
  <c r="F33" i="17" a="1"/>
  <c r="G86" i="12" a="1"/>
  <c r="C45" i="12" a="1"/>
  <c r="M13" i="12" a="1"/>
  <c r="I58" i="12" a="1"/>
  <c r="D54" i="17" a="1"/>
  <c r="O55" i="12"/>
  <c r="M52" i="19" a="1"/>
  <c r="C89" i="12" a="1"/>
  <c r="I28" i="17" a="1"/>
  <c r="D55" i="17" a="1"/>
  <c r="O32" i="18"/>
  <c r="D38" i="12" a="1"/>
  <c r="F60" i="12" a="1"/>
  <c r="O21" i="12"/>
  <c r="M33" i="12" a="1"/>
  <c r="C42" i="12" a="1"/>
  <c r="C15" i="19" a="1"/>
  <c r="N60" i="17"/>
  <c r="G35" i="12" a="1"/>
  <c r="O52" i="12"/>
  <c r="I41" i="12" a="1"/>
  <c r="J12" i="17" a="1"/>
  <c r="D60" i="21" a="1"/>
  <c r="C71" i="17" a="1"/>
  <c r="C43" i="18"/>
  <c r="F45" i="12" a="1"/>
  <c r="D63" i="12" a="1"/>
  <c r="G75" i="12" a="1"/>
  <c r="M83" i="12" a="1"/>
  <c r="C5" i="12" a="1"/>
  <c r="I38" i="17" a="1"/>
  <c r="D5" i="12" a="1"/>
  <c r="O60" i="12"/>
  <c r="M24" i="18" a="1"/>
  <c r="J56" i="12" a="1"/>
  <c r="K14" i="17" a="1"/>
  <c r="N24" i="17"/>
  <c r="K56" i="17" a="1"/>
  <c r="K30" i="18" a="1"/>
  <c r="C38" i="12" a="1"/>
  <c r="N3" i="12"/>
  <c r="L18" i="12" a="1"/>
  <c r="K11" i="12" a="1"/>
  <c r="M81" i="12" a="1"/>
  <c r="C64" i="21" a="1"/>
  <c r="D69" i="18" a="1"/>
  <c r="K40" i="12" a="1"/>
  <c r="M70" i="12" a="1"/>
  <c r="O28" i="17"/>
  <c r="C33" i="12" a="1"/>
  <c r="G16" i="22" a="1"/>
  <c r="J47" i="17" a="1"/>
  <c r="O78" i="12"/>
  <c r="J39" i="12" a="1"/>
  <c r="G6" i="17" a="1"/>
  <c r="K50" i="18" a="1"/>
  <c r="I90" i="12" a="1"/>
  <c r="C21" i="18"/>
  <c r="I81" i="12" a="1"/>
  <c r="M59" i="17" a="1"/>
  <c r="J77" i="12" a="1"/>
  <c r="K32" i="12" a="1"/>
  <c r="K23" i="12" a="1"/>
  <c r="D31" i="12" a="1"/>
  <c r="L35" i="12" a="1"/>
  <c r="O26" i="12"/>
  <c r="I45" i="12" a="1"/>
  <c r="M71" i="12" a="1"/>
  <c r="O9" i="12"/>
  <c r="M50" i="12" a="1"/>
  <c r="F3" i="12" a="1"/>
  <c r="O27" i="12"/>
  <c r="C85" i="12" a="1"/>
  <c r="F22" i="12" a="1"/>
  <c r="M68" i="12" a="1"/>
  <c r="F2" i="12" a="1"/>
  <c r="O5" i="17"/>
  <c r="M47" i="12" a="1"/>
  <c r="L46" i="12" a="1"/>
  <c r="F68" i="12" a="1"/>
  <c r="L39" i="12" a="1"/>
  <c r="J67" i="12" a="1"/>
  <c r="C68" i="18"/>
  <c r="G17" i="12" a="1"/>
  <c r="O13" i="12"/>
  <c r="I28" i="12" a="1"/>
  <c r="G8" i="17" a="1"/>
  <c r="N88" i="12"/>
  <c r="I75" i="12" a="1"/>
  <c r="M60" i="17" a="1"/>
  <c r="J52" i="17" a="1"/>
  <c r="K67" i="12" a="1"/>
  <c r="O16" i="12"/>
  <c r="C25" i="12" a="1"/>
  <c r="J74" i="12" a="1"/>
  <c r="D2" i="12" a="1"/>
  <c r="M46" i="12" a="1"/>
  <c r="I62" i="12" a="1"/>
  <c r="G48" i="12" a="1"/>
  <c r="N54" i="17"/>
  <c r="C12" i="12" a="1"/>
  <c r="I57" i="12" a="1"/>
  <c r="J25" i="12" a="1"/>
  <c r="M18" i="17" a="1"/>
  <c r="O41" i="17"/>
  <c r="M77" i="12" a="1"/>
  <c r="J38" i="17" a="1"/>
  <c r="D6" i="12" a="1"/>
  <c r="M58" i="12" a="1"/>
  <c r="N22" i="17"/>
  <c r="N25" i="12"/>
  <c r="D27" i="19" a="1"/>
  <c r="I54" i="12" a="1"/>
  <c r="C27" i="17" a="1"/>
  <c r="J49" i="17" a="1"/>
  <c r="D3" i="12" a="1"/>
  <c r="I35" i="12" a="1"/>
  <c r="O75" i="12"/>
  <c r="G12" i="17" a="1"/>
  <c r="O40" i="12"/>
  <c r="N48" i="12"/>
  <c r="O23" i="12"/>
  <c r="I5" i="12" a="1"/>
  <c r="N37" i="12"/>
  <c r="O51" i="18"/>
  <c r="J70" i="18" a="1"/>
  <c r="M43" i="22" a="1"/>
  <c r="G49" i="12" a="1"/>
  <c r="K62" i="12" a="1"/>
  <c r="D66" i="21" a="1"/>
  <c r="L24" i="19" a="1"/>
  <c r="F8" i="17" a="1"/>
  <c r="K31" i="18" a="1"/>
  <c r="F50" i="12" a="1"/>
  <c r="J36" i="17" a="1"/>
  <c r="G78" i="19" a="1"/>
  <c r="I88" i="12" a="1"/>
  <c r="F49" i="12" a="1"/>
  <c r="C4" i="12" a="1"/>
  <c r="N44" i="12"/>
  <c r="M31" i="12" a="1"/>
  <c r="O57" i="12"/>
  <c r="J34" i="12" a="1"/>
  <c r="G71" i="21" a="1"/>
  <c r="N51" i="19"/>
  <c r="C77" i="18"/>
  <c r="K79" i="18" a="1"/>
  <c r="C41" i="19" a="1"/>
  <c r="G70" i="17" a="1"/>
  <c r="D34" i="18" a="1"/>
  <c r="L26" i="17" a="1"/>
  <c r="M59" i="19" a="1"/>
  <c r="J67" i="18" a="1"/>
  <c r="G34" i="12" a="1"/>
  <c r="L42" i="18" a="1"/>
  <c r="D72" i="18" a="1"/>
  <c r="G9" i="17" a="1"/>
  <c r="O54" i="17"/>
  <c r="D65" i="18" a="1"/>
  <c r="I22" i="17" a="1"/>
  <c r="J24" i="18" a="1"/>
  <c r="M5" i="12" a="1"/>
  <c r="L20" i="12" a="1"/>
  <c r="K5" i="12" a="1"/>
  <c r="F34" i="12" a="1"/>
  <c r="F62" i="12" a="1"/>
  <c r="J16" i="17" a="1"/>
  <c r="D27" i="17" a="1"/>
  <c r="F59" i="17" a="1"/>
  <c r="F46" i="18" a="1"/>
  <c r="N39" i="12"/>
  <c r="N6" i="12"/>
  <c r="G21" i="12" a="1"/>
  <c r="K14" i="12" a="1"/>
  <c r="K13" i="12" a="1"/>
  <c r="L38" i="19" a="1"/>
  <c r="I74" i="12" a="1"/>
  <c r="G34" i="17" a="1"/>
  <c r="J45" i="17" a="1"/>
  <c r="J70" i="17" a="1"/>
  <c r="F42" i="12" a="1"/>
  <c r="K54" i="12" a="1"/>
  <c r="N13" i="12"/>
  <c r="K42" i="12" a="1"/>
  <c r="M11" i="17" a="1"/>
  <c r="K45" i="17" a="1"/>
  <c r="C60" i="17" a="1"/>
  <c r="M44" i="18" a="1"/>
  <c r="L64" i="12" a="1"/>
  <c r="D26" i="12" a="1"/>
  <c r="M7" i="17" a="1"/>
  <c r="L52" i="12" a="1"/>
  <c r="M23" i="12" a="1"/>
  <c r="O36" i="18"/>
  <c r="N21" i="18"/>
  <c r="L17" i="17" a="1"/>
  <c r="D2" i="17" a="1"/>
  <c r="O13" i="17"/>
  <c r="J31" i="17" a="1"/>
  <c r="K55" i="17" a="1"/>
  <c r="M22" i="17" a="1"/>
  <c r="J10" i="12" a="1"/>
  <c r="D57" i="12" a="1"/>
  <c r="M77" i="19" a="1"/>
  <c r="G67" i="17" a="1"/>
  <c r="O18" i="17"/>
  <c r="D75" i="18" a="1"/>
  <c r="J65" i="12" a="1"/>
  <c r="J23" i="17" a="1"/>
  <c r="M56" i="18" a="1"/>
  <c r="L77" i="19" a="1"/>
  <c r="F82" i="18" a="1"/>
  <c r="G29" i="12" a="1"/>
  <c r="C35" i="12" a="1"/>
  <c r="J8" i="17" a="1"/>
  <c r="F52" i="12" a="1"/>
  <c r="J33" i="12" a="1"/>
  <c r="L10" i="17" a="1"/>
  <c r="C28" i="22" a="1"/>
  <c r="K31" i="17" a="1"/>
  <c r="N31" i="17"/>
  <c r="C53" i="12" a="1"/>
  <c r="F19" i="17" a="1"/>
  <c r="F25" i="17" a="1"/>
  <c r="D10" i="12" a="1"/>
  <c r="K24" i="18" a="1"/>
  <c r="C18" i="12" a="1"/>
  <c r="L22" i="12" a="1"/>
  <c r="C6" i="12" a="1"/>
  <c r="I13" i="12" a="1"/>
  <c r="G75" i="19" a="1"/>
  <c r="L33" i="18" a="1"/>
  <c r="M32" i="17" a="1"/>
  <c r="J50" i="18" a="1"/>
  <c r="M32" i="12" a="1"/>
  <c r="D48" i="12" a="1"/>
  <c r="F78" i="12" a="1"/>
  <c r="D62" i="12" a="1"/>
  <c r="F44" i="18" a="1"/>
  <c r="N56" i="18"/>
  <c r="F4" i="12" a="1"/>
  <c r="K52" i="18" a="1"/>
  <c r="L13" i="17" a="1"/>
  <c r="D8" i="12" a="1"/>
  <c r="O22" i="12"/>
  <c r="F6" i="12" a="1"/>
  <c r="C40" i="17" a="1"/>
  <c r="I70" i="18" a="1"/>
  <c r="L25" i="17" a="1"/>
  <c r="G68" i="18" a="1"/>
  <c r="C74" i="19" a="1"/>
  <c r="I46" i="18" a="1"/>
  <c r="C13" i="17" a="1"/>
  <c r="I76" i="18" a="1"/>
  <c r="F31" i="18" a="1"/>
  <c r="M26" i="18" a="1"/>
  <c r="D67" i="18" a="1"/>
  <c r="M19" i="18" a="1"/>
  <c r="M31" i="17" a="1"/>
  <c r="J28" i="21" a="1"/>
  <c r="N62" i="18"/>
  <c r="K55" i="18" a="1"/>
  <c r="C68" i="12" a="1"/>
  <c r="K70" i="17" a="1"/>
  <c r="G36" i="17" a="1"/>
  <c r="J20" i="12" a="1"/>
  <c r="J45" i="12" a="1"/>
  <c r="K7" i="12" a="1"/>
  <c r="L43" i="12" a="1"/>
  <c r="L35" i="17" a="1"/>
  <c r="N45" i="18"/>
  <c r="L23" i="17" a="1"/>
  <c r="D5" i="17" a="1"/>
  <c r="M15" i="17" a="1"/>
  <c r="K33" i="17" a="1"/>
  <c r="G58" i="17" a="1"/>
  <c r="C36" i="17" a="1"/>
  <c r="F25" i="12" a="1"/>
  <c r="D13" i="12" a="1"/>
  <c r="K20" i="12" a="1"/>
  <c r="K52" i="19" a="1"/>
  <c r="L27" i="18" a="1"/>
  <c r="D32" i="17" a="1"/>
  <c r="C51" i="17" a="1"/>
  <c r="C68" i="17" a="1"/>
  <c r="O43" i="12"/>
  <c r="G7" i="12" a="1"/>
  <c r="L2" i="12" a="1"/>
  <c r="D38" i="19" a="1"/>
  <c r="D72" i="12" a="1"/>
  <c r="F21" i="17" a="1"/>
  <c r="C45" i="17" a="1"/>
  <c r="F60" i="18" a="1"/>
  <c r="C54" i="12" a="1"/>
  <c r="N12" i="12"/>
  <c r="I24" i="12" a="1"/>
  <c r="K29" i="12" a="1"/>
  <c r="N57" i="12"/>
  <c r="G13" i="17" a="1"/>
  <c r="J58" i="17" a="1"/>
  <c r="G85" i="12" a="1"/>
  <c r="L66" i="12" a="1"/>
  <c r="G3" i="17" a="1"/>
  <c r="D21" i="17" a="1"/>
  <c r="D35" i="12" a="1"/>
  <c r="L42" i="12" a="1"/>
  <c r="K35" i="12" a="1"/>
  <c r="M27" i="12" a="1"/>
  <c r="C52" i="17" a="1"/>
  <c r="G19" i="21" a="1"/>
  <c r="G32" i="21" a="1"/>
  <c r="F81" i="12" a="1"/>
  <c r="K27" i="18" a="1"/>
  <c r="M12" i="17" a="1"/>
  <c r="C23" i="18"/>
  <c r="M56" i="19" a="1"/>
  <c r="J38" i="19" a="1"/>
  <c r="G57" i="18" a="1"/>
  <c r="L23" i="18" a="1"/>
  <c r="F70" i="12" a="1"/>
  <c r="L56" i="17" a="1"/>
  <c r="L70" i="12" a="1"/>
  <c r="F54" i="17" a="1"/>
  <c r="I65" i="12" a="1"/>
  <c r="D34" i="17" a="1"/>
  <c r="O12" i="12"/>
  <c r="N8" i="12"/>
  <c r="K16" i="12" a="1"/>
  <c r="F56" i="18" a="1"/>
  <c r="J24" i="12" a="1"/>
  <c r="G4" i="17" a="1"/>
  <c r="F19" i="12" a="1"/>
  <c r="L26" i="12" a="1"/>
  <c r="J66" i="12" a="1"/>
  <c r="J22" i="12" a="1"/>
  <c r="G16" i="12" a="1"/>
  <c r="D17" i="12" a="1"/>
  <c r="O67" i="17"/>
  <c r="O65" i="12"/>
  <c r="M65" i="12" a="1"/>
  <c r="C10" i="17" a="1"/>
  <c r="K82" i="12" a="1"/>
  <c r="D42" i="12" a="1"/>
  <c r="K10" i="12" a="1"/>
  <c r="K34" i="17" a="1"/>
  <c r="N35" i="12"/>
  <c r="J8" i="12" a="1"/>
  <c r="N29" i="17"/>
  <c r="K34" i="12" a="1"/>
  <c r="J76" i="12" a="1"/>
  <c r="D56" i="18" a="1"/>
  <c r="M6" i="12" a="1"/>
  <c r="I43" i="17" a="1"/>
  <c r="L86" i="12" a="1"/>
  <c r="K55" i="12" a="1"/>
  <c r="M80" i="12" a="1"/>
  <c r="D45" i="12" a="1"/>
  <c r="C22" i="12" a="1"/>
  <c r="C50" i="12" a="1"/>
  <c r="O61" i="12"/>
  <c r="C15" i="17" a="1"/>
  <c r="J7" i="12" a="1"/>
  <c r="F14" i="12" a="1"/>
  <c r="F55" i="12" a="1"/>
  <c r="D21" i="19" a="1"/>
  <c r="N41" i="19"/>
  <c r="M58" i="17" a="1"/>
  <c r="I36" i="12" a="1"/>
  <c r="F59" i="12" a="1"/>
  <c r="G70" i="12" a="1"/>
  <c r="O15" i="12"/>
  <c r="O44" i="12"/>
  <c r="F77" i="12" a="1"/>
  <c r="M88" i="12" a="1"/>
  <c r="C17" i="17" a="1"/>
  <c r="J37" i="17" a="1"/>
  <c r="O6" i="17"/>
  <c r="M85" i="12" a="1"/>
  <c r="J61" i="17" a="1"/>
  <c r="M45" i="12" a="1"/>
  <c r="M7" i="12" a="1"/>
  <c r="F29" i="12" a="1"/>
  <c r="K35" i="17" a="1"/>
  <c r="C49" i="17" a="1"/>
  <c r="D15" i="12" a="1"/>
  <c r="F51" i="12" a="1"/>
  <c r="K26" i="18" a="1"/>
  <c r="N27" i="12"/>
  <c r="I40" i="12" a="1"/>
  <c r="J82" i="12" a="1"/>
  <c r="O17" i="17"/>
  <c r="D28" i="12" a="1"/>
  <c r="F58" i="12" a="1"/>
  <c r="F49" i="17" a="1"/>
  <c r="L16" i="17" a="1"/>
  <c r="G32" i="12" a="1"/>
  <c r="L37" i="12" a="1"/>
  <c r="F16" i="12" a="1"/>
  <c r="M62" i="17" a="1"/>
  <c r="I17" i="17" a="1"/>
  <c r="I78" i="19" a="1"/>
  <c r="C9" i="12" a="1"/>
  <c r="O29" i="17"/>
  <c r="D31" i="17" a="1"/>
  <c r="I14" i="17" a="1"/>
  <c r="L3" i="17" a="1"/>
  <c r="D46" i="18" a="1"/>
  <c r="J40" i="17" a="1"/>
  <c r="L63" i="17" a="1"/>
  <c r="C70" i="17" a="1"/>
  <c r="L36" i="12" a="1"/>
  <c r="G53" i="17" a="1"/>
  <c r="C7" i="12" a="1"/>
  <c r="G73" i="17" a="1"/>
  <c r="M59" i="18" a="1"/>
  <c r="K21" i="18" a="1"/>
  <c r="F15" i="19" a="1"/>
  <c r="F21" i="18" a="1"/>
  <c r="F51" i="17" a="1"/>
  <c r="O31" i="19"/>
  <c r="N9" i="17"/>
  <c r="C17" i="19" a="1"/>
  <c r="N53" i="17"/>
  <c r="F57" i="12" a="1"/>
  <c r="I17" i="19" a="1"/>
  <c r="K23" i="17" a="1"/>
  <c r="J69" i="12" a="1"/>
  <c r="O65" i="18"/>
  <c r="I12" i="12" a="1"/>
  <c r="C27" i="12" a="1"/>
  <c r="J5" i="12" a="1"/>
  <c r="G25" i="12" a="1"/>
  <c r="K76" i="12" a="1"/>
  <c r="N27" i="18"/>
  <c r="O88" i="12"/>
  <c r="C5" i="17" a="1"/>
  <c r="O22" i="17"/>
  <c r="J32" i="17" a="1"/>
  <c r="F40" i="12" a="1"/>
  <c r="M48" i="12" a="1"/>
  <c r="M40" i="12" a="1"/>
  <c r="J41" i="17" a="1"/>
  <c r="G75" i="18" a="1"/>
  <c r="M35" i="17" a="1"/>
  <c r="C87" i="12" a="1"/>
  <c r="K9" i="17" a="1"/>
  <c r="K38" i="17" a="1"/>
  <c r="F50" i="17" a="1"/>
  <c r="M53" i="12" a="1"/>
  <c r="C11" i="12" a="1"/>
  <c r="M39" i="19" a="1"/>
  <c r="K25" i="18" a="1"/>
  <c r="L9" i="17" a="1"/>
  <c r="C20" i="17" a="1"/>
  <c r="J66" i="17" a="1"/>
  <c r="C46" i="17" a="1"/>
  <c r="G5" i="12" a="1"/>
  <c r="K4" i="12" a="1"/>
  <c r="D76" i="18" a="1"/>
  <c r="M54" i="12" a="1"/>
  <c r="G77" i="18" a="1"/>
  <c r="I56" i="12" a="1"/>
  <c r="J72" i="12" a="1"/>
  <c r="F10" i="17" a="1"/>
  <c r="C21" i="17" a="1"/>
  <c r="I14" i="12" a="1"/>
  <c r="J26" i="12" a="1"/>
  <c r="J18" i="12" a="1"/>
  <c r="L84" i="12" a="1"/>
  <c r="K77" i="18" a="1"/>
  <c r="K48" i="17" a="1"/>
  <c r="K71" i="18" a="1"/>
  <c r="M49" i="17" a="1"/>
  <c r="K44" i="12" a="1"/>
  <c r="C2" i="17" a="1"/>
  <c r="C55" i="17" a="1"/>
  <c r="L21" i="21" a="1"/>
  <c r="K47" i="18" a="1"/>
  <c r="K26" i="17" a="1"/>
  <c r="D62" i="17" a="1"/>
  <c r="O64" i="12"/>
  <c r="K49" i="17" a="1"/>
  <c r="D58" i="12" a="1"/>
  <c r="L34" i="17" a="1"/>
  <c r="M60" i="12" a="1"/>
  <c r="M28" i="17" a="1"/>
  <c r="M56" i="12" a="1"/>
  <c r="O4" i="12"/>
  <c r="G15" i="12" a="1"/>
  <c r="G10" i="12" a="1"/>
  <c r="F13" i="12" a="1"/>
  <c r="K8" i="12" a="1"/>
  <c r="C48" i="17" a="1"/>
  <c r="G3" i="12" a="1"/>
  <c r="C73" i="12" a="1"/>
  <c r="M2" i="12" a="1"/>
  <c r="F35" i="12" a="1"/>
  <c r="K9" i="12" a="1"/>
  <c r="F46" i="12" a="1"/>
  <c r="O5" i="12"/>
  <c r="O49" i="18"/>
  <c r="D51" i="12" a="1"/>
  <c r="N9" i="12"/>
  <c r="D10" i="17" a="1"/>
  <c r="N2" i="12"/>
  <c r="O12" i="17"/>
  <c r="J57" i="19" a="1"/>
  <c r="N65" i="17"/>
  <c r="F79" i="12" a="1"/>
  <c r="N45" i="19"/>
  <c r="L81" i="12" a="1"/>
  <c r="G19" i="17" a="1"/>
  <c r="D71" i="12" a="1"/>
  <c r="I23" i="12" a="1"/>
  <c r="K19" i="12" a="1"/>
  <c r="K47" i="12" a="1"/>
  <c r="O81" i="12"/>
  <c r="N53" i="12"/>
  <c r="N61" i="12"/>
  <c r="C26" i="12" a="1"/>
  <c r="C26" i="12" l="1"/>
  <c r="K47" i="12"/>
  <c r="K19" i="12"/>
  <c r="I23" i="12"/>
  <c r="D71" i="12"/>
  <c r="G19" i="17"/>
  <c r="L81" i="12"/>
  <c r="F79" i="12"/>
  <c r="J57" i="19"/>
  <c r="D10" i="17"/>
  <c r="D51" i="12"/>
  <c r="F46" i="12"/>
  <c r="K9" i="12"/>
  <c r="F35" i="12"/>
  <c r="M2" i="12"/>
  <c r="C73" i="12"/>
  <c r="G3" i="12"/>
  <c r="C48" i="17"/>
  <c r="K8" i="12"/>
  <c r="F13" i="12"/>
  <c r="G10" i="12"/>
  <c r="G15" i="12"/>
  <c r="M56" i="12"/>
  <c r="M28" i="17"/>
  <c r="M60" i="12"/>
  <c r="L34" i="17"/>
  <c r="D58" i="12"/>
  <c r="K49" i="17"/>
  <c r="D62" i="17"/>
  <c r="K26" i="17"/>
  <c r="K47" i="18"/>
  <c r="L21" i="21"/>
  <c r="C55" i="17"/>
  <c r="C2" i="17"/>
  <c r="K44" i="12"/>
  <c r="M49" i="17"/>
  <c r="K71" i="18"/>
  <c r="K48" i="17"/>
  <c r="K77" i="18"/>
  <c r="L84" i="12"/>
  <c r="J18" i="12"/>
  <c r="J26" i="12"/>
  <c r="I14" i="12"/>
  <c r="C21" i="17"/>
  <c r="F10" i="17"/>
  <c r="J72" i="12"/>
  <c r="I56" i="12"/>
  <c r="G77" i="18"/>
  <c r="M54" i="12"/>
  <c r="D76" i="18"/>
  <c r="K4" i="12"/>
  <c r="G5" i="12"/>
  <c r="C46" i="17"/>
  <c r="J66" i="17"/>
  <c r="C20" i="17"/>
  <c r="L9" i="17"/>
  <c r="K25" i="18"/>
  <c r="M39" i="19"/>
  <c r="C11" i="12"/>
  <c r="M53" i="12"/>
  <c r="F50" i="17"/>
  <c r="K38" i="17"/>
  <c r="K9" i="17"/>
  <c r="C87" i="12"/>
  <c r="M35" i="17"/>
  <c r="G75" i="18"/>
  <c r="J41" i="17"/>
  <c r="M40" i="12"/>
  <c r="M48" i="12"/>
  <c r="F40" i="12"/>
  <c r="J32" i="17"/>
  <c r="C5" i="17"/>
  <c r="K76" i="12"/>
  <c r="G25" i="12"/>
  <c r="J5" i="12"/>
  <c r="C27" i="12"/>
  <c r="I12" i="12"/>
  <c r="J69" i="12"/>
  <c r="K23" i="17"/>
  <c r="I17" i="19"/>
  <c r="F57" i="12"/>
  <c r="C17" i="19"/>
  <c r="F51" i="17"/>
  <c r="F21" i="18"/>
  <c r="F15" i="19"/>
  <c r="K21" i="18"/>
  <c r="M59" i="18"/>
  <c r="G73" i="17"/>
  <c r="C7" i="12"/>
  <c r="G53" i="17"/>
  <c r="L36" i="12"/>
  <c r="C70" i="17"/>
  <c r="L63" i="17"/>
  <c r="J40" i="17"/>
  <c r="D46" i="18"/>
  <c r="L3" i="17"/>
  <c r="I14" i="17"/>
  <c r="D31" i="17"/>
  <c r="C9" i="12"/>
  <c r="I78" i="19"/>
  <c r="I17" i="17"/>
  <c r="M62" i="17"/>
  <c r="F16" i="12"/>
  <c r="L37" i="12"/>
  <c r="G32" i="12"/>
  <c r="L16" i="17"/>
  <c r="F49" i="17"/>
  <c r="F58" i="12"/>
  <c r="D28" i="12"/>
  <c r="J82" i="12"/>
  <c r="I40" i="12"/>
  <c r="K26" i="18"/>
  <c r="F51" i="12"/>
  <c r="D15" i="12"/>
  <c r="C49" i="17"/>
  <c r="K35" i="17"/>
  <c r="F29" i="12"/>
  <c r="M7" i="12"/>
  <c r="M45" i="12"/>
  <c r="J61" i="17"/>
  <c r="M85" i="12"/>
  <c r="J37" i="17"/>
  <c r="C17" i="17"/>
  <c r="M88" i="12"/>
  <c r="F77" i="12"/>
  <c r="G70" i="12"/>
  <c r="F59" i="12"/>
  <c r="I36" i="12"/>
  <c r="M58" i="17"/>
  <c r="D21" i="19"/>
  <c r="F55" i="12"/>
  <c r="F14" i="12"/>
  <c r="J7" i="12"/>
  <c r="C15" i="17"/>
  <c r="C50" i="12"/>
  <c r="C22" i="12"/>
  <c r="D45" i="12"/>
  <c r="M80" i="12"/>
  <c r="K55" i="12"/>
  <c r="L86" i="12"/>
  <c r="I43" i="17"/>
  <c r="M6" i="12"/>
  <c r="D56" i="18"/>
  <c r="J76" i="12"/>
  <c r="K34" i="12"/>
  <c r="J8" i="12"/>
  <c r="K34" i="17"/>
  <c r="K10" i="12"/>
  <c r="D42" i="12"/>
  <c r="K82" i="12"/>
  <c r="C10" i="17"/>
  <c r="M65" i="12"/>
  <c r="D17" i="12"/>
  <c r="G16" i="12"/>
  <c r="J22" i="12"/>
  <c r="J66" i="12"/>
  <c r="L26" i="12"/>
  <c r="F19" i="12"/>
  <c r="G4" i="17"/>
  <c r="J24" i="12"/>
  <c r="F56" i="18"/>
  <c r="K16" i="12"/>
  <c r="D34" i="17"/>
  <c r="I65" i="12"/>
  <c r="F54" i="17"/>
  <c r="L70" i="12"/>
  <c r="L56" i="17"/>
  <c r="F70" i="12"/>
  <c r="L23" i="18"/>
  <c r="G57" i="18"/>
  <c r="J38" i="19"/>
  <c r="M56" i="19"/>
  <c r="M12" i="17"/>
  <c r="K27" i="18"/>
  <c r="F81" i="12"/>
  <c r="G32" i="21"/>
  <c r="G19" i="21"/>
  <c r="C52" i="17"/>
  <c r="M27" i="12"/>
  <c r="K35" i="12"/>
  <c r="L42" i="12"/>
  <c r="D35" i="12"/>
  <c r="D21" i="17"/>
  <c r="G3" i="17"/>
  <c r="L66" i="12"/>
  <c r="G85" i="12"/>
  <c r="J58" i="17"/>
  <c r="G13" i="17"/>
  <c r="K29" i="12"/>
  <c r="I24" i="12"/>
  <c r="C54" i="12"/>
  <c r="F60" i="18"/>
  <c r="C45" i="17"/>
  <c r="F21" i="17"/>
  <c r="D72" i="12"/>
  <c r="D38" i="19"/>
  <c r="L2" i="12"/>
  <c r="G7" i="12"/>
  <c r="C68" i="17"/>
  <c r="C51" i="17"/>
  <c r="D32" i="17"/>
  <c r="L27" i="18"/>
  <c r="K52" i="19"/>
  <c r="K20" i="12"/>
  <c r="D13" i="12"/>
  <c r="F25" i="12"/>
  <c r="C36" i="17"/>
  <c r="G58" i="17"/>
  <c r="K33" i="17"/>
  <c r="M15" i="17"/>
  <c r="D5" i="17"/>
  <c r="L23" i="17"/>
  <c r="L35" i="17"/>
  <c r="L43" i="12"/>
  <c r="K7" i="12"/>
  <c r="J45" i="12"/>
  <c r="J20" i="12"/>
  <c r="G36" i="17"/>
  <c r="K70" i="17"/>
  <c r="C68" i="12"/>
  <c r="K55" i="18"/>
  <c r="J28" i="21"/>
  <c r="M31" i="17"/>
  <c r="M19" i="18"/>
  <c r="D67" i="18"/>
  <c r="M26" i="18"/>
  <c r="F31" i="18"/>
  <c r="I76" i="18"/>
  <c r="C13" i="17"/>
  <c r="I46" i="18"/>
  <c r="C74" i="19"/>
  <c r="G68" i="18"/>
  <c r="L25" i="17"/>
  <c r="I70" i="18"/>
  <c r="C40" i="17"/>
  <c r="F6" i="12"/>
  <c r="D8" i="12"/>
  <c r="L13" i="17"/>
  <c r="K52" i="18"/>
  <c r="F4" i="12"/>
  <c r="F44" i="18"/>
  <c r="D62" i="12"/>
  <c r="F78" i="12"/>
  <c r="D48" i="12"/>
  <c r="M32" i="12"/>
  <c r="J50" i="18"/>
  <c r="M32" i="17"/>
  <c r="L33" i="18"/>
  <c r="G75" i="19"/>
  <c r="I13" i="12"/>
  <c r="C6" i="12"/>
  <c r="L22" i="12"/>
  <c r="C18" i="12"/>
  <c r="K24" i="18"/>
  <c r="D10" i="12"/>
  <c r="F25" i="17"/>
  <c r="F19" i="17"/>
  <c r="C53" i="12"/>
  <c r="K31" i="17"/>
  <c r="C28" i="22"/>
  <c r="L10" i="17"/>
  <c r="J33" i="12"/>
  <c r="F52" i="12"/>
  <c r="J8" i="17"/>
  <c r="C35" i="12"/>
  <c r="G29" i="12"/>
  <c r="F82" i="18"/>
  <c r="L77" i="19"/>
  <c r="M56" i="18"/>
  <c r="J23" i="17"/>
  <c r="J65" i="12"/>
  <c r="D75" i="18"/>
  <c r="G67" i="17"/>
  <c r="M77" i="19"/>
  <c r="D57" i="12"/>
  <c r="J10" i="12"/>
  <c r="M22" i="17"/>
  <c r="K55" i="17"/>
  <c r="J31" i="17"/>
  <c r="D2" i="17"/>
  <c r="L17" i="17"/>
  <c r="M23" i="12"/>
  <c r="L52" i="12"/>
  <c r="M7" i="17"/>
  <c r="D26" i="12"/>
  <c r="L64" i="12"/>
  <c r="M44" i="18"/>
  <c r="C60" i="17"/>
  <c r="K45" i="17"/>
  <c r="M11" i="17"/>
  <c r="K42" i="12"/>
  <c r="K54" i="12"/>
  <c r="F42" i="12"/>
  <c r="J70" i="17"/>
  <c r="J45" i="17"/>
  <c r="G34" i="17"/>
  <c r="I74" i="12"/>
  <c r="L38" i="19"/>
  <c r="K13" i="12"/>
  <c r="K14" i="12"/>
  <c r="G21" i="12"/>
  <c r="F46" i="18"/>
  <c r="F59" i="17"/>
  <c r="D27" i="17"/>
  <c r="J16" i="17"/>
  <c r="F62" i="12"/>
  <c r="F34" i="12"/>
  <c r="K5" i="12"/>
  <c r="L20" i="12"/>
  <c r="M5" i="12"/>
  <c r="J24" i="18"/>
  <c r="I22" i="17"/>
  <c r="D65" i="18"/>
  <c r="G9" i="17"/>
  <c r="D72" i="18"/>
  <c r="L42" i="18"/>
  <c r="G34" i="12"/>
  <c r="J67" i="18"/>
  <c r="M59" i="19"/>
  <c r="L26" i="17"/>
  <c r="D34" i="18"/>
  <c r="G70" i="17"/>
  <c r="C41" i="19"/>
  <c r="K79" i="18"/>
  <c r="G71" i="21"/>
  <c r="J34" i="12"/>
  <c r="M31" i="12"/>
  <c r="C4" i="12"/>
  <c r="F49" i="12"/>
  <c r="I88" i="12"/>
  <c r="G78" i="19"/>
  <c r="J36" i="17"/>
  <c r="F50" i="12"/>
  <c r="K31" i="18"/>
  <c r="F8" i="17"/>
  <c r="L24" i="19"/>
  <c r="D66" i="21"/>
  <c r="K62" i="12"/>
  <c r="G49" i="12"/>
  <c r="M43" i="22"/>
  <c r="J70" i="18"/>
  <c r="I5" i="12"/>
  <c r="G12" i="17"/>
  <c r="I35" i="12"/>
  <c r="D3" i="12"/>
  <c r="J49" i="17"/>
  <c r="C27" i="17"/>
  <c r="I54" i="12"/>
  <c r="D27" i="19"/>
  <c r="M58" i="12"/>
  <c r="D6" i="12"/>
  <c r="J38" i="17"/>
  <c r="M77" i="12"/>
  <c r="M18" i="17"/>
  <c r="J25" i="12"/>
  <c r="I57" i="12"/>
  <c r="C12" i="12"/>
  <c r="G48" i="12"/>
  <c r="I62" i="12"/>
  <c r="M46" i="12"/>
  <c r="D2" i="12"/>
  <c r="J74" i="12"/>
  <c r="C25" i="12"/>
  <c r="K67" i="12"/>
  <c r="J52" i="17"/>
  <c r="M60" i="17"/>
  <c r="I75" i="12"/>
  <c r="G8" i="17"/>
  <c r="I28" i="12"/>
  <c r="G17" i="12"/>
  <c r="J67" i="12"/>
  <c r="L39" i="12"/>
  <c r="F68" i="12"/>
  <c r="L46" i="12"/>
  <c r="M47" i="12"/>
  <c r="F2" i="12"/>
  <c r="M68" i="12"/>
  <c r="F22" i="12"/>
  <c r="C85" i="12"/>
  <c r="F3" i="12"/>
  <c r="M50" i="12"/>
  <c r="M71" i="12"/>
  <c r="I45" i="12"/>
  <c r="L35" i="12"/>
  <c r="D31" i="12"/>
  <c r="K23" i="12"/>
  <c r="K32" i="12"/>
  <c r="J77" i="12"/>
  <c r="M59" i="17"/>
  <c r="I81" i="12"/>
  <c r="I90" i="12"/>
  <c r="K50" i="18"/>
  <c r="G6" i="17"/>
  <c r="J39" i="12"/>
  <c r="J47" i="17"/>
  <c r="G16" i="22"/>
  <c r="C33" i="12"/>
  <c r="M70" i="12"/>
  <c r="K40" i="12"/>
  <c r="D69" i="18"/>
  <c r="C64" i="21"/>
  <c r="M81" i="12"/>
  <c r="K11" i="12"/>
  <c r="L18" i="12"/>
  <c r="C38" i="12"/>
  <c r="K30" i="18"/>
  <c r="K56" i="17"/>
  <c r="K14" i="17"/>
  <c r="J56" i="12"/>
  <c r="M24" i="18"/>
  <c r="D5" i="12"/>
  <c r="I38" i="17"/>
  <c r="C5" i="12"/>
  <c r="M83" i="12"/>
  <c r="G75" i="12"/>
  <c r="D63" i="12"/>
  <c r="F45" i="12"/>
  <c r="C71" i="17"/>
  <c r="D60" i="21"/>
  <c r="J12" i="17"/>
  <c r="I41" i="12"/>
  <c r="G35" i="12"/>
  <c r="C15" i="19"/>
  <c r="C42" i="12"/>
  <c r="M33" i="12"/>
  <c r="F60" i="12"/>
  <c r="D38" i="12"/>
  <c r="D55" i="17"/>
  <c r="I28" i="17"/>
  <c r="C89" i="12"/>
  <c r="M52" i="19"/>
  <c r="D54" i="17"/>
  <c r="I58" i="12"/>
  <c r="M13" i="12"/>
  <c r="C45" i="12"/>
  <c r="G86" i="12"/>
  <c r="F33" i="17"/>
  <c r="G47" i="17"/>
  <c r="K19" i="17"/>
  <c r="M21" i="19"/>
  <c r="I55" i="12"/>
  <c r="F43" i="18"/>
  <c r="L37" i="21"/>
  <c r="F40" i="18"/>
  <c r="L50" i="18"/>
  <c r="M33" i="18"/>
  <c r="M70" i="19"/>
  <c r="F55" i="21"/>
  <c r="K23" i="19"/>
  <c r="G39" i="12"/>
  <c r="C23" i="17"/>
  <c r="M66" i="17"/>
  <c r="I25" i="17"/>
  <c r="L54" i="18"/>
  <c r="C30" i="12"/>
  <c r="D76" i="12"/>
  <c r="C52" i="12"/>
  <c r="D36" i="18"/>
  <c r="F28" i="17"/>
  <c r="M63" i="12"/>
  <c r="I78" i="12"/>
  <c r="J30" i="19"/>
  <c r="F72" i="18"/>
  <c r="J78" i="12"/>
  <c r="C28" i="12"/>
  <c r="G13" i="12"/>
  <c r="D9" i="12"/>
  <c r="F48" i="12"/>
  <c r="G31" i="12"/>
  <c r="J20" i="18"/>
  <c r="F71" i="18"/>
  <c r="L14" i="12"/>
  <c r="K78" i="12"/>
  <c r="D7" i="17"/>
  <c r="K30" i="12"/>
  <c r="D12" i="17"/>
  <c r="F55" i="19"/>
  <c r="K89" i="12"/>
  <c r="L57" i="12"/>
  <c r="C44" i="19"/>
  <c r="K52" i="12"/>
  <c r="L61" i="17"/>
  <c r="M14" i="12"/>
  <c r="F18" i="12"/>
  <c r="K51" i="12"/>
  <c r="D16" i="12"/>
  <c r="I27" i="12"/>
  <c r="D78" i="12"/>
  <c r="F83" i="12"/>
  <c r="L13" i="12"/>
  <c r="C9" i="17"/>
  <c r="J2" i="12"/>
  <c r="J35" i="17"/>
  <c r="C34" i="12"/>
  <c r="M55" i="12"/>
  <c r="L32" i="12"/>
  <c r="L47" i="12"/>
  <c r="I61" i="12"/>
  <c r="K18" i="12"/>
  <c r="K15" i="17"/>
  <c r="L5" i="12"/>
  <c r="G26" i="12"/>
  <c r="I87" i="12"/>
  <c r="J34" i="18"/>
  <c r="J16" i="12"/>
  <c r="J9" i="12"/>
  <c r="C88" i="12"/>
  <c r="K2" i="12"/>
  <c r="D47" i="12"/>
  <c r="I9" i="12"/>
  <c r="G71" i="12"/>
  <c r="M28" i="12"/>
  <c r="L24" i="12"/>
  <c r="C63" i="12"/>
  <c r="F28" i="12"/>
  <c r="D46" i="12"/>
  <c r="C82" i="12"/>
  <c r="K22" i="18"/>
  <c r="I8" i="17"/>
  <c r="K54" i="18"/>
  <c r="F6" i="17"/>
  <c r="M68" i="18"/>
  <c r="F12" i="17"/>
  <c r="D9" i="17"/>
  <c r="C48" i="12"/>
  <c r="I50" i="17"/>
  <c r="C65" i="12"/>
  <c r="D89" i="12"/>
  <c r="G22" i="21"/>
  <c r="J35" i="12"/>
  <c r="M29" i="12"/>
  <c r="D20" i="12"/>
  <c r="J58" i="12"/>
  <c r="D27" i="18"/>
  <c r="M51" i="17"/>
  <c r="J26" i="17"/>
  <c r="F84" i="12"/>
  <c r="D78" i="18"/>
  <c r="L37" i="17"/>
  <c r="M19" i="12"/>
  <c r="F11" i="12"/>
  <c r="C6" i="17"/>
  <c r="K73" i="12"/>
  <c r="F41" i="12"/>
  <c r="D53" i="18"/>
  <c r="D50" i="17"/>
  <c r="C10" i="12"/>
  <c r="J88" i="12"/>
  <c r="D85" i="12"/>
  <c r="K63" i="12"/>
  <c r="L45" i="12"/>
  <c r="D73" i="17"/>
  <c r="C78" i="12"/>
  <c r="J61" i="21"/>
  <c r="J6" i="17"/>
  <c r="J55" i="17"/>
  <c r="J32" i="12"/>
  <c r="F71" i="12"/>
  <c r="L59" i="12"/>
  <c r="L68" i="18"/>
  <c r="D25" i="18"/>
  <c r="I34" i="17"/>
  <c r="L58" i="19"/>
  <c r="C26" i="17"/>
  <c r="K38" i="12"/>
  <c r="D72" i="17"/>
  <c r="C77" i="12"/>
  <c r="L48" i="18"/>
  <c r="L11" i="17"/>
  <c r="L42" i="19"/>
  <c r="F52" i="17"/>
  <c r="F71" i="17"/>
  <c r="C11" i="17"/>
  <c r="K44" i="17"/>
  <c r="J43" i="19"/>
  <c r="F11" i="17"/>
  <c r="M53" i="18"/>
  <c r="G55" i="19"/>
  <c r="I67" i="21"/>
  <c r="F90" i="12"/>
  <c r="L28" i="17"/>
  <c r="I47" i="12"/>
  <c r="D14" i="17"/>
  <c r="I58" i="18"/>
  <c r="D67" i="12"/>
  <c r="J87" i="12"/>
  <c r="G19" i="12"/>
  <c r="L6" i="17"/>
  <c r="I60" i="12"/>
  <c r="K12" i="17"/>
  <c r="L40" i="18"/>
  <c r="K27" i="12"/>
  <c r="J55" i="18"/>
  <c r="I73" i="12"/>
  <c r="G40" i="12"/>
  <c r="I38" i="18"/>
  <c r="L54" i="12"/>
  <c r="M67" i="18"/>
  <c r="C29" i="17"/>
  <c r="I23" i="18"/>
  <c r="I6" i="12"/>
  <c r="M59" i="12"/>
  <c r="I72" i="17"/>
  <c r="G71" i="18"/>
  <c r="M73" i="12"/>
  <c r="L43" i="17"/>
  <c r="G74" i="12"/>
  <c r="K54" i="21"/>
  <c r="J36" i="19"/>
  <c r="G36" i="12"/>
  <c r="I32" i="17"/>
  <c r="M22" i="12"/>
  <c r="L88" i="12"/>
  <c r="I34" i="12"/>
  <c r="F75" i="12"/>
  <c r="F27" i="12"/>
  <c r="G51" i="12"/>
  <c r="F32" i="12"/>
  <c r="G69" i="18"/>
  <c r="C2" i="12"/>
  <c r="J28" i="12"/>
  <c r="J17" i="12"/>
  <c r="L33" i="12"/>
  <c r="L28" i="12"/>
  <c r="G29" i="17"/>
  <c r="L25" i="12"/>
  <c r="K77" i="12"/>
  <c r="M17" i="12"/>
  <c r="J41" i="12"/>
  <c r="D82" i="12"/>
  <c r="D35" i="17"/>
  <c r="M18" i="12"/>
  <c r="M10" i="12"/>
  <c r="G72" i="12"/>
  <c r="D32" i="12"/>
  <c r="F10" i="12"/>
  <c r="F43" i="12"/>
  <c r="L9" i="12"/>
  <c r="G28" i="12"/>
  <c r="J9" i="17"/>
  <c r="D37" i="17"/>
  <c r="M61" i="12"/>
  <c r="F16" i="17"/>
  <c r="L18" i="18"/>
  <c r="L51" i="12"/>
  <c r="G61" i="12"/>
  <c r="D68" i="18"/>
  <c r="F13" i="17"/>
  <c r="I32" i="12"/>
  <c r="J11" i="17"/>
  <c r="J43" i="12"/>
  <c r="L72" i="12"/>
  <c r="K21" i="21"/>
  <c r="L58" i="12"/>
  <c r="J49" i="18"/>
  <c r="F58" i="19"/>
  <c r="I71" i="17"/>
  <c r="I39" i="17"/>
  <c r="I69" i="12"/>
  <c r="L60" i="18"/>
  <c r="K72" i="17"/>
  <c r="C56" i="17"/>
  <c r="I24" i="17"/>
  <c r="L20" i="21"/>
  <c r="F31" i="17"/>
  <c r="J29" i="12"/>
  <c r="D6" i="17"/>
  <c r="F67" i="12"/>
  <c r="I51" i="12"/>
  <c r="G70" i="18"/>
  <c r="L11" i="12"/>
  <c r="M12" i="12"/>
  <c r="I3" i="12"/>
  <c r="K6" i="17"/>
  <c r="J84" i="12"/>
  <c r="L41" i="12"/>
  <c r="F44" i="12"/>
  <c r="F53" i="17"/>
  <c r="F36" i="17"/>
  <c r="J14" i="12"/>
  <c r="G14" i="12"/>
  <c r="G57" i="17"/>
  <c r="K64" i="18"/>
  <c r="J37" i="18"/>
  <c r="G23" i="17"/>
  <c r="G59" i="22"/>
  <c r="F47" i="18"/>
  <c r="K21" i="12"/>
  <c r="L4" i="12"/>
  <c r="D18" i="12"/>
  <c r="F86" i="12"/>
  <c r="J39" i="17"/>
  <c r="C32" i="12"/>
  <c r="G38" i="17"/>
  <c r="J13" i="22"/>
  <c r="J71" i="17"/>
  <c r="L37" i="18"/>
  <c r="F18" i="18"/>
  <c r="C66" i="21"/>
  <c r="F20" i="19"/>
  <c r="L58" i="18"/>
  <c r="K30" i="21"/>
  <c r="M66" i="19"/>
  <c r="I22" i="18"/>
  <c r="D54" i="21"/>
  <c r="C24" i="17"/>
  <c r="K70" i="12"/>
  <c r="M24" i="17"/>
  <c r="G64" i="12"/>
  <c r="D17" i="17"/>
  <c r="F18" i="17"/>
  <c r="J90" i="12"/>
  <c r="D49" i="18"/>
  <c r="J58" i="18"/>
  <c r="M54" i="21"/>
  <c r="G25" i="17"/>
  <c r="M38" i="18"/>
  <c r="J17" i="17"/>
  <c r="I19" i="17"/>
  <c r="G45" i="18"/>
  <c r="I3" i="17"/>
  <c r="M5" i="17"/>
  <c r="J59" i="21"/>
  <c r="M63" i="19"/>
  <c r="D51" i="17"/>
  <c r="G41" i="12"/>
  <c r="C71" i="12"/>
  <c r="D4" i="12"/>
  <c r="K3" i="12"/>
  <c r="G30" i="17"/>
  <c r="D29" i="12"/>
  <c r="C24" i="12"/>
  <c r="M3" i="12"/>
  <c r="K64" i="12"/>
  <c r="K25" i="12"/>
  <c r="I10" i="12"/>
  <c r="C41" i="17"/>
  <c r="K74" i="12"/>
  <c r="M25" i="17"/>
  <c r="G58" i="18"/>
  <c r="I72" i="12"/>
  <c r="I26" i="17"/>
  <c r="K66" i="12"/>
  <c r="J61" i="12"/>
  <c r="K20" i="17"/>
  <c r="D51" i="18"/>
  <c r="M8" i="17"/>
  <c r="J61" i="18"/>
  <c r="K66" i="19"/>
  <c r="C81" i="12"/>
  <c r="F32" i="17"/>
  <c r="K7" i="17"/>
  <c r="D11" i="12"/>
  <c r="G24" i="12"/>
  <c r="J11" i="12"/>
  <c r="D86" i="12"/>
  <c r="J19" i="12"/>
  <c r="G8" i="12"/>
  <c r="M4" i="17"/>
  <c r="C70" i="12"/>
  <c r="K21" i="17"/>
  <c r="J32" i="18"/>
  <c r="L67" i="12"/>
  <c r="L21" i="17"/>
  <c r="J14" i="17"/>
  <c r="F19" i="18"/>
  <c r="C57" i="12"/>
  <c r="G15" i="17"/>
  <c r="K33" i="18"/>
  <c r="L87" i="12"/>
  <c r="G32" i="18"/>
  <c r="I33" i="19"/>
  <c r="L15" i="12"/>
  <c r="F24" i="12"/>
  <c r="I49" i="17"/>
  <c r="K28" i="12"/>
  <c r="J38" i="12"/>
  <c r="K59" i="12"/>
  <c r="C12" i="17"/>
  <c r="K58" i="12"/>
  <c r="I11" i="17"/>
  <c r="I4" i="17"/>
  <c r="J53" i="17"/>
  <c r="C47" i="12"/>
  <c r="C4" i="17"/>
  <c r="L57" i="17"/>
  <c r="L69" i="12"/>
  <c r="D61" i="12"/>
  <c r="M16" i="17"/>
  <c r="M72" i="17"/>
  <c r="I31" i="19"/>
  <c r="I47" i="17"/>
  <c r="M19" i="17"/>
  <c r="L40" i="12"/>
  <c r="I31" i="12"/>
  <c r="K6" i="12"/>
  <c r="J60" i="17"/>
  <c r="K31" i="12"/>
  <c r="D83" i="12"/>
  <c r="D27" i="12"/>
  <c r="I66" i="17"/>
  <c r="I76" i="12"/>
  <c r="K27" i="17"/>
  <c r="D64" i="18"/>
  <c r="L74" i="12"/>
  <c r="G28" i="17"/>
  <c r="K48" i="18"/>
  <c r="M21" i="17"/>
  <c r="M46" i="18"/>
  <c r="F63" i="12"/>
  <c r="D23" i="17"/>
  <c r="G59" i="18"/>
  <c r="M9" i="17"/>
  <c r="F14" i="17"/>
  <c r="D15" i="19"/>
  <c r="D42" i="19"/>
  <c r="C66" i="12"/>
  <c r="G50" i="12"/>
  <c r="M30" i="12"/>
  <c r="F36" i="12"/>
  <c r="K46" i="12"/>
  <c r="K15" i="12"/>
  <c r="D22" i="12"/>
  <c r="J42" i="12"/>
  <c r="L34" i="12"/>
  <c r="M9" i="12"/>
  <c r="G56" i="17"/>
  <c r="G33" i="12"/>
  <c r="I16" i="12"/>
  <c r="C33" i="17"/>
  <c r="M38" i="12"/>
  <c r="F34" i="17"/>
  <c r="M74" i="12"/>
  <c r="M27" i="17"/>
  <c r="J66" i="18"/>
  <c r="C69" i="12"/>
  <c r="C30" i="17"/>
  <c r="D26" i="17"/>
  <c r="M14" i="17"/>
  <c r="J59" i="17"/>
  <c r="G84" i="12"/>
  <c r="K71" i="17"/>
  <c r="L18" i="19"/>
  <c r="L25" i="18"/>
  <c r="G35" i="18"/>
  <c r="J69" i="18"/>
  <c r="J22" i="19"/>
  <c r="G20" i="19"/>
  <c r="C39" i="12"/>
  <c r="F63" i="18"/>
  <c r="I15" i="17"/>
  <c r="L61" i="12"/>
  <c r="F56" i="17"/>
  <c r="D20" i="19"/>
  <c r="C21" i="21"/>
  <c r="J57" i="17"/>
  <c r="M57" i="17"/>
  <c r="G32" i="17"/>
  <c r="C19" i="17"/>
  <c r="G69" i="17"/>
  <c r="F61" i="21"/>
  <c r="L4" i="17"/>
  <c r="K38" i="19"/>
  <c r="F39" i="21"/>
  <c r="G63" i="12"/>
  <c r="M61" i="21"/>
  <c r="M63" i="18"/>
  <c r="D50" i="22"/>
  <c r="C55" i="12"/>
  <c r="K31" i="19"/>
  <c r="K60" i="18"/>
  <c r="F64" i="18"/>
  <c r="M14" i="19"/>
  <c r="J23" i="21"/>
  <c r="M67" i="17"/>
  <c r="G34" i="18"/>
  <c r="G8" i="22"/>
  <c r="M73" i="21"/>
  <c r="M84" i="12"/>
  <c r="J74" i="18"/>
  <c r="C19" i="12"/>
  <c r="J51" i="12"/>
  <c r="K39" i="12"/>
  <c r="M11" i="12"/>
  <c r="C3" i="12"/>
  <c r="I38" i="12"/>
  <c r="I18" i="12"/>
  <c r="M42" i="12"/>
  <c r="D36" i="17"/>
  <c r="C41" i="12"/>
  <c r="G83" i="12"/>
  <c r="L36" i="17"/>
  <c r="D34" i="12"/>
  <c r="D77" i="12"/>
  <c r="J30" i="17"/>
  <c r="L29" i="12"/>
  <c r="L32" i="17"/>
  <c r="I42" i="12"/>
  <c r="L31" i="17"/>
  <c r="J44" i="17"/>
  <c r="L36" i="19"/>
  <c r="I19" i="19"/>
  <c r="D68" i="21"/>
  <c r="F24" i="17"/>
  <c r="K29" i="18"/>
  <c r="D60" i="18"/>
  <c r="K12" i="12"/>
  <c r="C14" i="12"/>
  <c r="K36" i="12"/>
  <c r="I30" i="12"/>
  <c r="J27" i="17"/>
  <c r="J30" i="12"/>
  <c r="L38" i="12"/>
  <c r="L79" i="12"/>
  <c r="G79" i="12"/>
  <c r="C32" i="17"/>
  <c r="K62" i="18"/>
  <c r="D73" i="12"/>
  <c r="G67" i="12"/>
  <c r="F27" i="17"/>
  <c r="D36" i="12"/>
  <c r="J19" i="17"/>
  <c r="K29" i="17"/>
  <c r="L36" i="18"/>
  <c r="I25" i="12"/>
  <c r="M20" i="12"/>
  <c r="G11" i="12"/>
  <c r="F47" i="12"/>
  <c r="I7" i="12"/>
  <c r="I9" i="17"/>
  <c r="J70" i="12"/>
  <c r="G22" i="17"/>
  <c r="J36" i="18"/>
  <c r="G68" i="12"/>
  <c r="D31" i="18"/>
  <c r="C62" i="12"/>
  <c r="F15" i="17"/>
  <c r="D23" i="18"/>
  <c r="K57" i="12"/>
  <c r="K35" i="18"/>
  <c r="G88" i="12"/>
  <c r="J86" i="12"/>
  <c r="D26" i="18"/>
  <c r="L32" i="18"/>
  <c r="D34" i="19"/>
  <c r="G20" i="17"/>
  <c r="M90" i="12"/>
  <c r="C67" i="12"/>
  <c r="G20" i="12"/>
  <c r="L3" i="12"/>
  <c r="K56" i="12"/>
  <c r="G44" i="12"/>
  <c r="C15" i="12"/>
  <c r="D43" i="12"/>
  <c r="L19" i="12"/>
  <c r="I44" i="12"/>
  <c r="J85" i="12"/>
  <c r="D38" i="17"/>
  <c r="K85" i="12"/>
  <c r="D39" i="17"/>
  <c r="L78" i="12"/>
  <c r="K32" i="17"/>
  <c r="G35" i="17"/>
  <c r="K69" i="17"/>
  <c r="G46" i="17"/>
  <c r="D81" i="21"/>
  <c r="K2" i="17"/>
  <c r="I71" i="12"/>
  <c r="D4" i="17"/>
  <c r="L46" i="17"/>
  <c r="C34" i="17"/>
  <c r="L8" i="12"/>
  <c r="G26" i="17"/>
  <c r="D64" i="12"/>
  <c r="K60" i="12"/>
  <c r="F26" i="12"/>
  <c r="D50" i="12"/>
  <c r="D3" i="17"/>
  <c r="M44" i="17"/>
  <c r="C49" i="12"/>
  <c r="J2" i="17"/>
  <c r="G42" i="12"/>
  <c r="C84" i="12"/>
  <c r="L40" i="17"/>
  <c r="G38" i="12"/>
  <c r="M82" i="12"/>
  <c r="G54" i="12"/>
  <c r="F55" i="17"/>
  <c r="J60" i="12"/>
  <c r="M54" i="18"/>
  <c r="J4" i="17"/>
  <c r="M72" i="12"/>
  <c r="D25" i="17"/>
  <c r="D38" i="18"/>
  <c r="C73" i="17"/>
  <c r="M77" i="18"/>
  <c r="G46" i="18"/>
  <c r="G48" i="18"/>
  <c r="I82" i="18"/>
  <c r="G65" i="19"/>
  <c r="M61" i="19"/>
  <c r="C61" i="12"/>
  <c r="D28" i="18"/>
  <c r="L63" i="18"/>
  <c r="I45" i="21"/>
  <c r="F69" i="12"/>
  <c r="D18" i="18"/>
  <c r="G72" i="18"/>
  <c r="L29" i="18"/>
  <c r="L19" i="19"/>
  <c r="C22" i="17"/>
  <c r="F20" i="17"/>
  <c r="M40" i="18"/>
  <c r="I18" i="18"/>
  <c r="C43" i="19"/>
  <c r="G18" i="17"/>
  <c r="I63" i="12"/>
  <c r="G60" i="18"/>
  <c r="D16" i="19"/>
  <c r="J29" i="17"/>
  <c r="M17" i="17"/>
  <c r="D52" i="18"/>
  <c r="C30" i="21"/>
  <c r="D57" i="19"/>
  <c r="L51" i="18"/>
  <c r="G76" i="19"/>
  <c r="F77" i="19"/>
  <c r="L44" i="17"/>
  <c r="L23" i="19"/>
  <c r="F67" i="21"/>
  <c r="K40" i="18"/>
  <c r="M45" i="19"/>
  <c r="D74" i="18"/>
  <c r="M55" i="17"/>
  <c r="C60" i="21"/>
  <c r="G23" i="12"/>
  <c r="G47" i="12"/>
  <c r="F23" i="12"/>
  <c r="I42" i="18"/>
  <c r="D24" i="12"/>
  <c r="L24" i="17"/>
  <c r="C20" i="12"/>
  <c r="M51" i="12"/>
  <c r="D15" i="17"/>
  <c r="G22" i="12"/>
  <c r="F5" i="12"/>
  <c r="I77" i="12"/>
  <c r="L48" i="12"/>
  <c r="C21" i="12"/>
  <c r="C46" i="12"/>
  <c r="I21" i="12"/>
  <c r="K45" i="12"/>
  <c r="M86" i="12"/>
  <c r="C39" i="17"/>
  <c r="C44" i="12"/>
  <c r="D40" i="17"/>
  <c r="C37" i="12"/>
  <c r="L33" i="17"/>
  <c r="D33" i="12"/>
  <c r="G78" i="12"/>
  <c r="M36" i="17"/>
  <c r="I46" i="12"/>
  <c r="M39" i="17"/>
  <c r="F23" i="18"/>
  <c r="F62" i="17"/>
  <c r="D88" i="12"/>
  <c r="K40" i="17"/>
  <c r="K37" i="12"/>
  <c r="I80" i="12"/>
  <c r="F35" i="17"/>
  <c r="K33" i="12"/>
  <c r="M78" i="12"/>
  <c r="G37" i="17"/>
  <c r="K48" i="12"/>
  <c r="J69" i="17"/>
  <c r="G24" i="18"/>
  <c r="M65" i="17"/>
  <c r="G45" i="12"/>
  <c r="D56" i="12"/>
  <c r="D35" i="18"/>
  <c r="K10" i="17"/>
  <c r="L6" i="12"/>
  <c r="I2" i="17"/>
  <c r="G53" i="12"/>
  <c r="M15" i="12"/>
  <c r="J46" i="12"/>
  <c r="J50" i="12"/>
  <c r="D23" i="12"/>
  <c r="K88" i="12"/>
  <c r="D41" i="17"/>
  <c r="F89" i="12"/>
  <c r="L41" i="17"/>
  <c r="J81" i="12"/>
  <c r="K37" i="17"/>
  <c r="F39" i="17"/>
  <c r="M49" i="12"/>
  <c r="F34" i="18"/>
  <c r="G42" i="17"/>
  <c r="J33" i="19"/>
  <c r="I37" i="12"/>
  <c r="I19" i="12"/>
  <c r="L75" i="12"/>
  <c r="M52" i="12"/>
  <c r="C8" i="12"/>
  <c r="M39" i="12"/>
  <c r="G43" i="12"/>
  <c r="I84" i="12"/>
  <c r="K36" i="17"/>
  <c r="K41" i="12"/>
  <c r="F37" i="17"/>
  <c r="M34" i="12"/>
  <c r="L77" i="12"/>
  <c r="C31" i="17"/>
  <c r="G30" i="12"/>
  <c r="K72" i="12"/>
  <c r="M33" i="17"/>
  <c r="K43" i="12"/>
  <c r="L50" i="17"/>
  <c r="G30" i="21"/>
  <c r="F50" i="19"/>
  <c r="I54" i="21"/>
  <c r="C31" i="12"/>
  <c r="M4" i="12"/>
  <c r="D74" i="12"/>
  <c r="K26" i="12"/>
  <c r="I11" i="12"/>
  <c r="F58" i="17"/>
  <c r="M75" i="12"/>
  <c r="D62" i="18"/>
  <c r="F74" i="12"/>
  <c r="L27" i="17"/>
  <c r="L46" i="18"/>
  <c r="M67" i="12"/>
  <c r="J20" i="17"/>
  <c r="L62" i="12"/>
  <c r="F55" i="18"/>
  <c r="F9" i="17"/>
  <c r="J13" i="17"/>
  <c r="J71" i="18"/>
  <c r="L44" i="19"/>
  <c r="I64" i="21"/>
  <c r="C90" i="12"/>
  <c r="K17" i="12"/>
  <c r="J33" i="17"/>
  <c r="M29" i="17"/>
  <c r="M25" i="12"/>
  <c r="F8" i="12"/>
  <c r="J21" i="17"/>
  <c r="J59" i="12"/>
  <c r="I17" i="12"/>
  <c r="D25" i="12"/>
  <c r="J49" i="12"/>
  <c r="D44" i="17"/>
  <c r="I48" i="12"/>
  <c r="J43" i="17"/>
  <c r="D41" i="12"/>
  <c r="K39" i="17"/>
  <c r="D37" i="12"/>
  <c r="G82" i="12"/>
  <c r="L53" i="12"/>
  <c r="J54" i="17"/>
  <c r="D60" i="12"/>
  <c r="K53" i="18"/>
  <c r="I30" i="17"/>
  <c r="L18" i="17"/>
  <c r="I79" i="12"/>
  <c r="D32" i="18"/>
  <c r="L30" i="12"/>
  <c r="D7" i="12"/>
  <c r="K22" i="12"/>
  <c r="J31" i="12"/>
  <c r="L12" i="12"/>
  <c r="F22" i="17"/>
  <c r="J23" i="12"/>
  <c r="G12" i="12"/>
  <c r="G56" i="12"/>
  <c r="K51" i="17"/>
  <c r="D54" i="12"/>
  <c r="K52" i="17"/>
  <c r="F48" i="17"/>
  <c r="C43" i="12"/>
  <c r="F88" i="12"/>
  <c r="G48" i="17"/>
  <c r="M62" i="12"/>
  <c r="F51" i="18"/>
  <c r="L83" i="12"/>
  <c r="C64" i="19"/>
  <c r="I10" i="17"/>
  <c r="D56" i="17"/>
  <c r="G77" i="12"/>
  <c r="L30" i="17"/>
  <c r="I65" i="18"/>
  <c r="G17" i="17"/>
  <c r="J26" i="18"/>
  <c r="D28" i="19"/>
  <c r="F47" i="19"/>
  <c r="M47" i="17"/>
  <c r="G26" i="21"/>
  <c r="K39" i="21"/>
  <c r="M66" i="12"/>
  <c r="G33" i="17"/>
  <c r="G40" i="17"/>
  <c r="C79" i="12"/>
  <c r="J52" i="18"/>
  <c r="L72" i="17"/>
  <c r="I73" i="19"/>
  <c r="K18" i="18"/>
  <c r="D40" i="18"/>
  <c r="M41" i="19"/>
  <c r="D50" i="18"/>
  <c r="L36" i="21"/>
  <c r="G60" i="17"/>
  <c r="I21" i="17"/>
  <c r="M25" i="18"/>
  <c r="J36" i="12"/>
  <c r="D30" i="18"/>
  <c r="L70" i="18"/>
  <c r="M35" i="18"/>
  <c r="C65" i="19"/>
  <c r="K20" i="21"/>
  <c r="D18" i="19"/>
  <c r="K52" i="21"/>
  <c r="K27" i="19"/>
  <c r="L20" i="19"/>
  <c r="L17" i="12"/>
  <c r="C35" i="17"/>
  <c r="D46" i="17"/>
  <c r="G57" i="12"/>
  <c r="J73" i="12"/>
  <c r="C38" i="17"/>
  <c r="G27" i="12"/>
  <c r="F9" i="12"/>
  <c r="L68" i="12"/>
  <c r="K24" i="17"/>
  <c r="G65" i="12"/>
  <c r="L27" i="12"/>
  <c r="L50" i="12"/>
  <c r="M3" i="17"/>
  <c r="I45" i="17"/>
  <c r="K49" i="12"/>
  <c r="F3" i="17"/>
  <c r="F46" i="17"/>
  <c r="K84" i="12"/>
  <c r="G41" i="17"/>
  <c r="I83" i="12"/>
  <c r="I42" i="17"/>
  <c r="I59" i="17"/>
  <c r="F65" i="12"/>
  <c r="K63" i="18"/>
  <c r="J26" i="19"/>
  <c r="I43" i="12"/>
  <c r="L85" i="12"/>
  <c r="M41" i="17"/>
  <c r="I39" i="12"/>
  <c r="D84" i="12"/>
  <c r="C43" i="17"/>
  <c r="C56" i="12"/>
  <c r="F63" i="17"/>
  <c r="L65" i="12"/>
  <c r="J65" i="18"/>
  <c r="L27" i="19"/>
  <c r="G17" i="19"/>
  <c r="D49" i="12"/>
  <c r="D66" i="12"/>
  <c r="M69" i="12"/>
  <c r="F75" i="18"/>
  <c r="J28" i="18"/>
  <c r="C29" i="12"/>
  <c r="L10" i="12"/>
  <c r="L48" i="17"/>
  <c r="C3" i="17"/>
  <c r="I20" i="12"/>
  <c r="G4" i="12"/>
  <c r="D79" i="12"/>
  <c r="I29" i="12"/>
  <c r="I5" i="17"/>
  <c r="M48" i="17"/>
  <c r="J44" i="12"/>
  <c r="G44" i="17"/>
  <c r="J40" i="12"/>
  <c r="F85" i="12"/>
  <c r="I44" i="17"/>
  <c r="F73" i="17"/>
  <c r="K71" i="12"/>
  <c r="L76" i="18"/>
  <c r="L55" i="17"/>
  <c r="J68" i="17"/>
  <c r="L14" i="17"/>
  <c r="L89" i="12"/>
  <c r="J15" i="17"/>
  <c r="M24" i="12"/>
  <c r="F7" i="12"/>
  <c r="J54" i="12"/>
  <c r="I49" i="12"/>
  <c r="I53" i="12"/>
  <c r="L23" i="12"/>
  <c r="M89" i="12"/>
  <c r="K41" i="17"/>
  <c r="F42" i="17"/>
  <c r="F82" i="12"/>
  <c r="F38" i="17"/>
  <c r="J80" i="12"/>
  <c r="L39" i="17"/>
  <c r="C51" i="12"/>
  <c r="D49" i="17"/>
  <c r="K61" i="18"/>
  <c r="G44" i="18"/>
  <c r="G43" i="18"/>
  <c r="C17" i="12"/>
  <c r="M37" i="12"/>
  <c r="L31" i="12"/>
  <c r="M8" i="12"/>
  <c r="I15" i="12"/>
  <c r="F39" i="12"/>
  <c r="G80" i="12"/>
  <c r="I31" i="17"/>
  <c r="J37" i="12"/>
  <c r="M79" i="12"/>
  <c r="D33" i="17"/>
  <c r="J64" i="18"/>
  <c r="L73" i="12"/>
  <c r="M60" i="18"/>
  <c r="F37" i="12"/>
  <c r="L20" i="17"/>
  <c r="F30" i="17"/>
  <c r="K41" i="18"/>
  <c r="C14" i="17"/>
  <c r="J3" i="12"/>
  <c r="J6" i="12"/>
  <c r="F20" i="12"/>
  <c r="F12" i="12"/>
  <c r="D48" i="18"/>
  <c r="C23" i="12"/>
  <c r="G9" i="12"/>
  <c r="F4" i="17"/>
  <c r="F31" i="12"/>
  <c r="L55" i="12"/>
  <c r="F7" i="17"/>
  <c r="J53" i="12"/>
  <c r="G7" i="17"/>
  <c r="L51" i="17"/>
  <c r="G46" i="12"/>
  <c r="G89" i="12"/>
  <c r="K87" i="12"/>
  <c r="K47" i="17"/>
  <c r="K61" i="12"/>
  <c r="K37" i="18"/>
  <c r="C83" i="12"/>
  <c r="K57" i="19"/>
  <c r="F41" i="17"/>
  <c r="I29" i="17"/>
  <c r="I7" i="17"/>
  <c r="I33" i="12"/>
  <c r="D12" i="12"/>
  <c r="J15" i="12"/>
  <c r="G52" i="12"/>
  <c r="M43" i="12"/>
  <c r="L16" i="12"/>
  <c r="D30" i="12"/>
  <c r="J62" i="17"/>
  <c r="M44" i="12"/>
  <c r="L60" i="12"/>
  <c r="M13" i="17"/>
  <c r="C59" i="17"/>
  <c r="G60" i="12"/>
  <c r="L12" i="17"/>
  <c r="I52" i="12"/>
  <c r="J5" i="17"/>
  <c r="J48" i="12"/>
  <c r="K5" i="17"/>
  <c r="D61" i="17"/>
  <c r="I64" i="12"/>
  <c r="G31" i="18"/>
  <c r="C67" i="17"/>
  <c r="I35" i="17"/>
  <c r="F61" i="12"/>
  <c r="K25" i="17"/>
  <c r="I37" i="18"/>
  <c r="L17" i="19"/>
  <c r="M76" i="18"/>
  <c r="G14" i="19"/>
  <c r="I39" i="19"/>
  <c r="M28" i="22"/>
  <c r="C72" i="12"/>
  <c r="I46" i="17"/>
  <c r="D63" i="18"/>
  <c r="G47" i="18"/>
  <c r="C53" i="17"/>
  <c r="I42" i="19"/>
  <c r="C43" i="22"/>
  <c r="L69" i="18"/>
  <c r="J30" i="18"/>
  <c r="M48" i="18"/>
  <c r="J67" i="19"/>
  <c r="L19" i="18"/>
  <c r="F29" i="17"/>
  <c r="K36" i="21"/>
  <c r="M41" i="12"/>
  <c r="C59" i="12"/>
  <c r="D75" i="12"/>
  <c r="M28" i="18"/>
  <c r="I69" i="19"/>
  <c r="M32" i="22"/>
  <c r="J61" i="19"/>
  <c r="K43" i="19"/>
  <c r="G23" i="18"/>
  <c r="L56" i="19"/>
  <c r="J74" i="21"/>
  <c r="C26" i="19"/>
  <c r="I23" i="19"/>
  <c r="L21" i="12"/>
  <c r="G6" i="12"/>
  <c r="C16" i="12"/>
  <c r="M36" i="12"/>
  <c r="I4" i="12"/>
  <c r="M57" i="12"/>
  <c r="I66" i="12"/>
  <c r="J18" i="17"/>
  <c r="I74" i="17"/>
  <c r="M64" i="12"/>
  <c r="K18" i="17"/>
  <c r="J57" i="12"/>
  <c r="F54" i="12"/>
  <c r="K11" i="17"/>
  <c r="J21" i="18"/>
  <c r="K80" i="12"/>
  <c r="M76" i="12"/>
  <c r="J67" i="17"/>
  <c r="K37" i="19"/>
  <c r="G21" i="17"/>
  <c r="L31" i="18"/>
  <c r="F87" i="12"/>
  <c r="G66" i="12"/>
  <c r="I33" i="17"/>
  <c r="I51" i="18"/>
  <c r="D39" i="19"/>
  <c r="M33" i="19"/>
  <c r="L35" i="19"/>
  <c r="M40" i="19"/>
  <c r="G36" i="21"/>
  <c r="L76" i="12"/>
  <c r="M87" i="12"/>
  <c r="D53" i="17"/>
  <c r="I18" i="17"/>
  <c r="G73" i="18"/>
  <c r="F67" i="18"/>
  <c r="F37" i="18"/>
  <c r="I48" i="18"/>
  <c r="D40" i="19"/>
  <c r="J28" i="17"/>
  <c r="F5" i="17"/>
  <c r="G52" i="17"/>
  <c r="J46" i="18"/>
  <c r="D20" i="18"/>
  <c r="J31" i="18"/>
  <c r="L66" i="17"/>
  <c r="F74" i="17"/>
  <c r="K65" i="21"/>
  <c r="J79" i="12"/>
  <c r="I32" i="18"/>
  <c r="M2" i="17"/>
  <c r="M30" i="17"/>
  <c r="G45" i="17"/>
  <c r="M46" i="17"/>
  <c r="F46" i="19"/>
  <c r="J53" i="18"/>
  <c r="D58" i="17"/>
  <c r="D43" i="19"/>
  <c r="M49" i="19"/>
  <c r="F76" i="18"/>
  <c r="J14" i="22"/>
  <c r="F75" i="19"/>
  <c r="M61" i="17"/>
  <c r="K53" i="12"/>
  <c r="M6" i="17"/>
  <c r="K57" i="17"/>
  <c r="L49" i="12"/>
  <c r="C63" i="17"/>
  <c r="F73" i="12"/>
  <c r="I67" i="12"/>
  <c r="M75" i="19"/>
  <c r="K53" i="21"/>
  <c r="D20" i="17"/>
  <c r="M23" i="17"/>
  <c r="F58" i="18"/>
  <c r="D19" i="12"/>
  <c r="F33" i="12"/>
  <c r="I2" i="12"/>
  <c r="K50" i="12"/>
  <c r="J63" i="12"/>
  <c r="G16" i="17"/>
  <c r="J62" i="12"/>
  <c r="L15" i="17"/>
  <c r="M63" i="17"/>
  <c r="G55" i="12"/>
  <c r="C8" i="17"/>
  <c r="G59" i="17"/>
  <c r="K8" i="17"/>
  <c r="C69" i="17"/>
  <c r="J75" i="12"/>
  <c r="J71" i="12"/>
  <c r="K42" i="17"/>
  <c r="M62" i="21"/>
  <c r="F38" i="12"/>
  <c r="D40" i="12"/>
  <c r="L45" i="17"/>
  <c r="J82" i="18"/>
  <c r="J12" i="12"/>
  <c r="D39" i="12"/>
  <c r="F15" i="12"/>
  <c r="J21" i="12"/>
  <c r="C44" i="17"/>
  <c r="J27" i="12"/>
  <c r="I40" i="17"/>
  <c r="G37" i="12"/>
  <c r="D59" i="12"/>
  <c r="J56" i="17"/>
  <c r="C58" i="12"/>
  <c r="M10" i="17"/>
  <c r="I57" i="17"/>
  <c r="L52" i="17"/>
  <c r="M56" i="17"/>
  <c r="M71" i="17"/>
  <c r="L7" i="12"/>
  <c r="L56" i="12"/>
  <c r="M16" i="12"/>
  <c r="F80" i="12"/>
  <c r="D55" i="12"/>
  <c r="K24" i="12"/>
  <c r="G90" i="12"/>
  <c r="M42" i="17"/>
  <c r="C40" i="12"/>
  <c r="L82" i="12"/>
  <c r="L38" i="17"/>
  <c r="C36" i="12"/>
  <c r="D81" i="12"/>
  <c r="M40" i="17"/>
  <c r="D52" i="12"/>
  <c r="D52" i="17"/>
  <c r="J63" i="18"/>
  <c r="K43" i="18"/>
  <c r="I20" i="17"/>
  <c r="K65" i="12"/>
  <c r="D21" i="12"/>
  <c r="J4" i="12"/>
  <c r="F56" i="12"/>
  <c r="F21" i="12"/>
  <c r="G2" i="12"/>
  <c r="C13" i="12"/>
  <c r="M35" i="12"/>
  <c r="J55" i="12"/>
  <c r="C18" i="17"/>
  <c r="D70" i="17"/>
  <c r="F64" i="12"/>
  <c r="D18" i="17"/>
  <c r="J72" i="17"/>
  <c r="G10" i="17"/>
  <c r="D53" i="12"/>
  <c r="K19" i="18"/>
  <c r="F76" i="12"/>
  <c r="M64" i="17"/>
  <c r="F26" i="19"/>
  <c r="C37" i="19"/>
  <c r="D44" i="12"/>
  <c r="I58" i="17"/>
  <c r="I65" i="17"/>
  <c r="J13" i="12"/>
  <c r="F30" i="12"/>
  <c r="M26" i="12"/>
  <c r="D14" i="12"/>
  <c r="G11" i="17"/>
  <c r="I26" i="12"/>
  <c r="M21" i="12"/>
  <c r="G18" i="12"/>
  <c r="I50" i="12"/>
  <c r="I22" i="12"/>
  <c r="I8" i="12"/>
  <c r="D19" i="17"/>
  <c r="L71" i="12"/>
  <c r="I23" i="17"/>
  <c r="D70" i="12"/>
  <c r="D24" i="17"/>
  <c r="L63" i="12"/>
  <c r="I16" i="17"/>
  <c r="F27" i="18"/>
  <c r="G59" i="12"/>
  <c r="K17" i="17"/>
  <c r="D90" i="12"/>
  <c r="G2" i="17"/>
  <c r="M36" i="18"/>
  <c r="K59" i="19"/>
  <c r="G27" i="17"/>
  <c r="G61" i="18"/>
  <c r="J3" i="17"/>
  <c r="F72" i="12"/>
  <c r="C64" i="17"/>
  <c r="G25" i="18"/>
  <c r="J20" i="21"/>
  <c r="F73" i="19"/>
  <c r="J83" i="12"/>
  <c r="D69" i="17"/>
  <c r="K4" i="17"/>
  <c r="J34" i="17"/>
  <c r="G79" i="18"/>
  <c r="D23" i="19"/>
  <c r="M73" i="19"/>
  <c r="D43" i="17"/>
  <c r="F70" i="19"/>
  <c r="I64" i="17"/>
  <c r="K73" i="17"/>
  <c r="K45" i="19"/>
  <c r="L43" i="18"/>
  <c r="D19" i="21"/>
  <c r="M21" i="18"/>
  <c r="I34" i="18"/>
  <c r="I66" i="21"/>
  <c r="F45" i="18"/>
  <c r="I56" i="18"/>
  <c r="I13" i="17"/>
  <c r="J51" i="17"/>
  <c r="M52" i="17"/>
  <c r="C54" i="17"/>
  <c r="L51" i="19"/>
  <c r="J22" i="18"/>
  <c r="J63" i="17"/>
  <c r="K62" i="19"/>
  <c r="I23" i="22"/>
  <c r="C54" i="21"/>
  <c r="L44" i="12"/>
  <c r="I89" i="12"/>
  <c r="J42" i="17"/>
  <c r="J68" i="12"/>
  <c r="M20" i="17"/>
  <c r="M73" i="17"/>
  <c r="M69" i="18"/>
  <c r="F53" i="19"/>
  <c r="M27" i="18"/>
  <c r="G50" i="17"/>
  <c r="F67" i="17"/>
  <c r="F62" i="19"/>
  <c r="F29" i="21"/>
  <c r="K16" i="17"/>
  <c r="D71" i="17"/>
  <c r="K83" i="12"/>
  <c r="I36" i="17"/>
  <c r="G62" i="12"/>
  <c r="I27" i="17"/>
  <c r="M19" i="21"/>
  <c r="K36" i="18"/>
  <c r="G52" i="18"/>
  <c r="J59" i="18"/>
  <c r="L77" i="18"/>
  <c r="I65" i="19"/>
  <c r="G58" i="21"/>
  <c r="K28" i="17"/>
  <c r="L44" i="18"/>
  <c r="C39" i="21"/>
  <c r="M37" i="18"/>
  <c r="C77" i="19"/>
  <c r="I68" i="12"/>
  <c r="I39" i="18"/>
  <c r="J89" i="12"/>
  <c r="C42" i="17"/>
  <c r="G69" i="12"/>
  <c r="L56" i="18"/>
  <c r="C27" i="19"/>
  <c r="L71" i="18"/>
  <c r="I68" i="18"/>
  <c r="F80" i="18"/>
  <c r="L67" i="19"/>
  <c r="K69" i="12"/>
  <c r="M34" i="17"/>
  <c r="J47" i="12"/>
  <c r="C60" i="12"/>
  <c r="F23" i="17"/>
  <c r="C64" i="12"/>
  <c r="D57" i="21"/>
  <c r="L61" i="18"/>
  <c r="C58" i="19"/>
  <c r="G45" i="19"/>
  <c r="C36" i="19"/>
  <c r="L80" i="12"/>
  <c r="L59" i="17"/>
  <c r="D71" i="18"/>
  <c r="K24" i="19"/>
  <c r="F49" i="18"/>
  <c r="C25" i="19"/>
  <c r="F74" i="18"/>
  <c r="I20" i="18"/>
  <c r="L21" i="22"/>
  <c r="L57" i="21"/>
  <c r="C35" i="21"/>
  <c r="J72" i="19"/>
  <c r="I56" i="19"/>
  <c r="K33" i="21"/>
  <c r="G77" i="21"/>
  <c r="K45" i="18"/>
  <c r="F71" i="19"/>
  <c r="L49" i="17"/>
  <c r="M20" i="18"/>
  <c r="M74" i="17"/>
  <c r="F44" i="19"/>
  <c r="J68" i="19"/>
  <c r="C20" i="19"/>
  <c r="G46" i="21"/>
  <c r="F29" i="18"/>
  <c r="G54" i="18"/>
  <c r="I55" i="18"/>
  <c r="K44" i="18"/>
  <c r="J78" i="19"/>
  <c r="K38" i="21"/>
  <c r="F73" i="21"/>
  <c r="I53" i="18"/>
  <c r="F62" i="18"/>
  <c r="D41" i="18"/>
  <c r="J28" i="19"/>
  <c r="C13" i="22"/>
  <c r="J49" i="19"/>
  <c r="M55" i="19"/>
  <c r="K63" i="19"/>
  <c r="D34" i="22"/>
  <c r="E22" i="22"/>
  <c r="G48" i="22"/>
  <c r="L60" i="19"/>
  <c r="G55" i="18"/>
  <c r="F32" i="18"/>
  <c r="M47" i="18"/>
  <c r="D57" i="18"/>
  <c r="K58" i="19"/>
  <c r="C66" i="19"/>
  <c r="C40" i="21"/>
  <c r="L5" i="17"/>
  <c r="K50" i="17"/>
  <c r="G73" i="12"/>
  <c r="J25" i="17"/>
  <c r="G74" i="17"/>
  <c r="L79" i="18"/>
  <c r="J38" i="18"/>
  <c r="C62" i="17"/>
  <c r="I30" i="18"/>
  <c r="K28" i="21"/>
  <c r="J22" i="17"/>
  <c r="L35" i="18"/>
  <c r="D68" i="12"/>
  <c r="C37" i="17"/>
  <c r="J54" i="18"/>
  <c r="J23" i="19"/>
  <c r="F50" i="18"/>
  <c r="M66" i="18"/>
  <c r="M74" i="18"/>
  <c r="M65" i="19"/>
  <c r="F26" i="21"/>
  <c r="F48" i="19"/>
  <c r="K59" i="21"/>
  <c r="I41" i="17"/>
  <c r="K68" i="12"/>
  <c r="K70" i="18"/>
  <c r="G53" i="18"/>
  <c r="L67" i="18"/>
  <c r="M69" i="19"/>
  <c r="M26" i="21"/>
  <c r="M48" i="19"/>
  <c r="D30" i="17"/>
  <c r="L75" i="18"/>
  <c r="I6" i="17"/>
  <c r="G49" i="17"/>
  <c r="G76" i="12"/>
  <c r="M17" i="19"/>
  <c r="I69" i="18"/>
  <c r="G26" i="19"/>
  <c r="G34" i="19"/>
  <c r="G67" i="19"/>
  <c r="C76" i="12"/>
  <c r="F40" i="17"/>
  <c r="K30" i="17"/>
  <c r="F66" i="12"/>
  <c r="G21" i="19"/>
  <c r="K42" i="18"/>
  <c r="M43" i="17"/>
  <c r="G70" i="19"/>
  <c r="F68" i="19"/>
  <c r="L90" i="12"/>
  <c r="I67" i="17"/>
  <c r="K75" i="18"/>
  <c r="D54" i="18"/>
  <c r="F72" i="17"/>
  <c r="I35" i="19"/>
  <c r="J14" i="19"/>
  <c r="K16" i="19"/>
  <c r="D77" i="18"/>
  <c r="D49" i="21"/>
  <c r="D78" i="19"/>
  <c r="J79" i="21"/>
  <c r="K20" i="18"/>
  <c r="F68" i="17"/>
  <c r="G29" i="18"/>
  <c r="L49" i="19"/>
  <c r="J27" i="21"/>
  <c r="F44" i="21"/>
  <c r="I59" i="18"/>
  <c r="J77" i="18"/>
  <c r="D61" i="18"/>
  <c r="K80" i="18"/>
  <c r="J54" i="19"/>
  <c r="D51" i="22"/>
  <c r="G36" i="22"/>
  <c r="M81" i="18"/>
  <c r="K67" i="18"/>
  <c r="J45" i="18"/>
  <c r="C34" i="19"/>
  <c r="L20" i="22"/>
  <c r="M76" i="19"/>
  <c r="F63" i="19"/>
  <c r="G32" i="22"/>
  <c r="G61" i="22"/>
  <c r="M3" i="22"/>
  <c r="G82" i="18"/>
  <c r="M64" i="18"/>
  <c r="D30" i="19"/>
  <c r="I28" i="19"/>
  <c r="C22" i="21"/>
  <c r="G66" i="21"/>
  <c r="I48" i="17"/>
  <c r="C74" i="12"/>
  <c r="J46" i="17"/>
  <c r="I66" i="18"/>
  <c r="J63" i="19"/>
  <c r="J16" i="19"/>
  <c r="F65" i="18"/>
  <c r="C24" i="19"/>
  <c r="J32" i="19"/>
  <c r="C29" i="19"/>
  <c r="I74" i="18"/>
  <c r="J22" i="21"/>
  <c r="I59" i="12"/>
  <c r="I60" i="17"/>
  <c r="K66" i="17"/>
  <c r="J46" i="19"/>
  <c r="D73" i="19"/>
  <c r="K34" i="21"/>
  <c r="K81" i="12"/>
  <c r="D45" i="17"/>
  <c r="I82" i="12"/>
  <c r="I69" i="17"/>
  <c r="J78" i="18"/>
  <c r="I51" i="19"/>
  <c r="K61" i="17"/>
  <c r="D79" i="18"/>
  <c r="F81" i="21"/>
  <c r="L7" i="17"/>
  <c r="C72" i="17"/>
  <c r="G16" i="19"/>
  <c r="G20" i="18"/>
  <c r="D26" i="21"/>
  <c r="G42" i="19"/>
  <c r="J68" i="18"/>
  <c r="I33" i="18"/>
  <c r="M27" i="19"/>
  <c r="D19" i="19"/>
  <c r="I73" i="18"/>
  <c r="I28" i="21"/>
  <c r="L19" i="17"/>
  <c r="I67" i="18"/>
  <c r="L26" i="18"/>
  <c r="J43" i="18"/>
  <c r="L49" i="18"/>
  <c r="I27" i="21"/>
  <c r="J52" i="19"/>
  <c r="J64" i="21"/>
  <c r="L66" i="18"/>
  <c r="M78" i="18"/>
  <c r="C16" i="19"/>
  <c r="J19" i="19"/>
  <c r="L12" i="22"/>
  <c r="F16" i="19"/>
  <c r="L27" i="21"/>
  <c r="L77" i="23"/>
  <c r="L53" i="19"/>
  <c r="C28" i="21"/>
  <c r="L48" i="19"/>
  <c r="F69" i="18"/>
  <c r="M69" i="17"/>
  <c r="G64" i="19"/>
  <c r="K72" i="19"/>
  <c r="L40" i="19"/>
  <c r="D55" i="22"/>
  <c r="M26" i="17"/>
  <c r="G56" i="18"/>
  <c r="F33" i="18"/>
  <c r="K58" i="18"/>
  <c r="I59" i="19"/>
  <c r="J66" i="19"/>
  <c r="L45" i="21"/>
  <c r="G58" i="12"/>
  <c r="D11" i="17"/>
  <c r="L53" i="17"/>
  <c r="K79" i="12"/>
  <c r="C58" i="17"/>
  <c r="M36" i="19"/>
  <c r="I48" i="19"/>
  <c r="M25" i="19"/>
  <c r="I4" i="22"/>
  <c r="K54" i="17"/>
  <c r="G81" i="12"/>
  <c r="G76" i="18"/>
  <c r="D66" i="17"/>
  <c r="D44" i="19"/>
  <c r="M15" i="19"/>
  <c r="M68" i="19"/>
  <c r="D49" i="19"/>
  <c r="J25" i="19"/>
  <c r="I57" i="22"/>
  <c r="M38" i="17"/>
  <c r="D65" i="12"/>
  <c r="F17" i="17"/>
  <c r="G63" i="17"/>
  <c r="G87" i="12"/>
  <c r="F36" i="18"/>
  <c r="G29" i="19"/>
  <c r="F20" i="18"/>
  <c r="F44" i="17"/>
  <c r="D56" i="19"/>
  <c r="D63" i="17"/>
  <c r="F60" i="17"/>
  <c r="G62" i="21"/>
  <c r="I86" i="12"/>
  <c r="F64" i="17"/>
  <c r="G39" i="17"/>
  <c r="D80" i="12"/>
  <c r="C50" i="17"/>
  <c r="J33" i="18"/>
  <c r="K75" i="19"/>
  <c r="F45" i="17"/>
  <c r="I27" i="19"/>
  <c r="F59" i="18"/>
  <c r="J31" i="19"/>
  <c r="I77" i="21"/>
  <c r="I12" i="17"/>
  <c r="I25" i="18"/>
  <c r="J74" i="19"/>
  <c r="J65" i="17"/>
  <c r="M75" i="18"/>
  <c r="G26" i="18"/>
  <c r="L67" i="17"/>
  <c r="K61" i="19"/>
  <c r="K73" i="18"/>
  <c r="L38" i="18"/>
  <c r="K32" i="19"/>
  <c r="F78" i="18"/>
  <c r="F54" i="21"/>
  <c r="C33" i="19"/>
  <c r="J68" i="21"/>
  <c r="J24" i="17"/>
  <c r="I30" i="19"/>
  <c r="K39" i="18"/>
  <c r="G64" i="18"/>
  <c r="I54" i="18"/>
  <c r="J29" i="21"/>
  <c r="I47" i="19"/>
  <c r="C46" i="21"/>
  <c r="J73" i="18"/>
  <c r="G77" i="19"/>
  <c r="K56" i="19"/>
  <c r="G31" i="19"/>
  <c r="F27" i="19"/>
  <c r="M32" i="19"/>
  <c r="C6" i="22"/>
  <c r="K70" i="21"/>
  <c r="L31" i="19"/>
  <c r="G55" i="17"/>
  <c r="G54" i="19"/>
  <c r="F14" i="19"/>
  <c r="I55" i="19"/>
  <c r="D74" i="17"/>
  <c r="D72" i="19"/>
  <c r="C23" i="21"/>
  <c r="J20" i="22"/>
  <c r="G46" i="19"/>
  <c r="I12" i="22"/>
  <c r="M19" i="22"/>
  <c r="K49" i="18"/>
  <c r="F73" i="18"/>
  <c r="M21" i="21"/>
  <c r="C42" i="19"/>
  <c r="K43" i="21"/>
  <c r="M37" i="17"/>
  <c r="C16" i="17"/>
  <c r="C86" i="12"/>
  <c r="F24" i="18"/>
  <c r="K25" i="19"/>
  <c r="J74" i="17"/>
  <c r="L39" i="19"/>
  <c r="K60" i="17"/>
  <c r="I54" i="17"/>
  <c r="G71" i="19"/>
  <c r="M46" i="19"/>
  <c r="I44" i="22"/>
  <c r="G62" i="17"/>
  <c r="K86" i="12"/>
  <c r="F28" i="18"/>
  <c r="C28" i="19"/>
  <c r="M18" i="18"/>
  <c r="K43" i="17"/>
  <c r="C52" i="19"/>
  <c r="K62" i="17"/>
  <c r="I55" i="17"/>
  <c r="C48" i="19"/>
  <c r="F60" i="19"/>
  <c r="K52" i="23"/>
  <c r="F2" i="17"/>
  <c r="C47" i="17"/>
  <c r="K22" i="17"/>
  <c r="F22" i="18"/>
  <c r="G5" i="17"/>
  <c r="I68" i="17"/>
  <c r="M23" i="21"/>
  <c r="K32" i="18"/>
  <c r="M53" i="17"/>
  <c r="I73" i="17"/>
  <c r="I25" i="19"/>
  <c r="M51" i="19"/>
  <c r="M75" i="21"/>
  <c r="L2" i="17"/>
  <c r="J25" i="18"/>
  <c r="C80" i="12"/>
  <c r="L47" i="17"/>
  <c r="D57" i="17"/>
  <c r="J47" i="18"/>
  <c r="D68" i="17"/>
  <c r="G27" i="18"/>
  <c r="I51" i="17"/>
  <c r="F17" i="19"/>
  <c r="F30" i="21"/>
  <c r="D28" i="17"/>
  <c r="F70" i="17"/>
  <c r="G66" i="17"/>
  <c r="L47" i="19"/>
  <c r="M53" i="19"/>
  <c r="L46" i="19"/>
  <c r="J50" i="19"/>
  <c r="I41" i="19"/>
  <c r="D42" i="17"/>
  <c r="M50" i="19"/>
  <c r="G25" i="19"/>
  <c r="L72" i="18"/>
  <c r="L40" i="21"/>
  <c r="I21" i="19"/>
  <c r="C70" i="19"/>
  <c r="L8" i="22"/>
  <c r="M47" i="21"/>
  <c r="C57" i="17"/>
  <c r="K82" i="18"/>
  <c r="L32" i="19"/>
  <c r="I54" i="19"/>
  <c r="D60" i="19"/>
  <c r="F57" i="17"/>
  <c r="F79" i="18"/>
  <c r="I24" i="21"/>
  <c r="K30" i="19"/>
  <c r="M45" i="17"/>
  <c r="F34" i="21"/>
  <c r="E55" i="22"/>
  <c r="K60" i="21"/>
  <c r="E10" i="22"/>
  <c r="G37" i="22"/>
  <c r="C68" i="19"/>
  <c r="F82" i="21"/>
  <c r="J52" i="12"/>
  <c r="J7" i="17"/>
  <c r="C75" i="12"/>
  <c r="C28" i="17"/>
  <c r="J51" i="18"/>
  <c r="D13" i="17"/>
  <c r="D22" i="18"/>
  <c r="I41" i="18"/>
  <c r="K67" i="17"/>
  <c r="L28" i="18"/>
  <c r="F39" i="18"/>
  <c r="D24" i="21"/>
  <c r="E19" i="22"/>
  <c r="F61" i="18"/>
  <c r="D87" i="12"/>
  <c r="G61" i="17"/>
  <c r="C7" i="17"/>
  <c r="G64" i="17"/>
  <c r="D22" i="17"/>
  <c r="D21" i="18"/>
  <c r="D43" i="18"/>
  <c r="L65" i="17"/>
  <c r="I53" i="19"/>
  <c r="M74" i="21"/>
  <c r="I36" i="18"/>
  <c r="L25" i="19"/>
  <c r="L30" i="18"/>
  <c r="K41" i="19"/>
  <c r="G69" i="19"/>
  <c r="I63" i="18"/>
  <c r="C59" i="19"/>
  <c r="G52" i="19"/>
  <c r="I36" i="19"/>
  <c r="G58" i="19"/>
  <c r="L66" i="19"/>
  <c r="I63" i="21"/>
  <c r="F26" i="18"/>
  <c r="J17" i="19"/>
  <c r="K66" i="18"/>
  <c r="L78" i="18"/>
  <c r="L28" i="19"/>
  <c r="M47" i="19"/>
  <c r="K15" i="19"/>
  <c r="G27" i="19"/>
  <c r="K42" i="19"/>
  <c r="I29" i="21"/>
  <c r="C76" i="21"/>
  <c r="G71" i="17"/>
  <c r="M68" i="17"/>
  <c r="K63" i="17"/>
  <c r="C35" i="19"/>
  <c r="F49" i="19"/>
  <c r="J59" i="19"/>
  <c r="D75" i="21"/>
  <c r="L3" i="22"/>
  <c r="C66" i="17"/>
  <c r="K68" i="17"/>
  <c r="M39" i="18"/>
  <c r="J23" i="18"/>
  <c r="L82" i="21"/>
  <c r="K21" i="22"/>
  <c r="M18" i="22"/>
  <c r="I47" i="23"/>
  <c r="M54" i="17"/>
  <c r="L74" i="17"/>
  <c r="I21" i="18"/>
  <c r="L66" i="21"/>
  <c r="K73" i="19"/>
  <c r="K70" i="19"/>
  <c r="J64" i="12"/>
  <c r="M26" i="19"/>
  <c r="G18" i="18"/>
  <c r="L42" i="17"/>
  <c r="M31" i="18"/>
  <c r="M61" i="18"/>
  <c r="F42" i="18"/>
  <c r="J20" i="19"/>
  <c r="D47" i="18"/>
  <c r="C38" i="19"/>
  <c r="L26" i="21"/>
  <c r="D35" i="19"/>
  <c r="M19" i="19"/>
  <c r="G61" i="19"/>
  <c r="I16" i="19"/>
  <c r="I53" i="21"/>
  <c r="D39" i="21"/>
  <c r="M42" i="23"/>
  <c r="L54" i="17"/>
  <c r="I43" i="19"/>
  <c r="D67" i="17"/>
  <c r="K51" i="18"/>
  <c r="C49" i="19"/>
  <c r="L22" i="18"/>
  <c r="D66" i="18"/>
  <c r="M70" i="17"/>
  <c r="L53" i="18"/>
  <c r="I56" i="17"/>
  <c r="G40" i="18"/>
  <c r="I34" i="19"/>
  <c r="L26" i="19"/>
  <c r="K73" i="21"/>
  <c r="K35" i="21"/>
  <c r="L68" i="19"/>
  <c r="M35" i="21"/>
  <c r="F78" i="21"/>
  <c r="G31" i="21"/>
  <c r="G65" i="18"/>
  <c r="I31" i="18"/>
  <c r="G74" i="18"/>
  <c r="F24" i="19"/>
  <c r="L16" i="19"/>
  <c r="M60" i="19"/>
  <c r="L43" i="19"/>
  <c r="I70" i="19"/>
  <c r="F24" i="21"/>
  <c r="K71" i="19"/>
  <c r="I48" i="21"/>
  <c r="D48" i="21"/>
  <c r="G31" i="17"/>
  <c r="D33" i="19"/>
  <c r="L30" i="19"/>
  <c r="L52" i="18"/>
  <c r="K46" i="17"/>
  <c r="K65" i="18"/>
  <c r="G78" i="18"/>
  <c r="C19" i="18"/>
  <c r="F57" i="19"/>
  <c r="G39" i="19"/>
  <c r="M16" i="19"/>
  <c r="D37" i="19"/>
  <c r="K14" i="19"/>
  <c r="C49" i="21"/>
  <c r="L74" i="21"/>
  <c r="K59" i="18"/>
  <c r="K74" i="18"/>
  <c r="M57" i="18"/>
  <c r="M22" i="19"/>
  <c r="C62" i="19"/>
  <c r="J75" i="18"/>
  <c r="I23" i="21"/>
  <c r="F23" i="21"/>
  <c r="M32" i="18"/>
  <c r="J18" i="19"/>
  <c r="M32" i="21"/>
  <c r="M41" i="21"/>
  <c r="G59" i="21"/>
  <c r="M67" i="21"/>
  <c r="C55" i="21"/>
  <c r="C34" i="22"/>
  <c r="M45" i="21"/>
  <c r="G36" i="23"/>
  <c r="L16" i="22"/>
  <c r="G33" i="21"/>
  <c r="G72" i="21"/>
  <c r="L77" i="21"/>
  <c r="K30" i="22"/>
  <c r="F66" i="23"/>
  <c r="G33" i="19"/>
  <c r="K78" i="18"/>
  <c r="D29" i="21"/>
  <c r="F21" i="21"/>
  <c r="D8" i="17"/>
  <c r="F53" i="12"/>
  <c r="L8" i="17"/>
  <c r="K53" i="17"/>
  <c r="K75" i="12"/>
  <c r="D29" i="17"/>
  <c r="K57" i="18"/>
  <c r="K13" i="17"/>
  <c r="J42" i="18"/>
  <c r="L68" i="17"/>
  <c r="D26" i="19"/>
  <c r="G35" i="21"/>
  <c r="L22" i="17"/>
  <c r="L45" i="18"/>
  <c r="I49" i="18"/>
  <c r="D14" i="19"/>
  <c r="M23" i="18"/>
  <c r="L64" i="18"/>
  <c r="D48" i="17"/>
  <c r="D37" i="18"/>
  <c r="I14" i="19"/>
  <c r="G67" i="18"/>
  <c r="F61" i="17"/>
  <c r="I47" i="18"/>
  <c r="F31" i="19"/>
  <c r="I52" i="18"/>
  <c r="D62" i="19"/>
  <c r="I36" i="21"/>
  <c r="F41" i="19"/>
  <c r="K25" i="21"/>
  <c r="D67" i="19"/>
  <c r="C45" i="19"/>
  <c r="J47" i="19"/>
  <c r="F25" i="19"/>
  <c r="D70" i="21"/>
  <c r="I65" i="21"/>
  <c r="C59" i="21"/>
  <c r="G14" i="17"/>
  <c r="G39" i="18"/>
  <c r="C63" i="19"/>
  <c r="L71" i="17"/>
  <c r="L55" i="18"/>
  <c r="M71" i="19"/>
  <c r="G28" i="18"/>
  <c r="D73" i="18"/>
  <c r="D59" i="18"/>
  <c r="I52" i="17"/>
  <c r="G37" i="18"/>
  <c r="L14" i="19"/>
  <c r="L62" i="17"/>
  <c r="D44" i="18"/>
  <c r="F39" i="19"/>
  <c r="D32" i="19"/>
  <c r="L15" i="19"/>
  <c r="D59" i="19"/>
  <c r="L34" i="19"/>
  <c r="G69" i="21"/>
  <c r="K19" i="21"/>
  <c r="J44" i="21"/>
  <c r="M30" i="22"/>
  <c r="L64" i="21"/>
  <c r="G62" i="18"/>
  <c r="D65" i="17"/>
  <c r="D52" i="19"/>
  <c r="I35" i="18"/>
  <c r="G80" i="18"/>
  <c r="F30" i="19"/>
  <c r="J73" i="19"/>
  <c r="C22" i="19"/>
  <c r="C67" i="19"/>
  <c r="I75" i="18"/>
  <c r="G49" i="19"/>
  <c r="J39" i="21"/>
  <c r="M78" i="19"/>
  <c r="D37" i="21"/>
  <c r="F58" i="21"/>
  <c r="G17" i="22"/>
  <c r="J48" i="17"/>
  <c r="F41" i="18"/>
  <c r="M50" i="17"/>
  <c r="M62" i="18"/>
  <c r="L20" i="18"/>
  <c r="I27" i="18"/>
  <c r="D17" i="19"/>
  <c r="L52" i="19"/>
  <c r="F19" i="21"/>
  <c r="L22" i="19"/>
  <c r="J42" i="19"/>
  <c r="L21" i="19"/>
  <c r="M58" i="21"/>
  <c r="L58" i="21"/>
  <c r="I64" i="18"/>
  <c r="G81" i="18"/>
  <c r="J35" i="19"/>
  <c r="J30" i="21"/>
  <c r="G40" i="21"/>
  <c r="G24" i="19"/>
  <c r="L49" i="21"/>
  <c r="G29" i="21"/>
  <c r="K71" i="21"/>
  <c r="C9" i="22"/>
  <c r="J70" i="21"/>
  <c r="K75" i="21"/>
  <c r="I61" i="21"/>
  <c r="K35" i="23"/>
  <c r="C10" i="22"/>
  <c r="G74" i="19"/>
  <c r="D77" i="21"/>
  <c r="I2" i="22"/>
  <c r="J7" i="22"/>
  <c r="K63" i="23"/>
  <c r="G24" i="17"/>
  <c r="G41" i="18"/>
  <c r="D69" i="12"/>
  <c r="C25" i="17"/>
  <c r="K90" i="12"/>
  <c r="F43" i="17"/>
  <c r="I70" i="12"/>
  <c r="D58" i="18"/>
  <c r="I29" i="19"/>
  <c r="J72" i="18"/>
  <c r="K81" i="18"/>
  <c r="I81" i="18"/>
  <c r="C38" i="21"/>
  <c r="I52" i="22"/>
  <c r="I85" i="12"/>
  <c r="D19" i="18"/>
  <c r="M65" i="18"/>
  <c r="C14" i="19"/>
  <c r="D61" i="19"/>
  <c r="I40" i="18"/>
  <c r="I15" i="19"/>
  <c r="C65" i="17"/>
  <c r="F54" i="18"/>
  <c r="F54" i="19"/>
  <c r="J40" i="18"/>
  <c r="D25" i="19"/>
  <c r="I19" i="18"/>
  <c r="I29" i="18"/>
  <c r="F70" i="18"/>
  <c r="L82" i="18"/>
  <c r="L57" i="19"/>
  <c r="G41" i="19"/>
  <c r="L25" i="21"/>
  <c r="J65" i="19"/>
  <c r="L72" i="19"/>
  <c r="L50" i="19"/>
  <c r="G27" i="21"/>
  <c r="E15" i="22"/>
  <c r="L29" i="17"/>
  <c r="F57" i="18"/>
  <c r="K37" i="21"/>
  <c r="G28" i="19"/>
  <c r="D33" i="18"/>
  <c r="G54" i="17"/>
  <c r="M45" i="18"/>
  <c r="K28" i="19"/>
  <c r="G33" i="18"/>
  <c r="I77" i="18"/>
  <c r="G68" i="17"/>
  <c r="L54" i="19"/>
  <c r="G56" i="19"/>
  <c r="M2" i="22"/>
  <c r="J48" i="19"/>
  <c r="G39" i="21"/>
  <c r="F32" i="19"/>
  <c r="M74" i="19"/>
  <c r="C54" i="19"/>
  <c r="F59" i="19"/>
  <c r="K36" i="19"/>
  <c r="L71" i="19"/>
  <c r="K5" i="22"/>
  <c r="K81" i="21"/>
  <c r="F35" i="18"/>
  <c r="F25" i="18"/>
  <c r="K58" i="17"/>
  <c r="J44" i="18"/>
  <c r="I26" i="19"/>
  <c r="M49" i="18"/>
  <c r="G50" i="19"/>
  <c r="M44" i="19"/>
  <c r="I30" i="21"/>
  <c r="J37" i="19"/>
  <c r="D22" i="19"/>
  <c r="L63" i="19"/>
  <c r="G43" i="19"/>
  <c r="C30" i="19"/>
  <c r="G72" i="19"/>
  <c r="D33" i="21"/>
  <c r="F5" i="22"/>
  <c r="J10" i="17"/>
  <c r="F30" i="18"/>
  <c r="M58" i="18"/>
  <c r="L21" i="18"/>
  <c r="L80" i="18"/>
  <c r="K26" i="21"/>
  <c r="D45" i="18"/>
  <c r="G60" i="19"/>
  <c r="I50" i="18"/>
  <c r="K35" i="19"/>
  <c r="D44" i="21"/>
  <c r="I77" i="19"/>
  <c r="C60" i="19"/>
  <c r="I16" i="22"/>
  <c r="I21" i="21"/>
  <c r="L32" i="21"/>
  <c r="I70" i="17"/>
  <c r="M73" i="18"/>
  <c r="K34" i="18"/>
  <c r="I63" i="17"/>
  <c r="L34" i="18"/>
  <c r="M22" i="18"/>
  <c r="I28" i="18"/>
  <c r="D58" i="19"/>
  <c r="M25" i="22"/>
  <c r="D69" i="19"/>
  <c r="G83" i="21"/>
  <c r="K26" i="19"/>
  <c r="I72" i="18"/>
  <c r="L59" i="21"/>
  <c r="K74" i="21"/>
  <c r="M51" i="22"/>
  <c r="K33" i="22"/>
  <c r="J45" i="22"/>
  <c r="M40" i="21"/>
  <c r="J82" i="21"/>
  <c r="C50" i="19"/>
  <c r="G79" i="21"/>
  <c r="M64" i="23"/>
  <c r="D73" i="21"/>
  <c r="M34" i="23"/>
  <c r="F63" i="23"/>
  <c r="J19" i="21"/>
  <c r="J56" i="21"/>
  <c r="I56" i="21"/>
  <c r="M65" i="21"/>
  <c r="L35" i="22"/>
  <c r="L73" i="17"/>
  <c r="J62" i="18"/>
  <c r="I78" i="18"/>
  <c r="J41" i="19"/>
  <c r="F38" i="18"/>
  <c r="C61" i="17"/>
  <c r="M50" i="18"/>
  <c r="F42" i="19"/>
  <c r="G38" i="18"/>
  <c r="G19" i="19"/>
  <c r="G72" i="17"/>
  <c r="M22" i="21"/>
  <c r="I26" i="18"/>
  <c r="L65" i="18"/>
  <c r="I18" i="19"/>
  <c r="L61" i="19"/>
  <c r="I79" i="18"/>
  <c r="F38" i="19"/>
  <c r="G21" i="21"/>
  <c r="F67" i="19"/>
  <c r="F45" i="19"/>
  <c r="C19" i="21"/>
  <c r="L68" i="21"/>
  <c r="M17" i="22"/>
  <c r="F19" i="19"/>
  <c r="M70" i="18"/>
  <c r="D64" i="17"/>
  <c r="J18" i="18"/>
  <c r="D55" i="18"/>
  <c r="G23" i="21"/>
  <c r="C42" i="21"/>
  <c r="G44" i="19"/>
  <c r="F28" i="21"/>
  <c r="D48" i="19"/>
  <c r="I52" i="19"/>
  <c r="G37" i="19"/>
  <c r="D22" i="21"/>
  <c r="L62" i="21"/>
  <c r="G38" i="21"/>
  <c r="D16" i="17"/>
  <c r="L59" i="18"/>
  <c r="L73" i="18"/>
  <c r="L70" i="19"/>
  <c r="K28" i="18"/>
  <c r="L33" i="19"/>
  <c r="M29" i="18"/>
  <c r="G49" i="18"/>
  <c r="I53" i="17"/>
  <c r="L58" i="17"/>
  <c r="I40" i="19"/>
  <c r="F64" i="19"/>
  <c r="D40" i="21"/>
  <c r="F49" i="21"/>
  <c r="C18" i="18"/>
  <c r="F81" i="18"/>
  <c r="J39" i="18"/>
  <c r="L70" i="17"/>
  <c r="L39" i="18"/>
  <c r="J56" i="18"/>
  <c r="D64" i="19"/>
  <c r="K77" i="19"/>
  <c r="J58" i="21"/>
  <c r="C32" i="19"/>
  <c r="F77" i="18"/>
  <c r="M27" i="21"/>
  <c r="M26" i="22"/>
  <c r="G2" i="22"/>
  <c r="J46" i="21"/>
  <c r="G43" i="23"/>
  <c r="G45" i="21"/>
  <c r="E17" i="22"/>
  <c r="D55" i="19"/>
  <c r="J53" i="22"/>
  <c r="G63" i="19"/>
  <c r="F22" i="22"/>
  <c r="M34" i="22"/>
  <c r="J46" i="22"/>
  <c r="C31" i="19"/>
  <c r="D59" i="17"/>
  <c r="L64" i="17"/>
  <c r="C46" i="19"/>
  <c r="C53" i="19"/>
  <c r="M76" i="21"/>
  <c r="D24" i="18"/>
  <c r="F22" i="19"/>
  <c r="M43" i="18"/>
  <c r="I45" i="18"/>
  <c r="I62" i="18"/>
  <c r="C40" i="19"/>
  <c r="K47" i="19"/>
  <c r="E34" i="22"/>
  <c r="J45" i="19"/>
  <c r="I57" i="19"/>
  <c r="M61" i="22"/>
  <c r="L34" i="21"/>
  <c r="L31" i="21"/>
  <c r="J43" i="21"/>
  <c r="G49" i="21"/>
  <c r="M63" i="22"/>
  <c r="C83" i="21"/>
  <c r="J65" i="21"/>
  <c r="G34" i="21"/>
  <c r="J18" i="22"/>
  <c r="G48" i="21"/>
  <c r="K63" i="21"/>
  <c r="G73" i="21"/>
  <c r="J87" i="23"/>
  <c r="C74" i="17"/>
  <c r="I57" i="18"/>
  <c r="M80" i="18"/>
  <c r="L60" i="17"/>
  <c r="M42" i="18"/>
  <c r="I37" i="19"/>
  <c r="D21" i="21"/>
  <c r="G30" i="19"/>
  <c r="L74" i="19"/>
  <c r="M82" i="18"/>
  <c r="F50" i="21"/>
  <c r="I74" i="19"/>
  <c r="M42" i="21"/>
  <c r="D15" i="22"/>
  <c r="K3" i="17"/>
  <c r="F47" i="17"/>
  <c r="M72" i="18"/>
  <c r="I61" i="17"/>
  <c r="J29" i="19"/>
  <c r="K74" i="17"/>
  <c r="J64" i="17"/>
  <c r="K49" i="19"/>
  <c r="D70" i="18"/>
  <c r="M34" i="18"/>
  <c r="J79" i="18"/>
  <c r="K29" i="19"/>
  <c r="I72" i="19"/>
  <c r="M20" i="19"/>
  <c r="I66" i="19"/>
  <c r="K48" i="19"/>
  <c r="D38" i="21"/>
  <c r="F78" i="19"/>
  <c r="K23" i="21"/>
  <c r="K60" i="19"/>
  <c r="L70" i="21"/>
  <c r="F62" i="21"/>
  <c r="D76" i="21"/>
  <c r="G33" i="22"/>
  <c r="G51" i="18"/>
  <c r="K44" i="19"/>
  <c r="K38" i="18"/>
  <c r="I20" i="19"/>
  <c r="J60" i="18"/>
  <c r="M34" i="21"/>
  <c r="C19" i="19"/>
  <c r="J62" i="19"/>
  <c r="M38" i="19"/>
  <c r="K67" i="19"/>
  <c r="G39" i="22"/>
  <c r="D55" i="21"/>
  <c r="F26" i="17"/>
  <c r="G23" i="19"/>
  <c r="F21" i="19"/>
  <c r="L47" i="18"/>
  <c r="F31" i="21"/>
  <c r="J41" i="18"/>
  <c r="K65" i="17"/>
  <c r="K64" i="17"/>
  <c r="K20" i="19"/>
  <c r="D53" i="21"/>
  <c r="J29" i="18"/>
  <c r="F33" i="19"/>
  <c r="F48" i="18"/>
  <c r="M52" i="18"/>
  <c r="D80" i="18"/>
  <c r="C57" i="19"/>
  <c r="L75" i="19"/>
  <c r="D51" i="19"/>
  <c r="F66" i="19"/>
  <c r="J72" i="21"/>
  <c r="M39" i="21"/>
  <c r="K76" i="21"/>
  <c r="K17" i="22"/>
  <c r="J31" i="21"/>
  <c r="L40" i="22"/>
  <c r="I11" i="22"/>
  <c r="L31" i="22"/>
  <c r="G35" i="19"/>
  <c r="G19" i="18"/>
  <c r="G63" i="18"/>
  <c r="F66" i="17"/>
  <c r="G50" i="18"/>
  <c r="F56" i="19"/>
  <c r="K72" i="18"/>
  <c r="L81" i="18"/>
  <c r="K74" i="19"/>
  <c r="M23" i="19"/>
  <c r="I68" i="19"/>
  <c r="K76" i="18"/>
  <c r="I50" i="19"/>
  <c r="I22" i="21"/>
  <c r="C27" i="21"/>
  <c r="M28" i="21"/>
  <c r="G67" i="21"/>
  <c r="K24" i="22"/>
  <c r="L52" i="22"/>
  <c r="G42" i="18"/>
  <c r="C23" i="19"/>
  <c r="I20" i="21"/>
  <c r="L29" i="19"/>
  <c r="F74" i="19"/>
  <c r="D82" i="18"/>
  <c r="G32" i="19"/>
  <c r="M13" i="22"/>
  <c r="J45" i="21"/>
  <c r="G82" i="21"/>
  <c r="I27" i="22"/>
  <c r="F14" i="22"/>
  <c r="J53" i="21"/>
  <c r="F40" i="21"/>
  <c r="L48" i="21"/>
  <c r="M53" i="21"/>
  <c r="L47" i="21"/>
  <c r="I5" i="22"/>
  <c r="C48" i="22"/>
  <c r="I34" i="23"/>
  <c r="M29" i="21"/>
  <c r="G50" i="21"/>
  <c r="M60" i="21"/>
  <c r="D80" i="21"/>
  <c r="K23" i="22"/>
  <c r="M33" i="23"/>
  <c r="M58" i="19"/>
  <c r="C31" i="21"/>
  <c r="M28" i="23"/>
  <c r="D20" i="21"/>
  <c r="I49" i="19"/>
  <c r="L41" i="21"/>
  <c r="J36" i="21"/>
  <c r="L15" i="22"/>
  <c r="C11" i="22"/>
  <c r="J69" i="19"/>
  <c r="K39" i="19"/>
  <c r="I32" i="21"/>
  <c r="L25" i="22"/>
  <c r="C74" i="21"/>
  <c r="D63" i="22"/>
  <c r="F23" i="22"/>
  <c r="J26" i="22"/>
  <c r="F38" i="22"/>
  <c r="G29" i="22"/>
  <c r="L37" i="22"/>
  <c r="J57" i="22"/>
  <c r="D51" i="21"/>
  <c r="M53" i="22"/>
  <c r="K72" i="23"/>
  <c r="C44" i="22"/>
  <c r="F41" i="22"/>
  <c r="C39" i="22"/>
  <c r="F29" i="24"/>
  <c r="I52" i="23"/>
  <c r="I31" i="22"/>
  <c r="J76" i="19"/>
  <c r="D53" i="19"/>
  <c r="I34" i="21"/>
  <c r="J51" i="21"/>
  <c r="G11" i="22"/>
  <c r="I37" i="17"/>
  <c r="I46" i="19"/>
  <c r="M79" i="18"/>
  <c r="I62" i="17"/>
  <c r="F52" i="18"/>
  <c r="D47" i="19"/>
  <c r="D39" i="18"/>
  <c r="K21" i="19"/>
  <c r="J73" i="17"/>
  <c r="I61" i="18"/>
  <c r="F48" i="21"/>
  <c r="J27" i="18"/>
  <c r="K19" i="19"/>
  <c r="D63" i="19"/>
  <c r="J80" i="18"/>
  <c r="L62" i="19"/>
  <c r="K68" i="19"/>
  <c r="C47" i="19"/>
  <c r="L22" i="21"/>
  <c r="L33" i="21"/>
  <c r="J35" i="18"/>
  <c r="G53" i="19"/>
  <c r="F69" i="17"/>
  <c r="F53" i="18"/>
  <c r="L55" i="19"/>
  <c r="L24" i="18"/>
  <c r="M55" i="18"/>
  <c r="K59" i="17"/>
  <c r="L41" i="18"/>
  <c r="G36" i="19"/>
  <c r="D29" i="19"/>
  <c r="C73" i="19"/>
  <c r="J81" i="18"/>
  <c r="F28" i="22"/>
  <c r="C37" i="21"/>
  <c r="G73" i="19"/>
  <c r="I39" i="21"/>
  <c r="C45" i="21"/>
  <c r="L38" i="24"/>
  <c r="K46" i="18"/>
  <c r="D36" i="19"/>
  <c r="L41" i="19"/>
  <c r="J25" i="21"/>
  <c r="J34" i="19"/>
  <c r="K78" i="19"/>
  <c r="K18" i="19"/>
  <c r="G38" i="19"/>
  <c r="M37" i="19"/>
  <c r="I26" i="21"/>
  <c r="D50" i="21"/>
  <c r="M33" i="21"/>
  <c r="K10" i="22"/>
  <c r="J38" i="21"/>
  <c r="K16" i="22"/>
  <c r="C20" i="21"/>
  <c r="K35" i="22"/>
  <c r="L10" i="22"/>
  <c r="K28" i="24"/>
  <c r="I59" i="21"/>
  <c r="M44" i="21"/>
  <c r="L53" i="21"/>
  <c r="G56" i="21"/>
  <c r="L45" i="22"/>
  <c r="I50" i="22"/>
  <c r="D72" i="21"/>
  <c r="C56" i="21"/>
  <c r="F70" i="21"/>
  <c r="K14" i="22"/>
  <c r="G63" i="22"/>
  <c r="D68" i="19"/>
  <c r="F20" i="21"/>
  <c r="J75" i="19"/>
  <c r="F63" i="21"/>
  <c r="G41" i="21"/>
  <c r="I14" i="22"/>
  <c r="F41" i="21"/>
  <c r="D54" i="19"/>
  <c r="D69" i="21"/>
  <c r="C25" i="22"/>
  <c r="M20" i="21"/>
  <c r="J44" i="19"/>
  <c r="K57" i="21"/>
  <c r="J37" i="21"/>
  <c r="I82" i="21"/>
  <c r="J9" i="22"/>
  <c r="D37" i="22"/>
  <c r="J40" i="23"/>
  <c r="L29" i="21"/>
  <c r="F51" i="22"/>
  <c r="E40" i="22"/>
  <c r="K61" i="21"/>
  <c r="I70" i="21"/>
  <c r="E28" i="22"/>
  <c r="D59" i="21"/>
  <c r="L78" i="21"/>
  <c r="F45" i="22"/>
  <c r="D29" i="22"/>
  <c r="K4" i="22"/>
  <c r="G47" i="23"/>
  <c r="D36" i="23"/>
  <c r="I61" i="22"/>
  <c r="G43" i="17"/>
  <c r="K23" i="18"/>
  <c r="K68" i="18"/>
  <c r="C21" i="19"/>
  <c r="I43" i="18"/>
  <c r="I22" i="19"/>
  <c r="L69" i="17"/>
  <c r="I44" i="18"/>
  <c r="D31" i="19"/>
  <c r="G66" i="18"/>
  <c r="M24" i="19"/>
  <c r="F61" i="19"/>
  <c r="I71" i="18"/>
  <c r="C29" i="21"/>
  <c r="J71" i="19"/>
  <c r="D77" i="19"/>
  <c r="J56" i="19"/>
  <c r="L38" i="21"/>
  <c r="M51" i="21"/>
  <c r="D52" i="21"/>
  <c r="J16" i="22"/>
  <c r="M41" i="18"/>
  <c r="I24" i="19"/>
  <c r="D75" i="19"/>
  <c r="L57" i="18"/>
  <c r="G30" i="18"/>
  <c r="L74" i="18"/>
  <c r="G21" i="18"/>
  <c r="I60" i="18"/>
  <c r="G18" i="19"/>
  <c r="G65" i="17"/>
  <c r="D41" i="19"/>
  <c r="C25" i="21"/>
  <c r="C78" i="19"/>
  <c r="C18" i="19"/>
  <c r="I60" i="19"/>
  <c r="L37" i="19"/>
  <c r="F37" i="19"/>
  <c r="G15" i="19"/>
  <c r="K49" i="21"/>
  <c r="F33" i="21"/>
  <c r="C8" i="22"/>
  <c r="M51" i="18"/>
  <c r="I58" i="19"/>
  <c r="G47" i="19"/>
  <c r="J40" i="19"/>
  <c r="D25" i="21"/>
  <c r="D65" i="19"/>
  <c r="M43" i="19"/>
  <c r="J24" i="19"/>
  <c r="M69" i="21"/>
  <c r="C43" i="21"/>
  <c r="K32" i="22"/>
  <c r="L28" i="21"/>
  <c r="G43" i="21"/>
  <c r="M16" i="22"/>
  <c r="M49" i="23"/>
  <c r="M63" i="21"/>
  <c r="M49" i="21"/>
  <c r="G60" i="21"/>
  <c r="I75" i="21"/>
  <c r="M35" i="22"/>
  <c r="I19" i="22"/>
  <c r="J40" i="21"/>
  <c r="J27" i="22"/>
  <c r="M79" i="21"/>
  <c r="I78" i="21"/>
  <c r="J34" i="22"/>
  <c r="G37" i="21"/>
  <c r="J4" i="22"/>
  <c r="E25" i="22"/>
  <c r="K24" i="21"/>
  <c r="L73" i="19"/>
  <c r="M31" i="21"/>
  <c r="I68" i="21"/>
  <c r="C68" i="21"/>
  <c r="D27" i="21"/>
  <c r="K29" i="23"/>
  <c r="J55" i="19"/>
  <c r="F65" i="19"/>
  <c r="L80" i="21"/>
  <c r="I33" i="21"/>
  <c r="M8" i="22"/>
  <c r="L45" i="19"/>
  <c r="K55" i="19"/>
  <c r="I19" i="21"/>
  <c r="I26" i="22"/>
  <c r="G31" i="22"/>
  <c r="J62" i="21"/>
  <c r="F76" i="21"/>
  <c r="M32" i="24"/>
  <c r="M72" i="21"/>
  <c r="I15" i="22"/>
  <c r="D47" i="22"/>
  <c r="I25" i="21"/>
  <c r="C71" i="21"/>
  <c r="M56" i="23"/>
  <c r="J22" i="22"/>
  <c r="D33" i="22"/>
  <c r="I36" i="24"/>
  <c r="F75" i="24"/>
  <c r="M69" i="23"/>
  <c r="J82" i="24"/>
  <c r="J50" i="17"/>
  <c r="M30" i="19"/>
  <c r="D74" i="19"/>
  <c r="K22" i="19"/>
  <c r="I67" i="19"/>
  <c r="L24" i="21"/>
  <c r="G28" i="21"/>
  <c r="G63" i="21"/>
  <c r="J48" i="18"/>
  <c r="F36" i="19"/>
  <c r="I80" i="18"/>
  <c r="G22" i="18"/>
  <c r="L62" i="18"/>
  <c r="D47" i="17"/>
  <c r="G36" i="18"/>
  <c r="F66" i="18"/>
  <c r="D60" i="17"/>
  <c r="M54" i="19"/>
  <c r="K46" i="19"/>
  <c r="J33" i="21"/>
  <c r="J24" i="21"/>
  <c r="F23" i="19"/>
  <c r="K64" i="19"/>
  <c r="F43" i="19"/>
  <c r="G22" i="19"/>
  <c r="I41" i="21"/>
  <c r="G54" i="21"/>
  <c r="J57" i="18"/>
  <c r="I52" i="21"/>
  <c r="F52" i="19"/>
  <c r="C53" i="21"/>
  <c r="D46" i="19"/>
  <c r="K32" i="21"/>
  <c r="M29" i="19"/>
  <c r="C72" i="19"/>
  <c r="K54" i="19"/>
  <c r="I32" i="19"/>
  <c r="C75" i="21"/>
  <c r="C2" i="22"/>
  <c r="L33" i="22"/>
  <c r="J47" i="21"/>
  <c r="C52" i="21"/>
  <c r="C51" i="21"/>
  <c r="F37" i="21"/>
  <c r="J54" i="21"/>
  <c r="I42" i="22"/>
  <c r="G34" i="22"/>
  <c r="K9" i="22"/>
  <c r="F69" i="21"/>
  <c r="I55" i="21"/>
  <c r="K64" i="21"/>
  <c r="I10" i="22"/>
  <c r="C12" i="22"/>
  <c r="M47" i="22"/>
  <c r="D57" i="22"/>
  <c r="F39" i="23"/>
  <c r="D45" i="21"/>
  <c r="E4" i="22"/>
  <c r="C26" i="21"/>
  <c r="G25" i="22"/>
  <c r="K32" i="23"/>
  <c r="K31" i="21"/>
  <c r="F25" i="21"/>
  <c r="F45" i="21"/>
  <c r="K47" i="21"/>
  <c r="L83" i="21"/>
  <c r="C67" i="21"/>
  <c r="D24" i="22"/>
  <c r="C61" i="19"/>
  <c r="K13" i="22"/>
  <c r="M81" i="21"/>
  <c r="G6" i="22"/>
  <c r="G51" i="19"/>
  <c r="M24" i="21"/>
  <c r="M70" i="21"/>
  <c r="F9" i="22"/>
  <c r="K82" i="21"/>
  <c r="C77" i="21"/>
  <c r="C7" i="22"/>
  <c r="G3" i="22"/>
  <c r="C24" i="22"/>
  <c r="K42" i="21"/>
  <c r="K3" i="22"/>
  <c r="K75" i="23"/>
  <c r="K50" i="22"/>
  <c r="E16" i="22"/>
  <c r="L46" i="22"/>
  <c r="J46" i="23"/>
  <c r="L57" i="23"/>
  <c r="D81" i="18"/>
  <c r="C55" i="19"/>
  <c r="F15" i="22"/>
  <c r="J35" i="21"/>
  <c r="L39" i="21"/>
  <c r="M72" i="19"/>
  <c r="M4" i="22"/>
  <c r="L38" i="23"/>
  <c r="G66" i="19"/>
  <c r="D29" i="18"/>
  <c r="F68" i="18"/>
  <c r="G51" i="17"/>
  <c r="D42" i="18"/>
  <c r="J21" i="19"/>
  <c r="M30" i="18"/>
  <c r="M71" i="18"/>
  <c r="F65" i="17"/>
  <c r="M42" i="19"/>
  <c r="J19" i="18"/>
  <c r="K56" i="18"/>
  <c r="D36" i="21"/>
  <c r="J51" i="19"/>
  <c r="K48" i="21"/>
  <c r="I45" i="19"/>
  <c r="K29" i="21"/>
  <c r="F29" i="19"/>
  <c r="I71" i="19"/>
  <c r="J53" i="19"/>
  <c r="M31" i="19"/>
  <c r="I64" i="19"/>
  <c r="D83" i="21"/>
  <c r="D28" i="22"/>
  <c r="I24" i="18"/>
  <c r="J15" i="19"/>
  <c r="J58" i="19"/>
  <c r="J76" i="18"/>
  <c r="K51" i="19"/>
  <c r="I46" i="21"/>
  <c r="M35" i="19"/>
  <c r="J77" i="19"/>
  <c r="M62" i="19"/>
  <c r="L76" i="19"/>
  <c r="D20" i="22"/>
  <c r="I58" i="21"/>
  <c r="C54" i="22"/>
  <c r="J52" i="21"/>
  <c r="G57" i="21"/>
  <c r="M64" i="21"/>
  <c r="L76" i="21"/>
  <c r="M47" i="23"/>
  <c r="G23" i="22"/>
  <c r="C79" i="21"/>
  <c r="F60" i="21"/>
  <c r="K77" i="21"/>
  <c r="F29" i="22"/>
  <c r="M36" i="21"/>
  <c r="D82" i="21"/>
  <c r="C18" i="22"/>
  <c r="K50" i="21"/>
  <c r="D61" i="22"/>
  <c r="C4" i="22"/>
  <c r="F43" i="22"/>
  <c r="G38" i="23"/>
  <c r="L44" i="21"/>
  <c r="F38" i="21"/>
  <c r="K17" i="19"/>
  <c r="M67" i="19"/>
  <c r="I43" i="21"/>
  <c r="F24" i="22"/>
  <c r="D70" i="19"/>
  <c r="L50" i="21"/>
  <c r="I34" i="22"/>
  <c r="I61" i="19"/>
  <c r="E14" i="22"/>
  <c r="M71" i="21"/>
  <c r="E52" i="22"/>
  <c r="L49" i="22"/>
  <c r="G62" i="23"/>
  <c r="J50" i="21"/>
  <c r="K46" i="22"/>
  <c r="J82" i="23"/>
  <c r="E30" i="22"/>
  <c r="M22" i="22"/>
  <c r="I22" i="22"/>
  <c r="L28" i="23"/>
  <c r="D37" i="23"/>
  <c r="I47" i="22"/>
  <c r="G72" i="24"/>
  <c r="F87" i="23"/>
  <c r="C51" i="19"/>
  <c r="G44" i="21"/>
  <c r="K34" i="19"/>
  <c r="I76" i="19"/>
  <c r="G62" i="19"/>
  <c r="G40" i="19"/>
  <c r="K69" i="18"/>
  <c r="J64" i="19"/>
  <c r="G57" i="19"/>
  <c r="K40" i="19"/>
  <c r="C24" i="21"/>
  <c r="L64" i="19"/>
  <c r="F72" i="19"/>
  <c r="G48" i="19"/>
  <c r="L23" i="21"/>
  <c r="I38" i="21"/>
  <c r="F2" i="22"/>
  <c r="G44" i="22"/>
  <c r="F65" i="21"/>
  <c r="G53" i="21"/>
  <c r="C78" i="21"/>
  <c r="E13" i="22"/>
  <c r="E60" i="22"/>
  <c r="E7" i="22"/>
  <c r="J77" i="21"/>
  <c r="E3" i="22"/>
  <c r="D23" i="21"/>
  <c r="F21" i="22"/>
  <c r="F62" i="22"/>
  <c r="J60" i="21"/>
  <c r="I35" i="21"/>
  <c r="D22" i="22"/>
  <c r="D47" i="21"/>
  <c r="C41" i="21"/>
  <c r="F71" i="21"/>
  <c r="K33" i="19"/>
  <c r="J48" i="21"/>
  <c r="M37" i="21"/>
  <c r="K38" i="23"/>
  <c r="I47" i="21"/>
  <c r="C75" i="19"/>
  <c r="G55" i="21"/>
  <c r="M80" i="21"/>
  <c r="I63" i="19"/>
  <c r="K44" i="21"/>
  <c r="F56" i="22"/>
  <c r="G56" i="22"/>
  <c r="D27" i="23"/>
  <c r="G88" i="23"/>
  <c r="C61" i="21"/>
  <c r="C70" i="21"/>
  <c r="G44" i="24"/>
  <c r="L5" i="22"/>
  <c r="M60" i="22"/>
  <c r="I40" i="21"/>
  <c r="F6" i="22"/>
  <c r="I81" i="21"/>
  <c r="K47" i="22"/>
  <c r="L53" i="22"/>
  <c r="G33" i="23"/>
  <c r="I48" i="23"/>
  <c r="I52" i="24"/>
  <c r="G60" i="24"/>
  <c r="F35" i="19"/>
  <c r="J60" i="19"/>
  <c r="G81" i="21"/>
  <c r="K53" i="19"/>
  <c r="I62" i="19"/>
  <c r="M30" i="21"/>
  <c r="I76" i="21"/>
  <c r="L54" i="21"/>
  <c r="C36" i="21"/>
  <c r="J15" i="22"/>
  <c r="L54" i="22"/>
  <c r="J47" i="22"/>
  <c r="C27" i="23"/>
  <c r="C35" i="22"/>
  <c r="K65" i="19"/>
  <c r="F18" i="19"/>
  <c r="G59" i="19"/>
  <c r="G68" i="19"/>
  <c r="K2" i="22"/>
  <c r="D61" i="21"/>
  <c r="F26" i="22"/>
  <c r="D43" i="21"/>
  <c r="K27" i="21"/>
  <c r="F42" i="21"/>
  <c r="E29" i="22"/>
  <c r="C56" i="19"/>
  <c r="M50" i="21"/>
  <c r="D50" i="19"/>
  <c r="C65" i="21"/>
  <c r="F27" i="21"/>
  <c r="G51" i="21"/>
  <c r="D32" i="21"/>
  <c r="J81" i="21"/>
  <c r="E18" i="22"/>
  <c r="I83" i="21"/>
  <c r="L22" i="22"/>
  <c r="I25" i="22"/>
  <c r="M51" i="23"/>
  <c r="L28" i="22"/>
  <c r="F75" i="21"/>
  <c r="D14" i="22"/>
  <c r="E35" i="22"/>
  <c r="K56" i="22"/>
  <c r="J29" i="24"/>
  <c r="D82" i="23"/>
  <c r="F53" i="21"/>
  <c r="F22" i="21"/>
  <c r="C69" i="21"/>
  <c r="L55" i="21"/>
  <c r="D78" i="21"/>
  <c r="J39" i="22"/>
  <c r="K83" i="21"/>
  <c r="E58" i="22"/>
  <c r="G19" i="22"/>
  <c r="C52" i="22"/>
  <c r="K60" i="22"/>
  <c r="L27" i="23"/>
  <c r="E37" i="22"/>
  <c r="J41" i="23"/>
  <c r="K67" i="23"/>
  <c r="G89" i="23"/>
  <c r="L69" i="21"/>
  <c r="D79" i="21"/>
  <c r="M40" i="22"/>
  <c r="D2" i="22"/>
  <c r="C60" i="22"/>
  <c r="E53" i="22"/>
  <c r="D42" i="23"/>
  <c r="K55" i="22"/>
  <c r="K40" i="22"/>
  <c r="J66" i="23"/>
  <c r="L30" i="21"/>
  <c r="F35" i="21"/>
  <c r="I3" i="22"/>
  <c r="G68" i="21"/>
  <c r="F79" i="21"/>
  <c r="G40" i="22"/>
  <c r="I60" i="22"/>
  <c r="E61" i="22"/>
  <c r="M28" i="24"/>
  <c r="G27" i="22"/>
  <c r="G65" i="23"/>
  <c r="F16" i="22"/>
  <c r="F80" i="21"/>
  <c r="G32" i="23"/>
  <c r="G75" i="24"/>
  <c r="F37" i="22"/>
  <c r="J49" i="22"/>
  <c r="L89" i="23"/>
  <c r="M61" i="23"/>
  <c r="J33" i="23"/>
  <c r="I56" i="22"/>
  <c r="G46" i="22"/>
  <c r="G19" i="24"/>
  <c r="F82" i="24"/>
  <c r="K34" i="24"/>
  <c r="D40" i="22"/>
  <c r="I51" i="23"/>
  <c r="F35" i="24"/>
  <c r="E45" i="22"/>
  <c r="D41" i="22"/>
  <c r="J39" i="23"/>
  <c r="K69" i="19"/>
  <c r="M64" i="19"/>
  <c r="D41" i="21"/>
  <c r="G12" i="22"/>
  <c r="M48" i="21"/>
  <c r="J49" i="21"/>
  <c r="D5" i="22"/>
  <c r="I74" i="21"/>
  <c r="I75" i="19"/>
  <c r="F28" i="19"/>
  <c r="J70" i="19"/>
  <c r="G20" i="21"/>
  <c r="M46" i="21"/>
  <c r="E38" i="22"/>
  <c r="J73" i="21"/>
  <c r="D56" i="21"/>
  <c r="F56" i="21"/>
  <c r="F43" i="21"/>
  <c r="D63" i="21"/>
  <c r="C32" i="22"/>
  <c r="C46" i="22"/>
  <c r="J31" i="24"/>
  <c r="D66" i="19"/>
  <c r="M18" i="19"/>
  <c r="L59" i="19"/>
  <c r="F69" i="19"/>
  <c r="L4" i="22"/>
  <c r="L61" i="21"/>
  <c r="I42" i="21"/>
  <c r="K28" i="22"/>
  <c r="L43" i="21"/>
  <c r="D28" i="21"/>
  <c r="L42" i="21"/>
  <c r="I46" i="23"/>
  <c r="J83" i="21"/>
  <c r="M48" i="22"/>
  <c r="D6" i="22"/>
  <c r="I69" i="21"/>
  <c r="D40" i="23"/>
  <c r="L2" i="22"/>
  <c r="L34" i="23"/>
  <c r="J44" i="22"/>
  <c r="L39" i="22"/>
  <c r="I33" i="24"/>
  <c r="C63" i="21"/>
  <c r="C34" i="21"/>
  <c r="D13" i="22"/>
  <c r="C29" i="22"/>
  <c r="F10" i="22"/>
  <c r="M7" i="22"/>
  <c r="L27" i="22"/>
  <c r="F55" i="22"/>
  <c r="I62" i="22"/>
  <c r="I84" i="23"/>
  <c r="D81" i="24"/>
  <c r="G4" i="22"/>
  <c r="C14" i="22"/>
  <c r="L29" i="22"/>
  <c r="F11" i="22"/>
  <c r="F8" i="22"/>
  <c r="G81" i="23"/>
  <c r="F68" i="23"/>
  <c r="G70" i="21"/>
  <c r="F47" i="21"/>
  <c r="G52" i="21"/>
  <c r="G15" i="22"/>
  <c r="J8" i="22"/>
  <c r="K7" i="22"/>
  <c r="I21" i="22"/>
  <c r="M49" i="22"/>
  <c r="K61" i="22"/>
  <c r="M24" i="22"/>
  <c r="F41" i="23"/>
  <c r="G90" i="23"/>
  <c r="G42" i="22"/>
  <c r="K12" i="22"/>
  <c r="D23" i="22"/>
  <c r="M9" i="22"/>
  <c r="L70" i="23"/>
  <c r="F28" i="23"/>
  <c r="J29" i="22"/>
  <c r="G41" i="23"/>
  <c r="K73" i="23"/>
  <c r="E31" i="22"/>
  <c r="M41" i="23"/>
  <c r="J44" i="24"/>
  <c r="I18" i="22"/>
  <c r="M58" i="23"/>
  <c r="M9" i="18"/>
  <c r="J78" i="23"/>
  <c r="K40" i="21"/>
  <c r="J17" i="22"/>
  <c r="M66" i="21"/>
  <c r="K69" i="21"/>
  <c r="G65" i="21"/>
  <c r="J76" i="21"/>
  <c r="G18" i="22"/>
  <c r="D30" i="21"/>
  <c r="M55" i="21"/>
  <c r="I8" i="22"/>
  <c r="L60" i="21"/>
  <c r="D65" i="21"/>
  <c r="J67" i="21"/>
  <c r="M6" i="22"/>
  <c r="E5" i="22"/>
  <c r="L78" i="19"/>
  <c r="F51" i="19"/>
  <c r="K68" i="21"/>
  <c r="J27" i="19"/>
  <c r="L69" i="19"/>
  <c r="L19" i="21"/>
  <c r="F46" i="21"/>
  <c r="F30" i="22"/>
  <c r="L72" i="21"/>
  <c r="J55" i="21"/>
  <c r="K55" i="21"/>
  <c r="D42" i="21"/>
  <c r="I60" i="21"/>
  <c r="E26" i="22"/>
  <c r="G34" i="23"/>
  <c r="J39" i="19"/>
  <c r="F34" i="19"/>
  <c r="D76" i="19"/>
  <c r="L51" i="21"/>
  <c r="F57" i="21"/>
  <c r="I62" i="21"/>
  <c r="C50" i="21"/>
  <c r="C73" i="21"/>
  <c r="F52" i="23"/>
  <c r="K60" i="24"/>
  <c r="J42" i="21"/>
  <c r="C71" i="19"/>
  <c r="D24" i="19"/>
  <c r="L65" i="19"/>
  <c r="F76" i="19"/>
  <c r="G42" i="21"/>
  <c r="K66" i="21"/>
  <c r="C47" i="21"/>
  <c r="I51" i="21"/>
  <c r="D35" i="21"/>
  <c r="J11" i="22"/>
  <c r="L6" i="22"/>
  <c r="G28" i="23"/>
  <c r="J12" i="22"/>
  <c r="L9" i="22"/>
  <c r="G7" i="22"/>
  <c r="D53" i="22"/>
  <c r="F61" i="22"/>
  <c r="D83" i="23"/>
  <c r="I59" i="24"/>
  <c r="F68" i="21"/>
  <c r="J41" i="21"/>
  <c r="D17" i="22"/>
  <c r="K72" i="21"/>
  <c r="C36" i="22"/>
  <c r="F18" i="22"/>
  <c r="G78" i="21"/>
  <c r="D16" i="22"/>
  <c r="F12" i="22"/>
  <c r="L63" i="22"/>
  <c r="D52" i="23"/>
  <c r="L19" i="22"/>
  <c r="D74" i="21"/>
  <c r="I38" i="22"/>
  <c r="L18" i="22"/>
  <c r="M78" i="21"/>
  <c r="C40" i="22"/>
  <c r="C17" i="22"/>
  <c r="G13" i="22"/>
  <c r="F33" i="24"/>
  <c r="J78" i="21"/>
  <c r="L52" i="21"/>
  <c r="D62" i="21"/>
  <c r="E20" i="22"/>
  <c r="F19" i="22"/>
  <c r="C16" i="22"/>
  <c r="C26" i="22"/>
  <c r="K63" i="22"/>
  <c r="L35" i="21"/>
  <c r="M15" i="22"/>
  <c r="C22" i="22"/>
  <c r="L33" i="23"/>
  <c r="E56" i="22"/>
  <c r="I45" i="22"/>
  <c r="K62" i="22"/>
  <c r="J29" i="23"/>
  <c r="K54" i="22"/>
  <c r="K36" i="22"/>
  <c r="L39" i="23"/>
  <c r="D45" i="23"/>
  <c r="F84" i="23"/>
  <c r="G54" i="22"/>
  <c r="C58" i="22"/>
  <c r="I58" i="22"/>
  <c r="K40" i="24"/>
  <c r="F88" i="23"/>
  <c r="D28" i="23"/>
  <c r="M38" i="24"/>
  <c r="G35" i="23"/>
  <c r="D33" i="24"/>
  <c r="G50" i="24"/>
  <c r="F51" i="21"/>
  <c r="I31" i="21"/>
  <c r="I80" i="21"/>
  <c r="K56" i="21"/>
  <c r="C62" i="21"/>
  <c r="I49" i="21"/>
  <c r="F34" i="23"/>
  <c r="F90" i="23"/>
  <c r="D45" i="19"/>
  <c r="M25" i="21"/>
  <c r="C39" i="19"/>
  <c r="G24" i="21"/>
  <c r="F32" i="21"/>
  <c r="C57" i="21"/>
  <c r="I37" i="21"/>
  <c r="E11" i="22"/>
  <c r="F66" i="21"/>
  <c r="L71" i="21"/>
  <c r="M59" i="21"/>
  <c r="F17" i="22"/>
  <c r="E9" i="22"/>
  <c r="K31" i="23"/>
  <c r="J80" i="21"/>
  <c r="C76" i="19"/>
  <c r="M28" i="19"/>
  <c r="D71" i="19"/>
  <c r="J21" i="21"/>
  <c r="L48" i="22"/>
  <c r="G74" i="21"/>
  <c r="L56" i="21"/>
  <c r="M56" i="21"/>
  <c r="M43" i="21"/>
  <c r="G64" i="21"/>
  <c r="C33" i="22"/>
  <c r="G47" i="22"/>
  <c r="K34" i="22"/>
  <c r="L17" i="22"/>
  <c r="M77" i="21"/>
  <c r="I37" i="22"/>
  <c r="K15" i="22"/>
  <c r="M11" i="22"/>
  <c r="E36" i="22"/>
  <c r="F63" i="22"/>
  <c r="I36" i="22"/>
  <c r="K51" i="23"/>
  <c r="K65" i="24"/>
  <c r="D46" i="21"/>
  <c r="D34" i="21"/>
  <c r="I79" i="21"/>
  <c r="J51" i="22"/>
  <c r="G22" i="22"/>
  <c r="E2" i="22"/>
  <c r="I20" i="22"/>
  <c r="F65" i="23"/>
  <c r="C55" i="22"/>
  <c r="K46" i="21"/>
  <c r="J34" i="21"/>
  <c r="G80" i="21"/>
  <c r="K52" i="22"/>
  <c r="D3" i="22"/>
  <c r="F54" i="22"/>
  <c r="C21" i="22"/>
  <c r="K59" i="22"/>
  <c r="C42" i="22"/>
  <c r="K78" i="23"/>
  <c r="I6" i="22"/>
  <c r="F64" i="21"/>
  <c r="I24" i="22"/>
  <c r="K49" i="22"/>
  <c r="D30" i="22"/>
  <c r="D50" i="23"/>
  <c r="G47" i="21"/>
  <c r="F25" i="22"/>
  <c r="L79" i="21"/>
  <c r="J36" i="22"/>
  <c r="L31" i="23"/>
  <c r="C62" i="22"/>
  <c r="D66" i="23"/>
  <c r="F59" i="22"/>
  <c r="I29" i="23"/>
  <c r="K55" i="23"/>
  <c r="M59" i="24"/>
  <c r="D56" i="23"/>
  <c r="K64" i="24"/>
  <c r="K42" i="23"/>
  <c r="D59" i="23"/>
  <c r="I47" i="24"/>
  <c r="M39" i="24"/>
  <c r="I12" i="21"/>
  <c r="I44" i="19"/>
  <c r="G25" i="21"/>
  <c r="I38" i="19"/>
  <c r="K22" i="21"/>
  <c r="D31" i="21"/>
  <c r="G61" i="21"/>
  <c r="L65" i="21"/>
  <c r="F59" i="21"/>
  <c r="M14" i="22"/>
  <c r="J5" i="22"/>
  <c r="J55" i="22"/>
  <c r="C69" i="19"/>
  <c r="K50" i="19"/>
  <c r="C33" i="21"/>
  <c r="C32" i="21"/>
  <c r="C48" i="21"/>
  <c r="L63" i="21"/>
  <c r="C44" i="21"/>
  <c r="L23" i="22"/>
  <c r="J69" i="21"/>
  <c r="F72" i="21"/>
  <c r="L81" i="21"/>
  <c r="K67" i="21"/>
  <c r="C5" i="22"/>
  <c r="E51" i="22"/>
  <c r="M57" i="19"/>
  <c r="F40" i="19"/>
  <c r="M34" i="19"/>
  <c r="K76" i="19"/>
  <c r="J26" i="21"/>
  <c r="J32" i="21"/>
  <c r="M83" i="21"/>
  <c r="M57" i="21"/>
  <c r="J63" i="21"/>
  <c r="I50" i="21"/>
  <c r="F77" i="21"/>
  <c r="I73" i="21"/>
  <c r="L69" i="23"/>
  <c r="I23" i="24"/>
  <c r="E50" i="22"/>
  <c r="M21" i="22"/>
  <c r="F83" i="21"/>
  <c r="J50" i="22"/>
  <c r="C20" i="22"/>
  <c r="C19" i="22"/>
  <c r="D46" i="22"/>
  <c r="G50" i="23"/>
  <c r="J54" i="22"/>
  <c r="F3" i="22"/>
  <c r="K51" i="21"/>
  <c r="M38" i="21"/>
  <c r="E8" i="22"/>
  <c r="K18" i="22"/>
  <c r="J66" i="21"/>
  <c r="K27" i="22"/>
  <c r="J6" i="22"/>
  <c r="D25" i="22"/>
  <c r="J28" i="22"/>
  <c r="E59" i="22"/>
  <c r="F46" i="23"/>
  <c r="J45" i="23"/>
  <c r="F52" i="21"/>
  <c r="I9" i="22"/>
  <c r="D19" i="22"/>
  <c r="D67" i="21"/>
  <c r="G28" i="22"/>
  <c r="D7" i="22"/>
  <c r="J25" i="22"/>
  <c r="I38" i="23"/>
  <c r="L50" i="23"/>
  <c r="L48" i="23"/>
  <c r="F23" i="24"/>
  <c r="K19" i="22"/>
  <c r="D71" i="21"/>
  <c r="C81" i="21"/>
  <c r="C56" i="22"/>
  <c r="L42" i="22"/>
  <c r="F4" i="22"/>
  <c r="I48" i="22"/>
  <c r="F49" i="23"/>
  <c r="D58" i="21"/>
  <c r="I43" i="22"/>
  <c r="D4" i="22"/>
  <c r="L14" i="22"/>
  <c r="E47" i="22"/>
  <c r="M82" i="21"/>
  <c r="F20" i="22"/>
  <c r="I30" i="22"/>
  <c r="I53" i="22"/>
  <c r="J63" i="22"/>
  <c r="M62" i="22"/>
  <c r="D64" i="23"/>
  <c r="M54" i="24"/>
  <c r="G39" i="23"/>
  <c r="E41" i="22"/>
  <c r="K48" i="24"/>
  <c r="K41" i="22"/>
  <c r="F50" i="24"/>
  <c r="C63" i="22"/>
  <c r="I67" i="23"/>
  <c r="F35" i="22"/>
  <c r="D81" i="23"/>
  <c r="J18" i="24"/>
  <c r="K33" i="23"/>
  <c r="M41" i="24"/>
  <c r="D18" i="22"/>
  <c r="M44" i="23"/>
  <c r="D27" i="22"/>
  <c r="E6" i="22"/>
  <c r="D39" i="23"/>
  <c r="J24" i="22"/>
  <c r="K26" i="22"/>
  <c r="D56" i="22"/>
  <c r="K39" i="23"/>
  <c r="I31" i="23"/>
  <c r="I57" i="21"/>
  <c r="I44" i="21"/>
  <c r="M23" i="22"/>
  <c r="I71" i="21"/>
  <c r="J10" i="22"/>
  <c r="E27" i="22"/>
  <c r="L55" i="22"/>
  <c r="J37" i="23"/>
  <c r="K38" i="22"/>
  <c r="G52" i="23"/>
  <c r="G63" i="23"/>
  <c r="C58" i="21"/>
  <c r="K45" i="21"/>
  <c r="E21" i="22"/>
  <c r="G24" i="22"/>
  <c r="C72" i="21"/>
  <c r="D36" i="22"/>
  <c r="D11" i="22"/>
  <c r="M27" i="22"/>
  <c r="F33" i="22"/>
  <c r="F57" i="22"/>
  <c r="K37" i="22"/>
  <c r="L44" i="22"/>
  <c r="K50" i="23"/>
  <c r="K78" i="21"/>
  <c r="M10" i="22"/>
  <c r="M39" i="22"/>
  <c r="E49" i="22"/>
  <c r="J56" i="22"/>
  <c r="J21" i="22"/>
  <c r="M29" i="23"/>
  <c r="J75" i="21"/>
  <c r="C41" i="22"/>
  <c r="D12" i="22"/>
  <c r="K22" i="22"/>
  <c r="G45" i="22"/>
  <c r="C37" i="22"/>
  <c r="M46" i="23"/>
  <c r="J91" i="23"/>
  <c r="L49" i="23"/>
  <c r="K89" i="23"/>
  <c r="D45" i="22"/>
  <c r="L58" i="22"/>
  <c r="I66" i="24"/>
  <c r="G57" i="22"/>
  <c r="G32" i="24"/>
  <c r="L60" i="22"/>
  <c r="K49" i="23"/>
  <c r="G27" i="24"/>
  <c r="D64" i="21"/>
  <c r="F36" i="21"/>
  <c r="K6" i="22"/>
  <c r="L67" i="21"/>
  <c r="I7" i="22"/>
  <c r="C15" i="22"/>
  <c r="G75" i="21"/>
  <c r="F31" i="22"/>
  <c r="L11" i="22"/>
  <c r="C30" i="22"/>
  <c r="C57" i="22"/>
  <c r="F30" i="24"/>
  <c r="K62" i="21"/>
  <c r="L57" i="22"/>
  <c r="D9" i="22"/>
  <c r="J71" i="21"/>
  <c r="F7" i="22"/>
  <c r="L45" i="23"/>
  <c r="C50" i="22"/>
  <c r="F21" i="24"/>
  <c r="J59" i="22"/>
  <c r="D10" i="22"/>
  <c r="I72" i="21"/>
  <c r="L7" i="22"/>
  <c r="G5" i="22"/>
  <c r="L50" i="22"/>
  <c r="I58" i="23"/>
  <c r="I22" i="24"/>
  <c r="K25" i="22"/>
  <c r="M48" i="23"/>
  <c r="L29" i="23"/>
  <c r="F50" i="22"/>
  <c r="M37" i="23"/>
  <c r="F60" i="22"/>
  <c r="E44" i="22"/>
  <c r="F40" i="22"/>
  <c r="L58" i="23"/>
  <c r="G48" i="23"/>
  <c r="D62" i="23"/>
  <c r="I55" i="23"/>
  <c r="C45" i="22"/>
  <c r="J43" i="22"/>
  <c r="M57" i="23"/>
  <c r="M31" i="23"/>
  <c r="E62" i="22"/>
  <c r="M59" i="23"/>
  <c r="G53" i="23"/>
  <c r="J69" i="23"/>
  <c r="D75" i="23"/>
  <c r="G38" i="24"/>
  <c r="D44" i="22"/>
  <c r="K66" i="23"/>
  <c r="J62" i="22"/>
  <c r="L61" i="23"/>
  <c r="D57" i="23"/>
  <c r="L75" i="23"/>
  <c r="D79" i="23"/>
  <c r="I48" i="24"/>
  <c r="K51" i="24"/>
  <c r="L47" i="22"/>
  <c r="F47" i="22"/>
  <c r="K48" i="23"/>
  <c r="F62" i="23"/>
  <c r="G77" i="23"/>
  <c r="M72" i="24"/>
  <c r="M57" i="22"/>
  <c r="J38" i="23"/>
  <c r="M52" i="22"/>
  <c r="L64" i="23"/>
  <c r="L46" i="23"/>
  <c r="K82" i="23"/>
  <c r="D48" i="23"/>
  <c r="D49" i="22"/>
  <c r="G44" i="23"/>
  <c r="J76" i="23"/>
  <c r="M83" i="23"/>
  <c r="D28" i="24"/>
  <c r="D85" i="23"/>
  <c r="D26" i="24"/>
  <c r="L25" i="24"/>
  <c r="J61" i="23"/>
  <c r="G72" i="23"/>
  <c r="K22" i="24"/>
  <c r="J54" i="24"/>
  <c r="I56" i="24"/>
  <c r="K35" i="24"/>
  <c r="D24" i="24"/>
  <c r="F14" i="21"/>
  <c r="M13" i="19"/>
  <c r="F68" i="24"/>
  <c r="K5" i="18"/>
  <c r="I17" i="22"/>
  <c r="G14" i="22"/>
  <c r="G41" i="22"/>
  <c r="F33" i="23"/>
  <c r="L41" i="22"/>
  <c r="M63" i="23"/>
  <c r="J59" i="24"/>
  <c r="J55" i="23"/>
  <c r="L75" i="21"/>
  <c r="F32" i="22"/>
  <c r="M12" i="22"/>
  <c r="G9" i="22"/>
  <c r="C31" i="22"/>
  <c r="D38" i="23"/>
  <c r="I61" i="23"/>
  <c r="G40" i="24"/>
  <c r="G76" i="21"/>
  <c r="E33" i="22"/>
  <c r="F13" i="22"/>
  <c r="G10" i="22"/>
  <c r="M33" i="22"/>
  <c r="L59" i="22"/>
  <c r="M38" i="23"/>
  <c r="I55" i="24"/>
  <c r="J35" i="22"/>
  <c r="L26" i="22"/>
  <c r="J36" i="23"/>
  <c r="M54" i="22"/>
  <c r="G49" i="23"/>
  <c r="I49" i="22"/>
  <c r="M44" i="22"/>
  <c r="F54" i="23"/>
  <c r="L54" i="23"/>
  <c r="F86" i="23"/>
  <c r="K70" i="23"/>
  <c r="G76" i="24"/>
  <c r="K90" i="23"/>
  <c r="F55" i="24"/>
  <c r="F49" i="22"/>
  <c r="D38" i="22"/>
  <c r="D46" i="23"/>
  <c r="D48" i="22"/>
  <c r="M29" i="22"/>
  <c r="G68" i="23"/>
  <c r="J62" i="23"/>
  <c r="I19" i="24"/>
  <c r="D88" i="23"/>
  <c r="D76" i="23"/>
  <c r="D64" i="24"/>
  <c r="J48" i="22"/>
  <c r="G30" i="22"/>
  <c r="L41" i="23"/>
  <c r="K65" i="23"/>
  <c r="G31" i="24"/>
  <c r="G91" i="23"/>
  <c r="I77" i="23"/>
  <c r="M58" i="24"/>
  <c r="G52" i="22"/>
  <c r="I56" i="23"/>
  <c r="K85" i="23"/>
  <c r="M55" i="23"/>
  <c r="I82" i="23"/>
  <c r="L62" i="22"/>
  <c r="G60" i="23"/>
  <c r="D53" i="23"/>
  <c r="G45" i="23"/>
  <c r="C59" i="22"/>
  <c r="D74" i="23"/>
  <c r="K60" i="23"/>
  <c r="K21" i="24"/>
  <c r="F52" i="22"/>
  <c r="F44" i="23"/>
  <c r="J32" i="22"/>
  <c r="E54" i="22"/>
  <c r="I50" i="23"/>
  <c r="J52" i="24"/>
  <c r="L43" i="24"/>
  <c r="J20" i="24"/>
  <c r="J70" i="23"/>
  <c r="I75" i="24"/>
  <c r="I69" i="23"/>
  <c r="L57" i="24"/>
  <c r="G79" i="23"/>
  <c r="D65" i="24"/>
  <c r="M13" i="18"/>
  <c r="L10" i="21"/>
  <c r="F12" i="21"/>
  <c r="G16" i="18"/>
  <c r="C17" i="18"/>
  <c r="D18" i="24"/>
  <c r="F53" i="22"/>
  <c r="F38" i="23"/>
  <c r="I85" i="23"/>
  <c r="L36" i="23"/>
  <c r="F35" i="23"/>
  <c r="D91" i="23"/>
  <c r="G52" i="24"/>
  <c r="J28" i="23"/>
  <c r="D54" i="22"/>
  <c r="J54" i="23"/>
  <c r="L90" i="23"/>
  <c r="G37" i="23"/>
  <c r="K88" i="23"/>
  <c r="F40" i="23"/>
  <c r="F46" i="24"/>
  <c r="D21" i="24"/>
  <c r="D82" i="24"/>
  <c r="M30" i="23"/>
  <c r="D58" i="22"/>
  <c r="K57" i="22"/>
  <c r="F73" i="23"/>
  <c r="I58" i="24"/>
  <c r="I78" i="23"/>
  <c r="D30" i="23"/>
  <c r="D31" i="22"/>
  <c r="F30" i="23"/>
  <c r="D26" i="22"/>
  <c r="I63" i="22"/>
  <c r="J64" i="23"/>
  <c r="M36" i="22"/>
  <c r="I59" i="22"/>
  <c r="K53" i="23"/>
  <c r="L47" i="23"/>
  <c r="L88" i="23"/>
  <c r="K29" i="24"/>
  <c r="G45" i="24"/>
  <c r="I53" i="23"/>
  <c r="L35" i="24"/>
  <c r="K43" i="23"/>
  <c r="G46" i="24"/>
  <c r="I79" i="23"/>
  <c r="I39" i="24"/>
  <c r="M5" i="18"/>
  <c r="I45" i="24"/>
  <c r="D16" i="21"/>
  <c r="G35" i="24"/>
  <c r="M46" i="24"/>
  <c r="I76" i="23"/>
  <c r="C6" i="23"/>
  <c r="I20" i="24"/>
  <c r="F9" i="24"/>
  <c r="L23" i="23"/>
  <c r="K58" i="21"/>
  <c r="L46" i="21"/>
  <c r="E23" i="22"/>
  <c r="L24" i="22"/>
  <c r="K11" i="22"/>
  <c r="I28" i="22"/>
  <c r="F34" i="22"/>
  <c r="D59" i="22"/>
  <c r="G40" i="23"/>
  <c r="D43" i="22"/>
  <c r="G59" i="23"/>
  <c r="J73" i="23"/>
  <c r="K41" i="21"/>
  <c r="E12" i="22"/>
  <c r="K20" i="22"/>
  <c r="M68" i="21"/>
  <c r="I29" i="22"/>
  <c r="D8" i="22"/>
  <c r="C23" i="22"/>
  <c r="F27" i="22"/>
  <c r="L36" i="22"/>
  <c r="F27" i="23"/>
  <c r="K31" i="22"/>
  <c r="L71" i="23"/>
  <c r="I13" i="22"/>
  <c r="D21" i="22"/>
  <c r="K8" i="22"/>
  <c r="J23" i="22"/>
  <c r="M41" i="22"/>
  <c r="J30" i="23"/>
  <c r="I33" i="22"/>
  <c r="L40" i="23"/>
  <c r="J72" i="23"/>
  <c r="M5" i="22"/>
  <c r="D60" i="22"/>
  <c r="G43" i="22"/>
  <c r="I32" i="22"/>
  <c r="L32" i="23"/>
  <c r="J41" i="22"/>
  <c r="F48" i="23"/>
  <c r="G30" i="23"/>
  <c r="G60" i="22"/>
  <c r="F77" i="23"/>
  <c r="L65" i="23"/>
  <c r="D72" i="23"/>
  <c r="G28" i="24"/>
  <c r="F32" i="23"/>
  <c r="L51" i="22"/>
  <c r="I43" i="23"/>
  <c r="J61" i="22"/>
  <c r="M45" i="22"/>
  <c r="E42" i="22"/>
  <c r="I25" i="24"/>
  <c r="J50" i="23"/>
  <c r="J51" i="23"/>
  <c r="G57" i="23"/>
  <c r="I29" i="24"/>
  <c r="M81" i="23"/>
  <c r="G63" i="24"/>
  <c r="F45" i="23"/>
  <c r="D62" i="22"/>
  <c r="M46" i="22"/>
  <c r="K42" i="22"/>
  <c r="G71" i="23"/>
  <c r="K61" i="23"/>
  <c r="D42" i="24"/>
  <c r="K46" i="24"/>
  <c r="I44" i="23"/>
  <c r="J32" i="23"/>
  <c r="G46" i="23"/>
  <c r="K18" i="24"/>
  <c r="L84" i="23"/>
  <c r="J37" i="22"/>
  <c r="I39" i="22"/>
  <c r="J40" i="22"/>
  <c r="J58" i="22"/>
  <c r="J49" i="23"/>
  <c r="J77" i="23"/>
  <c r="J63" i="24"/>
  <c r="G26" i="22"/>
  <c r="F44" i="22"/>
  <c r="I65" i="23"/>
  <c r="F89" i="23"/>
  <c r="M89" i="23"/>
  <c r="I40" i="24"/>
  <c r="K69" i="23"/>
  <c r="K76" i="24"/>
  <c r="D77" i="23"/>
  <c r="D89" i="23"/>
  <c r="I73" i="23"/>
  <c r="K83" i="23"/>
  <c r="F22" i="24"/>
  <c r="L55" i="24"/>
  <c r="I62" i="24"/>
  <c r="F44" i="24"/>
  <c r="I72" i="24"/>
  <c r="K28" i="23"/>
  <c r="F24" i="24"/>
  <c r="K84" i="23"/>
  <c r="M58" i="22"/>
  <c r="M32" i="23"/>
  <c r="K48" i="22"/>
  <c r="F53" i="23"/>
  <c r="J73" i="24"/>
  <c r="D73" i="24"/>
  <c r="M50" i="24"/>
  <c r="L53" i="23"/>
  <c r="F76" i="23"/>
  <c r="F85" i="23"/>
  <c r="J50" i="24"/>
  <c r="D84" i="23"/>
  <c r="I26" i="24"/>
  <c r="L39" i="24"/>
  <c r="F32" i="24"/>
  <c r="D12" i="21"/>
  <c r="J41" i="24"/>
  <c r="M52" i="24"/>
  <c r="D69" i="24"/>
  <c r="J57" i="21"/>
  <c r="C80" i="21"/>
  <c r="F42" i="22"/>
  <c r="J2" i="22"/>
  <c r="L61" i="22"/>
  <c r="G20" i="22"/>
  <c r="I55" i="22"/>
  <c r="G27" i="23"/>
  <c r="J38" i="22"/>
  <c r="G80" i="23"/>
  <c r="M52" i="21"/>
  <c r="L73" i="21"/>
  <c r="M31" i="22"/>
  <c r="K79" i="21"/>
  <c r="G50" i="22"/>
  <c r="I41" i="22"/>
  <c r="M50" i="22"/>
  <c r="J30" i="22"/>
  <c r="C28" i="23"/>
  <c r="K54" i="23"/>
  <c r="G48" i="24"/>
  <c r="F74" i="21"/>
  <c r="L32" i="22"/>
  <c r="K80" i="21"/>
  <c r="M42" i="22"/>
  <c r="D52" i="22"/>
  <c r="D29" i="23"/>
  <c r="F55" i="23"/>
  <c r="L13" i="22"/>
  <c r="J31" i="23"/>
  <c r="C53" i="22"/>
  <c r="L60" i="23"/>
  <c r="G51" i="22"/>
  <c r="J33" i="22"/>
  <c r="I45" i="23"/>
  <c r="D34" i="23"/>
  <c r="K41" i="24"/>
  <c r="D73" i="23"/>
  <c r="M27" i="24"/>
  <c r="G83" i="23"/>
  <c r="L34" i="22"/>
  <c r="J60" i="22"/>
  <c r="L56" i="22"/>
  <c r="I51" i="22"/>
  <c r="M60" i="23"/>
  <c r="M67" i="23"/>
  <c r="K41" i="23"/>
  <c r="M74" i="23"/>
  <c r="G25" i="24"/>
  <c r="C61" i="22"/>
  <c r="G35" i="22"/>
  <c r="J35" i="23"/>
  <c r="E57" i="22"/>
  <c r="G61" i="23"/>
  <c r="F69" i="23"/>
  <c r="M45" i="23"/>
  <c r="L56" i="24"/>
  <c r="K44" i="22"/>
  <c r="L30" i="22"/>
  <c r="F36" i="23"/>
  <c r="F75" i="23"/>
  <c r="K43" i="24"/>
  <c r="D45" i="24"/>
  <c r="J31" i="22"/>
  <c r="I46" i="22"/>
  <c r="J34" i="23"/>
  <c r="D58" i="23"/>
  <c r="J24" i="24"/>
  <c r="C38" i="22"/>
  <c r="G62" i="22"/>
  <c r="G53" i="22"/>
  <c r="G59" i="24"/>
  <c r="C18" i="24"/>
  <c r="M21" i="24"/>
  <c r="D68" i="24"/>
  <c r="M62" i="23"/>
  <c r="F58" i="23"/>
  <c r="J64" i="24"/>
  <c r="G54" i="23"/>
  <c r="L63" i="24"/>
  <c r="D25" i="24"/>
  <c r="L5" i="24"/>
  <c r="L47" i="24"/>
  <c r="K11" i="18"/>
  <c r="D9" i="18"/>
  <c r="G15" i="18"/>
  <c r="F5" i="18"/>
  <c r="I3" i="24"/>
  <c r="C3" i="22"/>
  <c r="F29" i="23"/>
  <c r="M20" i="22"/>
  <c r="G29" i="23"/>
  <c r="D39" i="22"/>
  <c r="M90" i="23"/>
  <c r="C82" i="21"/>
  <c r="J3" i="22"/>
  <c r="D33" i="23"/>
  <c r="G21" i="22"/>
  <c r="K58" i="22"/>
  <c r="K34" i="23"/>
  <c r="D32" i="23"/>
  <c r="M72" i="23"/>
  <c r="J19" i="22"/>
  <c r="F58" i="22"/>
  <c r="E46" i="22"/>
  <c r="G31" i="23"/>
  <c r="M55" i="22"/>
  <c r="L38" i="22"/>
  <c r="I35" i="22"/>
  <c r="L42" i="23"/>
  <c r="K23" i="24"/>
  <c r="I41" i="23"/>
  <c r="F51" i="23"/>
  <c r="F80" i="24"/>
  <c r="K29" i="22"/>
  <c r="E39" i="22"/>
  <c r="I42" i="23"/>
  <c r="J53" i="23"/>
  <c r="F64" i="23"/>
  <c r="J90" i="23"/>
  <c r="I28" i="23"/>
  <c r="K39" i="22"/>
  <c r="J43" i="23"/>
  <c r="I27" i="23"/>
  <c r="M56" i="22"/>
  <c r="D54" i="23"/>
  <c r="K58" i="23"/>
  <c r="L19" i="24"/>
  <c r="M75" i="23"/>
  <c r="C49" i="22"/>
  <c r="D42" i="22"/>
  <c r="E43" i="22"/>
  <c r="G42" i="23"/>
  <c r="L18" i="24"/>
  <c r="M50" i="23"/>
  <c r="L79" i="23"/>
  <c r="K27" i="23"/>
  <c r="K51" i="22"/>
  <c r="L43" i="23"/>
  <c r="M71" i="23"/>
  <c r="D67" i="23"/>
  <c r="F31" i="23"/>
  <c r="F47" i="23"/>
  <c r="K37" i="23"/>
  <c r="G66" i="23"/>
  <c r="G20" i="24"/>
  <c r="D32" i="24"/>
  <c r="G58" i="24"/>
  <c r="F67" i="23"/>
  <c r="I90" i="23"/>
  <c r="I59" i="23"/>
  <c r="L52" i="24"/>
  <c r="F60" i="23"/>
  <c r="J65" i="24"/>
  <c r="F58" i="24"/>
  <c r="J15" i="18"/>
  <c r="K14" i="18"/>
  <c r="J76" i="24"/>
  <c r="M17" i="18"/>
  <c r="M70" i="24"/>
  <c r="I54" i="22"/>
  <c r="J67" i="23"/>
  <c r="F18" i="24"/>
  <c r="L37" i="23"/>
  <c r="D90" i="23"/>
  <c r="K40" i="23"/>
  <c r="M23" i="24"/>
  <c r="F61" i="24"/>
  <c r="C51" i="22"/>
  <c r="D43" i="23"/>
  <c r="G58" i="22"/>
  <c r="D32" i="22"/>
  <c r="K53" i="22"/>
  <c r="F48" i="22"/>
  <c r="F43" i="23"/>
  <c r="D43" i="24"/>
  <c r="M65" i="23"/>
  <c r="M36" i="24"/>
  <c r="K67" i="24"/>
  <c r="K47" i="23"/>
  <c r="M36" i="23"/>
  <c r="M59" i="22"/>
  <c r="K43" i="22"/>
  <c r="F39" i="22"/>
  <c r="K55" i="24"/>
  <c r="J47" i="23"/>
  <c r="K57" i="23"/>
  <c r="J52" i="23"/>
  <c r="M20" i="24"/>
  <c r="K87" i="23"/>
  <c r="I75" i="23"/>
  <c r="M76" i="23"/>
  <c r="L82" i="23"/>
  <c r="K63" i="24"/>
  <c r="L58" i="24"/>
  <c r="G73" i="24"/>
  <c r="D76" i="24"/>
  <c r="I35" i="24"/>
  <c r="M51" i="24"/>
  <c r="L62" i="24"/>
  <c r="F37" i="23"/>
  <c r="M66" i="23"/>
  <c r="J81" i="23"/>
  <c r="F71" i="23"/>
  <c r="F59" i="23"/>
  <c r="F49" i="24"/>
  <c r="G26" i="24"/>
  <c r="D20" i="24"/>
  <c r="J75" i="24"/>
  <c r="L65" i="24"/>
  <c r="F74" i="23"/>
  <c r="M24" i="24"/>
  <c r="K59" i="23"/>
  <c r="K91" i="23"/>
  <c r="F53" i="24"/>
  <c r="K77" i="24"/>
  <c r="D35" i="24"/>
  <c r="G70" i="23"/>
  <c r="L59" i="23"/>
  <c r="G21" i="24"/>
  <c r="J63" i="23"/>
  <c r="D80" i="23"/>
  <c r="L21" i="24"/>
  <c r="G77" i="24"/>
  <c r="M33" i="24"/>
  <c r="J60" i="23"/>
  <c r="M39" i="23"/>
  <c r="F78" i="23"/>
  <c r="M73" i="23"/>
  <c r="F81" i="23"/>
  <c r="L51" i="24"/>
  <c r="D71" i="24"/>
  <c r="J4" i="18"/>
  <c r="I5" i="19"/>
  <c r="L4" i="23"/>
  <c r="L66" i="24"/>
  <c r="M71" i="24"/>
  <c r="M31" i="24"/>
  <c r="D67" i="24"/>
  <c r="I3" i="19"/>
  <c r="I51" i="24"/>
  <c r="F12" i="19"/>
  <c r="M69" i="24"/>
  <c r="M8" i="18"/>
  <c r="C21" i="23"/>
  <c r="F79" i="24"/>
  <c r="J57" i="24"/>
  <c r="K2" i="18"/>
  <c r="G7" i="23"/>
  <c r="G39" i="24"/>
  <c r="M80" i="24"/>
  <c r="D50" i="24"/>
  <c r="M48" i="24"/>
  <c r="F59" i="24"/>
  <c r="D9" i="23"/>
  <c r="D12" i="19"/>
  <c r="K22" i="23"/>
  <c r="F83" i="23"/>
  <c r="L81" i="23"/>
  <c r="M88" i="23"/>
  <c r="K82" i="24"/>
  <c r="D47" i="24"/>
  <c r="L60" i="24"/>
  <c r="M77" i="24"/>
  <c r="L44" i="23"/>
  <c r="D22" i="24"/>
  <c r="J48" i="23"/>
  <c r="K64" i="23"/>
  <c r="G78" i="23"/>
  <c r="L66" i="23"/>
  <c r="J68" i="23"/>
  <c r="L41" i="24"/>
  <c r="G29" i="24"/>
  <c r="K56" i="24"/>
  <c r="D87" i="23"/>
  <c r="L80" i="23"/>
  <c r="D31" i="23"/>
  <c r="D65" i="23"/>
  <c r="K81" i="23"/>
  <c r="K44" i="24"/>
  <c r="J46" i="24"/>
  <c r="J84" i="23"/>
  <c r="L56" i="23"/>
  <c r="D68" i="23"/>
  <c r="G86" i="23"/>
  <c r="J30" i="24"/>
  <c r="K39" i="24"/>
  <c r="M87" i="23"/>
  <c r="D78" i="24"/>
  <c r="M62" i="24"/>
  <c r="F12" i="18"/>
  <c r="K11" i="19"/>
  <c r="J2" i="23"/>
  <c r="K80" i="23"/>
  <c r="D30" i="24"/>
  <c r="I77" i="24"/>
  <c r="F16" i="18"/>
  <c r="D4" i="21"/>
  <c r="G17" i="18"/>
  <c r="D11" i="19"/>
  <c r="K13" i="24"/>
  <c r="L3" i="18"/>
  <c r="I37" i="24"/>
  <c r="K81" i="24"/>
  <c r="J6" i="19"/>
  <c r="G56" i="24"/>
  <c r="G67" i="24"/>
  <c r="D39" i="24"/>
  <c r="L75" i="24"/>
  <c r="F18" i="23"/>
  <c r="C12" i="18"/>
  <c r="C2" i="24"/>
  <c r="K8" i="21"/>
  <c r="J6" i="23"/>
  <c r="F22" i="23"/>
  <c r="F28" i="24"/>
  <c r="D61" i="23"/>
  <c r="L68" i="23"/>
  <c r="K26" i="24"/>
  <c r="I86" i="23"/>
  <c r="D27" i="24"/>
  <c r="M61" i="24"/>
  <c r="J27" i="24"/>
  <c r="L30" i="24"/>
  <c r="D52" i="24"/>
  <c r="I34" i="24"/>
  <c r="M60" i="24"/>
  <c r="J62" i="24"/>
  <c r="K74" i="24"/>
  <c r="G81" i="24"/>
  <c r="M43" i="23"/>
  <c r="L52" i="23"/>
  <c r="J83" i="23"/>
  <c r="J23" i="24"/>
  <c r="L85" i="23"/>
  <c r="F91" i="23"/>
  <c r="F80" i="23"/>
  <c r="J34" i="24"/>
  <c r="K54" i="24"/>
  <c r="I40" i="23"/>
  <c r="L63" i="23"/>
  <c r="G58" i="23"/>
  <c r="I89" i="23"/>
  <c r="F77" i="24"/>
  <c r="J79" i="23"/>
  <c r="F26" i="24"/>
  <c r="K20" i="24"/>
  <c r="G78" i="24"/>
  <c r="D77" i="24"/>
  <c r="K68" i="23"/>
  <c r="D60" i="23"/>
  <c r="I91" i="23"/>
  <c r="G79" i="24"/>
  <c r="K56" i="23"/>
  <c r="L51" i="23"/>
  <c r="M68" i="23"/>
  <c r="J86" i="23"/>
  <c r="J75" i="23"/>
  <c r="K80" i="24"/>
  <c r="M81" i="24"/>
  <c r="D6" i="18"/>
  <c r="I3" i="21"/>
  <c r="M30" i="24"/>
  <c r="J68" i="24"/>
  <c r="L17" i="18"/>
  <c r="D20" i="23"/>
  <c r="M4" i="18"/>
  <c r="K25" i="23"/>
  <c r="J58" i="24"/>
  <c r="K7" i="18"/>
  <c r="D9" i="19"/>
  <c r="L2" i="24"/>
  <c r="F78" i="24"/>
  <c r="M73" i="24"/>
  <c r="C9" i="18"/>
  <c r="G7" i="21"/>
  <c r="J22" i="24"/>
  <c r="D80" i="24"/>
  <c r="K37" i="24"/>
  <c r="J13" i="18"/>
  <c r="G49" i="24"/>
  <c r="K7" i="23"/>
  <c r="G3" i="19"/>
  <c r="K3" i="21"/>
  <c r="M37" i="22"/>
  <c r="G85" i="23"/>
  <c r="M40" i="23"/>
  <c r="F20" i="24"/>
  <c r="D41" i="23"/>
  <c r="G76" i="23"/>
  <c r="I24" i="24"/>
  <c r="L68" i="24"/>
  <c r="E63" i="22"/>
  <c r="C47" i="22"/>
  <c r="F36" i="22"/>
  <c r="I39" i="23"/>
  <c r="F46" i="22"/>
  <c r="C27" i="22"/>
  <c r="D35" i="23"/>
  <c r="J27" i="23"/>
  <c r="I63" i="23"/>
  <c r="I88" i="23"/>
  <c r="J58" i="23"/>
  <c r="M80" i="23"/>
  <c r="M82" i="23"/>
  <c r="G67" i="23"/>
  <c r="F40" i="24"/>
  <c r="D44" i="24"/>
  <c r="F47" i="24"/>
  <c r="L73" i="24"/>
  <c r="J51" i="24"/>
  <c r="D49" i="23"/>
  <c r="I57" i="23"/>
  <c r="F50" i="23"/>
  <c r="D63" i="23"/>
  <c r="M22" i="24"/>
  <c r="K74" i="23"/>
  <c r="M91" i="23"/>
  <c r="M86" i="23"/>
  <c r="M43" i="24"/>
  <c r="J66" i="24"/>
  <c r="K45" i="23"/>
  <c r="G69" i="23"/>
  <c r="G56" i="23"/>
  <c r="L20" i="24"/>
  <c r="L67" i="23"/>
  <c r="M85" i="23"/>
  <c r="M42" i="24"/>
  <c r="L29" i="24"/>
  <c r="F36" i="24"/>
  <c r="J88" i="23"/>
  <c r="F82" i="23"/>
  <c r="J65" i="23"/>
  <c r="M25" i="24"/>
  <c r="M37" i="24"/>
  <c r="L86" i="23"/>
  <c r="M45" i="24"/>
  <c r="D37" i="24"/>
  <c r="I60" i="23"/>
  <c r="I64" i="23"/>
  <c r="M75" i="24"/>
  <c r="J26" i="24"/>
  <c r="I83" i="23"/>
  <c r="J37" i="24"/>
  <c r="G12" i="18"/>
  <c r="J25" i="24"/>
  <c r="I70" i="24"/>
  <c r="G34" i="24"/>
  <c r="D5" i="18"/>
  <c r="J8" i="23"/>
  <c r="I3" i="18"/>
  <c r="G15" i="23"/>
  <c r="K6" i="18"/>
  <c r="K2" i="19"/>
  <c r="L22" i="24"/>
  <c r="I71" i="24"/>
  <c r="F14" i="18"/>
  <c r="I5" i="21"/>
  <c r="K53" i="24"/>
  <c r="J48" i="24"/>
  <c r="I13" i="18"/>
  <c r="G54" i="24"/>
  <c r="M9" i="19"/>
  <c r="K7" i="19"/>
  <c r="G17" i="24"/>
  <c r="K12" i="21"/>
  <c r="D23" i="23"/>
  <c r="J57" i="23"/>
  <c r="K76" i="23"/>
  <c r="M79" i="23"/>
  <c r="I65" i="24"/>
  <c r="D61" i="24"/>
  <c r="E24" i="22"/>
  <c r="K46" i="23"/>
  <c r="M27" i="23"/>
  <c r="G49" i="22"/>
  <c r="I35" i="23"/>
  <c r="J42" i="22"/>
  <c r="M38" i="22"/>
  <c r="I49" i="24"/>
  <c r="F56" i="23"/>
  <c r="G51" i="23"/>
  <c r="J19" i="24"/>
  <c r="D69" i="23"/>
  <c r="I30" i="23"/>
  <c r="J52" i="22"/>
  <c r="I40" i="22"/>
  <c r="E32" i="22"/>
  <c r="K44" i="23"/>
  <c r="I33" i="23"/>
  <c r="L73" i="23"/>
  <c r="G37" i="24"/>
  <c r="K68" i="24"/>
  <c r="K25" i="24"/>
  <c r="G82" i="23"/>
  <c r="L31" i="24"/>
  <c r="K61" i="24"/>
  <c r="J79" i="24"/>
  <c r="J69" i="24"/>
  <c r="D40" i="24"/>
  <c r="D86" i="23"/>
  <c r="K30" i="24"/>
  <c r="I41" i="24"/>
  <c r="K72" i="24"/>
  <c r="D55" i="23"/>
  <c r="L55" i="23"/>
  <c r="I68" i="23"/>
  <c r="I36" i="23"/>
  <c r="K30" i="23"/>
  <c r="D51" i="24"/>
  <c r="G22" i="24"/>
  <c r="F25" i="24"/>
  <c r="D51" i="23"/>
  <c r="I30" i="24"/>
  <c r="I72" i="23"/>
  <c r="L50" i="24"/>
  <c r="M78" i="23"/>
  <c r="I18" i="24"/>
  <c r="L44" i="24"/>
  <c r="G55" i="23"/>
  <c r="I37" i="23"/>
  <c r="J44" i="23"/>
  <c r="K77" i="23"/>
  <c r="F19" i="24"/>
  <c r="J56" i="24"/>
  <c r="I87" i="23"/>
  <c r="J74" i="23"/>
  <c r="K42" i="24"/>
  <c r="L46" i="24"/>
  <c r="J71" i="24"/>
  <c r="G14" i="18"/>
  <c r="F16" i="23"/>
  <c r="L40" i="24"/>
  <c r="M49" i="24"/>
  <c r="K69" i="24"/>
  <c r="L70" i="24"/>
  <c r="J11" i="19"/>
  <c r="M14" i="18"/>
  <c r="J11" i="23"/>
  <c r="M35" i="24"/>
  <c r="F3" i="18"/>
  <c r="K15" i="21"/>
  <c r="K32" i="24"/>
  <c r="J38" i="24"/>
  <c r="I8" i="18"/>
  <c r="F62" i="24"/>
  <c r="G74" i="24"/>
  <c r="L23" i="24"/>
  <c r="F45" i="24"/>
  <c r="G17" i="21"/>
  <c r="I24" i="23"/>
  <c r="C13" i="24"/>
  <c r="C7" i="18"/>
  <c r="D47" i="23"/>
  <c r="E48" i="22"/>
  <c r="L43" i="22"/>
  <c r="K36" i="23"/>
  <c r="M52" i="23"/>
  <c r="G74" i="23"/>
  <c r="L62" i="23"/>
  <c r="I46" i="24"/>
  <c r="K38" i="24"/>
  <c r="M35" i="23"/>
  <c r="K45" i="22"/>
  <c r="L30" i="23"/>
  <c r="G55" i="22"/>
  <c r="G38" i="22"/>
  <c r="D35" i="22"/>
  <c r="G24" i="24"/>
  <c r="F42" i="23"/>
  <c r="M77" i="23"/>
  <c r="M29" i="24"/>
  <c r="I81" i="23"/>
  <c r="M70" i="23"/>
  <c r="I71" i="23"/>
  <c r="M56" i="24"/>
  <c r="J81" i="24"/>
  <c r="F56" i="24"/>
  <c r="M40" i="24"/>
  <c r="F61" i="23"/>
  <c r="D70" i="23"/>
  <c r="I80" i="23"/>
  <c r="J42" i="23"/>
  <c r="L35" i="23"/>
  <c r="F31" i="24"/>
  <c r="F42" i="24"/>
  <c r="D63" i="24"/>
  <c r="K45" i="24"/>
  <c r="J56" i="23"/>
  <c r="M53" i="23"/>
  <c r="K19" i="24"/>
  <c r="L78" i="23"/>
  <c r="K86" i="23"/>
  <c r="L26" i="24"/>
  <c r="D55" i="24"/>
  <c r="D44" i="23"/>
  <c r="I49" i="23"/>
  <c r="M84" i="23"/>
  <c r="I44" i="24"/>
  <c r="F52" i="24"/>
  <c r="L87" i="23"/>
  <c r="K71" i="23"/>
  <c r="L34" i="24"/>
  <c r="K5" i="19"/>
  <c r="F12" i="23"/>
  <c r="G61" i="24"/>
  <c r="F74" i="24"/>
  <c r="D57" i="24"/>
  <c r="J13" i="19"/>
  <c r="J8" i="24"/>
  <c r="C4" i="18"/>
  <c r="C10" i="23"/>
  <c r="D49" i="24"/>
  <c r="J10" i="18"/>
  <c r="I7" i="21"/>
  <c r="K52" i="24"/>
  <c r="D48" i="24"/>
  <c r="M65" i="24"/>
  <c r="L14" i="18"/>
  <c r="D14" i="23"/>
  <c r="K73" i="24"/>
  <c r="I32" i="24"/>
  <c r="I54" i="24"/>
  <c r="F67" i="24"/>
  <c r="C14" i="23"/>
  <c r="I11" i="18"/>
  <c r="L37" i="24"/>
  <c r="K62" i="23"/>
  <c r="F70" i="23"/>
  <c r="L83" i="23"/>
  <c r="L72" i="23"/>
  <c r="I74" i="23"/>
  <c r="D78" i="23"/>
  <c r="F66" i="24"/>
  <c r="G64" i="23"/>
  <c r="K24" i="24"/>
  <c r="L76" i="23"/>
  <c r="D19" i="24"/>
  <c r="K27" i="24"/>
  <c r="J89" i="23"/>
  <c r="J36" i="24"/>
  <c r="M54" i="23"/>
  <c r="F57" i="23"/>
  <c r="I66" i="23"/>
  <c r="I70" i="23"/>
  <c r="F51" i="24"/>
  <c r="K31" i="24"/>
  <c r="L77" i="24"/>
  <c r="I50" i="24"/>
  <c r="F8" i="18"/>
  <c r="L11" i="18"/>
  <c r="G12" i="19"/>
  <c r="D8" i="21"/>
  <c r="M16" i="23"/>
  <c r="D23" i="24"/>
  <c r="I69" i="24"/>
  <c r="M66" i="24"/>
  <c r="D56" i="24"/>
  <c r="M78" i="24"/>
  <c r="J67" i="24"/>
  <c r="C13" i="18"/>
  <c r="I5" i="18"/>
  <c r="K16" i="21"/>
  <c r="F14" i="23"/>
  <c r="I78" i="24"/>
  <c r="K9" i="18"/>
  <c r="D12" i="18"/>
  <c r="C4" i="19"/>
  <c r="I25" i="23"/>
  <c r="F16" i="24"/>
  <c r="I42" i="24"/>
  <c r="I31" i="24"/>
  <c r="C8" i="18"/>
  <c r="J14" i="18"/>
  <c r="I10" i="18"/>
  <c r="L7" i="19"/>
  <c r="I23" i="23"/>
  <c r="K8" i="23"/>
  <c r="L32" i="24"/>
  <c r="L36" i="24"/>
  <c r="G70" i="24"/>
  <c r="K17" i="18"/>
  <c r="F4" i="19"/>
  <c r="J17" i="21"/>
  <c r="M10" i="23"/>
  <c r="J71" i="23"/>
  <c r="L27" i="24"/>
  <c r="L33" i="24"/>
  <c r="L82" i="24"/>
  <c r="M79" i="24"/>
  <c r="I63" i="24"/>
  <c r="M7" i="18"/>
  <c r="G9" i="21"/>
  <c r="G9" i="24"/>
  <c r="K62" i="24"/>
  <c r="I61" i="24"/>
  <c r="F9" i="18"/>
  <c r="I4" i="19"/>
  <c r="I5" i="23"/>
  <c r="K10" i="18"/>
  <c r="J14" i="23"/>
  <c r="L8" i="21"/>
  <c r="K4" i="24"/>
  <c r="J15" i="23"/>
  <c r="D7" i="21"/>
  <c r="F11" i="24"/>
  <c r="D3" i="23"/>
  <c r="G6" i="24"/>
  <c r="C16" i="23"/>
  <c r="F7" i="18"/>
  <c r="M18" i="24"/>
  <c r="J80" i="23"/>
  <c r="G87" i="23"/>
  <c r="L74" i="23"/>
  <c r="M67" i="24"/>
  <c r="L79" i="24"/>
  <c r="J40" i="24"/>
  <c r="I16" i="18"/>
  <c r="D13" i="19"/>
  <c r="K12" i="23"/>
  <c r="L45" i="24"/>
  <c r="G75" i="23"/>
  <c r="J21" i="24"/>
  <c r="M76" i="24"/>
  <c r="F64" i="24"/>
  <c r="K36" i="24"/>
  <c r="D72" i="24"/>
  <c r="J77" i="24"/>
  <c r="J7" i="18"/>
  <c r="L10" i="18"/>
  <c r="C7" i="19"/>
  <c r="I14" i="23"/>
  <c r="K57" i="24"/>
  <c r="F48" i="24"/>
  <c r="J61" i="24"/>
  <c r="I12" i="18"/>
  <c r="J8" i="19"/>
  <c r="M13" i="21"/>
  <c r="C15" i="23"/>
  <c r="J4" i="24"/>
  <c r="J42" i="24"/>
  <c r="F57" i="24"/>
  <c r="C16" i="18"/>
  <c r="I4" i="18"/>
  <c r="K3" i="18"/>
  <c r="K11" i="21"/>
  <c r="G22" i="23"/>
  <c r="J17" i="24"/>
  <c r="G41" i="24"/>
  <c r="G42" i="24"/>
  <c r="D66" i="24"/>
  <c r="G53" i="24"/>
  <c r="K47" i="24"/>
  <c r="G36" i="24"/>
  <c r="M57" i="24"/>
  <c r="K8" i="18"/>
  <c r="I2" i="18"/>
  <c r="I10" i="19"/>
  <c r="L11" i="23"/>
  <c r="D62" i="24"/>
  <c r="L48" i="24"/>
  <c r="D74" i="24"/>
  <c r="J43" i="24"/>
  <c r="F37" i="24"/>
  <c r="J10" i="21"/>
  <c r="D75" i="24"/>
  <c r="D38" i="24"/>
  <c r="K71" i="24"/>
  <c r="J17" i="18"/>
  <c r="L3" i="19"/>
  <c r="D5" i="23"/>
  <c r="K9" i="19"/>
  <c r="G16" i="21"/>
  <c r="D8" i="24"/>
  <c r="G6" i="21"/>
  <c r="I16" i="23"/>
  <c r="J6" i="24"/>
  <c r="I9" i="21"/>
  <c r="L16" i="18"/>
  <c r="K6" i="19"/>
  <c r="I7" i="23"/>
  <c r="J9" i="19"/>
  <c r="F17" i="18"/>
  <c r="F7" i="23"/>
  <c r="M9" i="24"/>
  <c r="J3" i="21"/>
  <c r="G8" i="24"/>
  <c r="M22" i="23"/>
  <c r="I15" i="23"/>
  <c r="M7" i="19"/>
  <c r="L7" i="23"/>
  <c r="L9" i="19"/>
  <c r="J49" i="24"/>
  <c r="D31" i="24"/>
  <c r="K79" i="23"/>
  <c r="C19" i="24"/>
  <c r="M19" i="24"/>
  <c r="J28" i="24"/>
  <c r="G18" i="24"/>
  <c r="J47" i="24"/>
  <c r="L81" i="24"/>
  <c r="C10" i="18"/>
  <c r="G5" i="18"/>
  <c r="G24" i="23"/>
  <c r="G15" i="24"/>
  <c r="L24" i="24"/>
  <c r="J85" i="23"/>
  <c r="G30" i="24"/>
  <c r="D36" i="24"/>
  <c r="J45" i="24"/>
  <c r="M82" i="24"/>
  <c r="I73" i="24"/>
  <c r="J16" i="18"/>
  <c r="M15" i="18"/>
  <c r="L11" i="19"/>
  <c r="I3" i="23"/>
  <c r="G11" i="23"/>
  <c r="I68" i="24"/>
  <c r="D59" i="24"/>
  <c r="L71" i="24"/>
  <c r="I19" i="23"/>
  <c r="M68" i="24"/>
  <c r="G66" i="24"/>
  <c r="G10" i="18"/>
  <c r="M2" i="18"/>
  <c r="K5" i="21"/>
  <c r="M8" i="24"/>
  <c r="G71" i="24"/>
  <c r="D53" i="24"/>
  <c r="M63" i="24"/>
  <c r="K49" i="24"/>
  <c r="L67" i="24"/>
  <c r="L8" i="18"/>
  <c r="L8" i="19"/>
  <c r="F21" i="23"/>
  <c r="G16" i="24"/>
  <c r="M26" i="24"/>
  <c r="I81" i="24"/>
  <c r="G23" i="24"/>
  <c r="K33" i="24"/>
  <c r="L78" i="24"/>
  <c r="L53" i="24"/>
  <c r="D60" i="24"/>
  <c r="G55" i="24"/>
  <c r="G11" i="18"/>
  <c r="K10" i="19"/>
  <c r="K24" i="23"/>
  <c r="J74" i="24"/>
  <c r="F34" i="24"/>
  <c r="F70" i="24"/>
  <c r="I74" i="24"/>
  <c r="D13" i="18"/>
  <c r="C16" i="21"/>
  <c r="L59" i="24"/>
  <c r="M16" i="18"/>
  <c r="K14" i="21"/>
  <c r="F8" i="19"/>
  <c r="C9" i="21"/>
  <c r="I18" i="23"/>
  <c r="K9" i="24"/>
  <c r="G12" i="23"/>
  <c r="C23" i="23"/>
  <c r="K11" i="23"/>
  <c r="K9" i="21"/>
  <c r="I82" i="24"/>
  <c r="I62" i="23"/>
  <c r="J32" i="24"/>
  <c r="G51" i="24"/>
  <c r="F43" i="24"/>
  <c r="J55" i="24"/>
  <c r="J59" i="23"/>
  <c r="I54" i="23"/>
  <c r="D71" i="23"/>
  <c r="G73" i="23"/>
  <c r="L76" i="24"/>
  <c r="K50" i="24"/>
  <c r="D70" i="24"/>
  <c r="K70" i="24"/>
  <c r="F72" i="23"/>
  <c r="I32" i="23"/>
  <c r="F27" i="24"/>
  <c r="G57" i="24"/>
  <c r="D29" i="24"/>
  <c r="G47" i="24"/>
  <c r="F60" i="24"/>
  <c r="G9" i="18"/>
  <c r="I14" i="18"/>
  <c r="K7" i="21"/>
  <c r="L24" i="23"/>
  <c r="L91" i="23"/>
  <c r="D46" i="24"/>
  <c r="M34" i="24"/>
  <c r="C11" i="18"/>
  <c r="L12" i="18"/>
  <c r="G7" i="19"/>
  <c r="K26" i="23"/>
  <c r="L2" i="23"/>
  <c r="J72" i="24"/>
  <c r="M64" i="24"/>
  <c r="F7" i="21"/>
  <c r="M9" i="23"/>
  <c r="L74" i="24"/>
  <c r="K59" i="24"/>
  <c r="F72" i="24"/>
  <c r="F7" i="19"/>
  <c r="G11" i="21"/>
  <c r="M14" i="23"/>
  <c r="M47" i="24"/>
  <c r="G68" i="24"/>
  <c r="I57" i="24"/>
  <c r="G80" i="24"/>
  <c r="F69" i="24"/>
  <c r="L54" i="24"/>
  <c r="L72" i="24"/>
  <c r="F6" i="18"/>
  <c r="D5" i="19"/>
  <c r="F23" i="23"/>
  <c r="G13" i="24"/>
  <c r="F38" i="24"/>
  <c r="I28" i="24"/>
  <c r="G64" i="24"/>
  <c r="G6" i="18"/>
  <c r="J5" i="23"/>
  <c r="F79" i="23"/>
  <c r="L80" i="24"/>
  <c r="J39" i="24"/>
  <c r="M74" i="24"/>
  <c r="J80" i="24"/>
  <c r="L7" i="18"/>
  <c r="J7" i="21"/>
  <c r="I64" i="24"/>
  <c r="I6" i="18"/>
  <c r="F17" i="21"/>
  <c r="F4" i="21"/>
  <c r="M12" i="24"/>
  <c r="J20" i="23"/>
  <c r="C7" i="23"/>
  <c r="J5" i="19"/>
  <c r="M17" i="23"/>
  <c r="G4" i="21"/>
  <c r="G11" i="24"/>
  <c r="D41" i="24"/>
  <c r="G82" i="24"/>
  <c r="F4" i="18"/>
  <c r="C5" i="18"/>
  <c r="D3" i="21"/>
  <c r="M7" i="24"/>
  <c r="J3" i="18"/>
  <c r="D4" i="18"/>
  <c r="I10" i="21"/>
  <c r="D16" i="23"/>
  <c r="G65" i="24"/>
  <c r="J78" i="24"/>
  <c r="J6" i="18"/>
  <c r="L9" i="18"/>
  <c r="F10" i="19"/>
  <c r="F5" i="21"/>
  <c r="D18" i="23"/>
  <c r="F73" i="24"/>
  <c r="L61" i="24"/>
  <c r="G33" i="24"/>
  <c r="K75" i="24"/>
  <c r="G69" i="24"/>
  <c r="J60" i="24"/>
  <c r="D79" i="24"/>
  <c r="J2" i="18"/>
  <c r="I9" i="18"/>
  <c r="L7" i="21"/>
  <c r="D22" i="23"/>
  <c r="M17" i="24"/>
  <c r="I53" i="24"/>
  <c r="J33" i="24"/>
  <c r="L42" i="24"/>
  <c r="I76" i="24"/>
  <c r="J70" i="24"/>
  <c r="L69" i="24"/>
  <c r="K66" i="24"/>
  <c r="F13" i="18"/>
  <c r="I7" i="19"/>
  <c r="M7" i="23"/>
  <c r="G84" i="23"/>
  <c r="D34" i="24"/>
  <c r="I43" i="24"/>
  <c r="G8" i="18"/>
  <c r="D2" i="18"/>
  <c r="K2" i="21"/>
  <c r="M11" i="18"/>
  <c r="K3" i="23"/>
  <c r="L3" i="23"/>
  <c r="C13" i="23"/>
  <c r="C7" i="21"/>
  <c r="M23" i="23"/>
  <c r="F15" i="24"/>
  <c r="F9" i="19"/>
  <c r="D15" i="23"/>
  <c r="L17" i="21"/>
  <c r="I16" i="24"/>
  <c r="K18" i="21"/>
  <c r="L16" i="24"/>
  <c r="C6" i="18"/>
  <c r="I22" i="23"/>
  <c r="C16" i="24"/>
  <c r="F63" i="24"/>
  <c r="F41" i="24"/>
  <c r="K78" i="24"/>
  <c r="D54" i="24"/>
  <c r="L64" i="24"/>
  <c r="I60" i="24"/>
  <c r="I7" i="18"/>
  <c r="C10" i="19"/>
  <c r="G21" i="23"/>
  <c r="G5" i="24"/>
  <c r="K13" i="18"/>
  <c r="J12" i="18"/>
  <c r="D15" i="18"/>
  <c r="C12" i="19"/>
  <c r="K2" i="23"/>
  <c r="G11" i="19"/>
  <c r="I11" i="19"/>
  <c r="D9" i="21"/>
  <c r="M5" i="21"/>
  <c r="F24" i="23"/>
  <c r="I11" i="23"/>
  <c r="I6" i="24"/>
  <c r="C9" i="24"/>
  <c r="L6" i="24"/>
  <c r="C18" i="21"/>
  <c r="J11" i="21"/>
  <c r="M3" i="21"/>
  <c r="M26" i="23"/>
  <c r="I10" i="23"/>
  <c r="D11" i="23"/>
  <c r="J12" i="24"/>
  <c r="K7" i="24"/>
  <c r="I17" i="24"/>
  <c r="M10" i="18"/>
  <c r="G3" i="18"/>
  <c r="M6" i="19"/>
  <c r="D4" i="19"/>
  <c r="L15" i="21"/>
  <c r="F16" i="21"/>
  <c r="F6" i="21"/>
  <c r="J16" i="23"/>
  <c r="D8" i="23"/>
  <c r="C4" i="23"/>
  <c r="I4" i="24"/>
  <c r="D14" i="24"/>
  <c r="C8" i="19"/>
  <c r="M8" i="19"/>
  <c r="F10" i="21"/>
  <c r="G14" i="21"/>
  <c r="D2" i="21"/>
  <c r="D24" i="23"/>
  <c r="F25" i="23"/>
  <c r="M8" i="23"/>
  <c r="C6" i="24"/>
  <c r="M6" i="24"/>
  <c r="L17" i="24"/>
  <c r="L9" i="24"/>
  <c r="C5" i="19"/>
  <c r="L2" i="21"/>
  <c r="J15" i="21"/>
  <c r="M11" i="21"/>
  <c r="C25" i="23"/>
  <c r="G19" i="23"/>
  <c r="F8" i="23"/>
  <c r="F15" i="18"/>
  <c r="J2" i="19"/>
  <c r="M12" i="19"/>
  <c r="C2" i="19"/>
  <c r="J13" i="21"/>
  <c r="C10" i="21"/>
  <c r="I6" i="21"/>
  <c r="K19" i="23"/>
  <c r="M25" i="23"/>
  <c r="M11" i="23"/>
  <c r="D13" i="23"/>
  <c r="C10" i="24"/>
  <c r="I9" i="24"/>
  <c r="I79" i="24"/>
  <c r="F10" i="18"/>
  <c r="J18" i="21"/>
  <c r="G14" i="24"/>
  <c r="I27" i="24"/>
  <c r="J53" i="24"/>
  <c r="D58" i="24"/>
  <c r="M53" i="24"/>
  <c r="M44" i="24"/>
  <c r="K58" i="24"/>
  <c r="G13" i="18"/>
  <c r="G2" i="18"/>
  <c r="F20" i="23"/>
  <c r="M3" i="24"/>
  <c r="G62" i="24"/>
  <c r="L49" i="24"/>
  <c r="F81" i="24"/>
  <c r="F65" i="24"/>
  <c r="M55" i="24"/>
  <c r="M12" i="18"/>
  <c r="C13" i="19"/>
  <c r="G18" i="21"/>
  <c r="F4" i="23"/>
  <c r="K12" i="18"/>
  <c r="J8" i="18"/>
  <c r="D11" i="21"/>
  <c r="I26" i="23"/>
  <c r="J13" i="24"/>
  <c r="M5" i="19"/>
  <c r="M14" i="21"/>
  <c r="L5" i="21"/>
  <c r="J16" i="21"/>
  <c r="C3" i="21"/>
  <c r="C22" i="23"/>
  <c r="M5" i="23"/>
  <c r="F12" i="24"/>
  <c r="C5" i="24"/>
  <c r="C15" i="24"/>
  <c r="D13" i="21"/>
  <c r="I15" i="21"/>
  <c r="G2" i="21"/>
  <c r="K20" i="23"/>
  <c r="M4" i="23"/>
  <c r="K3" i="24"/>
  <c r="F13" i="24"/>
  <c r="L13" i="18"/>
  <c r="C11" i="19"/>
  <c r="G10" i="19"/>
  <c r="F18" i="21"/>
  <c r="I13" i="21"/>
  <c r="F26" i="23"/>
  <c r="J9" i="23"/>
  <c r="M2" i="23"/>
  <c r="D9" i="24"/>
  <c r="D6" i="24"/>
  <c r="J12" i="19"/>
  <c r="L11" i="21"/>
  <c r="G3" i="23"/>
  <c r="G23" i="23"/>
  <c r="G18" i="23"/>
  <c r="M21" i="23"/>
  <c r="G14" i="23"/>
  <c r="M2" i="24"/>
  <c r="G10" i="24"/>
  <c r="L14" i="24"/>
  <c r="J3" i="19"/>
  <c r="I13" i="19"/>
  <c r="G2" i="19"/>
  <c r="D14" i="21"/>
  <c r="K10" i="21"/>
  <c r="M6" i="21"/>
  <c r="G20" i="23"/>
  <c r="G26" i="23"/>
  <c r="I12" i="23"/>
  <c r="L13" i="23"/>
  <c r="K12" i="24"/>
  <c r="G7" i="18"/>
  <c r="F11" i="18"/>
  <c r="D3" i="18"/>
  <c r="G5" i="19"/>
  <c r="I6" i="19"/>
  <c r="G15" i="21"/>
  <c r="K6" i="21"/>
  <c r="D17" i="21"/>
  <c r="G3" i="21"/>
  <c r="J25" i="23"/>
  <c r="J22" i="23"/>
  <c r="M6" i="23"/>
  <c r="C14" i="24"/>
  <c r="I5" i="24"/>
  <c r="C3" i="23"/>
  <c r="M19" i="23"/>
  <c r="G13" i="23"/>
  <c r="F8" i="24"/>
  <c r="L10" i="24"/>
  <c r="J10" i="24"/>
  <c r="J12" i="21"/>
  <c r="J17" i="23"/>
  <c r="L13" i="24"/>
  <c r="F2" i="19"/>
  <c r="L4" i="19"/>
  <c r="M15" i="21"/>
  <c r="L26" i="23"/>
  <c r="K16" i="23"/>
  <c r="M12" i="23"/>
  <c r="G10" i="23"/>
  <c r="C17" i="24"/>
  <c r="M13" i="24"/>
  <c r="K13" i="21"/>
  <c r="D10" i="21"/>
  <c r="J6" i="21"/>
  <c r="D25" i="23"/>
  <c r="F11" i="23"/>
  <c r="I8" i="23"/>
  <c r="K9" i="23"/>
  <c r="K15" i="24"/>
  <c r="M16" i="24"/>
  <c r="K8" i="19"/>
  <c r="I9" i="19"/>
  <c r="I17" i="21"/>
  <c r="K4" i="21"/>
  <c r="M2" i="21"/>
  <c r="L25" i="23"/>
  <c r="I9" i="23"/>
  <c r="D10" i="23"/>
  <c r="J9" i="24"/>
  <c r="F7" i="24"/>
  <c r="I15" i="24"/>
  <c r="D10" i="18"/>
  <c r="G6" i="19"/>
  <c r="D2" i="19"/>
  <c r="G12" i="21"/>
  <c r="J5" i="21"/>
  <c r="C24" i="23"/>
  <c r="D26" i="23"/>
  <c r="J10" i="23"/>
  <c r="D19" i="23"/>
  <c r="C9" i="23"/>
  <c r="J15" i="24"/>
  <c r="C12" i="24"/>
  <c r="G2" i="24"/>
  <c r="I11" i="24"/>
  <c r="F11" i="19"/>
  <c r="D10" i="19"/>
  <c r="C8" i="21"/>
  <c r="F3" i="23"/>
  <c r="M20" i="23"/>
  <c r="K13" i="23"/>
  <c r="M11" i="24"/>
  <c r="C11" i="24"/>
  <c r="K15" i="18"/>
  <c r="I15" i="18"/>
  <c r="D14" i="18"/>
  <c r="I18" i="21"/>
  <c r="L12" i="21"/>
  <c r="F8" i="21"/>
  <c r="J12" i="23"/>
  <c r="I13" i="23"/>
  <c r="K10" i="23"/>
  <c r="I14" i="24"/>
  <c r="K14" i="24"/>
  <c r="D12" i="24"/>
  <c r="I17" i="18"/>
  <c r="M2" i="19"/>
  <c r="D18" i="21"/>
  <c r="C2" i="21"/>
  <c r="C20" i="23"/>
  <c r="I4" i="23"/>
  <c r="K14" i="23"/>
  <c r="K8" i="24"/>
  <c r="F3" i="24"/>
  <c r="G12" i="24"/>
  <c r="L2" i="18"/>
  <c r="D8" i="19"/>
  <c r="D5" i="21"/>
  <c r="F11" i="21"/>
  <c r="J2" i="21"/>
  <c r="C19" i="23"/>
  <c r="D12" i="23"/>
  <c r="G6" i="23"/>
  <c r="G7" i="24"/>
  <c r="C8" i="24"/>
  <c r="I7" i="24"/>
  <c r="F14" i="24"/>
  <c r="C3" i="24"/>
  <c r="F3" i="19"/>
  <c r="D6" i="19"/>
  <c r="L9" i="21"/>
  <c r="J14" i="21"/>
  <c r="J3" i="23"/>
  <c r="K18" i="23"/>
  <c r="J13" i="23"/>
  <c r="M13" i="23"/>
  <c r="C11" i="23"/>
  <c r="F4" i="24"/>
  <c r="M15" i="24"/>
  <c r="J2" i="24"/>
  <c r="M6" i="18"/>
  <c r="D7" i="18"/>
  <c r="G10" i="21"/>
  <c r="L3" i="21"/>
  <c r="J4" i="21"/>
  <c r="M24" i="23"/>
  <c r="J7" i="23"/>
  <c r="D17" i="23"/>
  <c r="C8" i="23"/>
  <c r="J16" i="24"/>
  <c r="F10" i="24"/>
  <c r="J14" i="24"/>
  <c r="J5" i="18"/>
  <c r="D8" i="18"/>
  <c r="M10" i="19"/>
  <c r="F2" i="21"/>
  <c r="L28" i="24"/>
  <c r="J35" i="24"/>
  <c r="I38" i="24"/>
  <c r="K79" i="24"/>
  <c r="F76" i="24"/>
  <c r="C15" i="18"/>
  <c r="L15" i="18"/>
  <c r="K4" i="23"/>
  <c r="K13" i="19"/>
  <c r="I21" i="23"/>
  <c r="G4" i="18"/>
  <c r="M11" i="19"/>
  <c r="L5" i="19"/>
  <c r="J8" i="21"/>
  <c r="G17" i="23"/>
  <c r="J4" i="23"/>
  <c r="L9" i="23"/>
  <c r="C5" i="23"/>
  <c r="I2" i="24"/>
  <c r="M5" i="24"/>
  <c r="G4" i="24"/>
  <c r="M16" i="21"/>
  <c r="M17" i="21"/>
  <c r="L21" i="23"/>
  <c r="J23" i="23"/>
  <c r="F17" i="23"/>
  <c r="G4" i="23"/>
  <c r="D17" i="18"/>
  <c r="F5" i="19"/>
  <c r="D6" i="21"/>
  <c r="L16" i="21"/>
  <c r="M3" i="23"/>
  <c r="L22" i="23"/>
  <c r="F15" i="23"/>
  <c r="M15" i="23"/>
  <c r="C12" i="23"/>
  <c r="I13" i="24"/>
  <c r="D4" i="24"/>
  <c r="M4" i="24"/>
  <c r="C3" i="18"/>
  <c r="M4" i="19"/>
  <c r="L2" i="19"/>
  <c r="F15" i="21"/>
  <c r="M18" i="21"/>
  <c r="L19" i="23"/>
  <c r="D7" i="23"/>
  <c r="F2" i="23"/>
  <c r="C4" i="24"/>
  <c r="L12" i="24"/>
  <c r="J11" i="24"/>
  <c r="D16" i="24"/>
  <c r="L12" i="19"/>
  <c r="C11" i="21"/>
  <c r="L4" i="21"/>
  <c r="G25" i="23"/>
  <c r="L17" i="23"/>
  <c r="G8" i="23"/>
  <c r="K16" i="24"/>
  <c r="K10" i="24"/>
  <c r="L15" i="24"/>
  <c r="J11" i="18"/>
  <c r="K4" i="18"/>
  <c r="I12" i="19"/>
  <c r="L14" i="21"/>
  <c r="F9" i="21"/>
  <c r="K17" i="23"/>
  <c r="G5" i="23"/>
  <c r="F6" i="24"/>
  <c r="F5" i="24"/>
  <c r="F71" i="24"/>
  <c r="C14" i="18"/>
  <c r="F2" i="18"/>
  <c r="L6" i="19"/>
  <c r="C4" i="21"/>
  <c r="L8" i="23"/>
  <c r="I21" i="24"/>
  <c r="G43" i="24"/>
  <c r="I67" i="24"/>
  <c r="F54" i="24"/>
  <c r="F39" i="24"/>
  <c r="I80" i="24"/>
  <c r="K16" i="18"/>
  <c r="J9" i="18"/>
  <c r="L5" i="18"/>
  <c r="L13" i="21"/>
  <c r="D21" i="23"/>
  <c r="J5" i="24"/>
  <c r="L6" i="18"/>
  <c r="I8" i="19"/>
  <c r="I8" i="21"/>
  <c r="L6" i="23"/>
  <c r="C6" i="19"/>
  <c r="K12" i="19"/>
  <c r="I4" i="21"/>
  <c r="K15" i="23"/>
  <c r="L11" i="24"/>
  <c r="D15" i="24"/>
  <c r="L8" i="24"/>
  <c r="L6" i="21"/>
  <c r="L18" i="21"/>
  <c r="I2" i="21"/>
  <c r="K23" i="23"/>
  <c r="F10" i="23"/>
  <c r="D4" i="23"/>
  <c r="I2" i="23"/>
  <c r="G8" i="19"/>
  <c r="D3" i="19"/>
  <c r="C13" i="21"/>
  <c r="G8" i="21"/>
  <c r="J24" i="23"/>
  <c r="F19" i="23"/>
  <c r="I6" i="23"/>
  <c r="G9" i="23"/>
  <c r="K17" i="24"/>
  <c r="I12" i="24"/>
  <c r="D17" i="24"/>
  <c r="G9" i="19"/>
  <c r="C9" i="19"/>
  <c r="C5" i="21"/>
  <c r="K17" i="21"/>
  <c r="M12" i="21"/>
  <c r="L20" i="23"/>
  <c r="F9" i="23"/>
  <c r="L18" i="23"/>
  <c r="G2" i="23"/>
  <c r="L7" i="24"/>
  <c r="D11" i="24"/>
  <c r="L4" i="24"/>
  <c r="J7" i="24"/>
  <c r="C7" i="24"/>
  <c r="F6" i="19"/>
  <c r="D7" i="19"/>
  <c r="I16" i="21"/>
  <c r="G5" i="21"/>
  <c r="J9" i="21"/>
  <c r="J19" i="23"/>
  <c r="F5" i="23"/>
  <c r="L10" i="23"/>
  <c r="K5" i="23"/>
  <c r="G3" i="24"/>
  <c r="K6" i="24"/>
  <c r="K5" i="24"/>
  <c r="D16" i="18"/>
  <c r="C2" i="18"/>
  <c r="I2" i="19"/>
  <c r="G13" i="19"/>
  <c r="C14" i="21"/>
  <c r="M4" i="21"/>
  <c r="C17" i="23"/>
  <c r="F13" i="23"/>
  <c r="L5" i="23"/>
  <c r="D13" i="24"/>
  <c r="F2" i="24"/>
  <c r="D10" i="24"/>
  <c r="F13" i="19"/>
  <c r="G4" i="19"/>
  <c r="I14" i="21"/>
  <c r="M10" i="21"/>
  <c r="C26" i="23"/>
  <c r="G16" i="23"/>
  <c r="I20" i="23"/>
  <c r="F17" i="24"/>
  <c r="L3" i="24"/>
  <c r="D7" i="24"/>
  <c r="K3" i="19"/>
  <c r="G13" i="21"/>
  <c r="M9" i="21"/>
  <c r="M18" i="23"/>
  <c r="L15" i="23"/>
  <c r="M14" i="24"/>
  <c r="K11" i="24"/>
  <c r="M3" i="18"/>
  <c r="L4" i="18"/>
  <c r="L10" i="19"/>
  <c r="C6" i="21"/>
  <c r="F13" i="21"/>
  <c r="F3" i="21"/>
  <c r="J21" i="23"/>
  <c r="F6" i="23"/>
  <c r="L12" i="23"/>
  <c r="K6" i="23"/>
  <c r="I8" i="24"/>
  <c r="J4" i="19"/>
  <c r="J7" i="19"/>
  <c r="C3" i="19"/>
  <c r="C12" i="21"/>
  <c r="M8" i="21"/>
  <c r="K21" i="23"/>
  <c r="I17" i="23"/>
  <c r="L14" i="23"/>
  <c r="I10" i="24"/>
  <c r="M10" i="24"/>
  <c r="D3" i="24"/>
  <c r="J3" i="24"/>
  <c r="M3" i="19"/>
  <c r="L13" i="19"/>
  <c r="D15" i="21"/>
  <c r="M7" i="21"/>
  <c r="C18" i="23"/>
  <c r="D6" i="23"/>
  <c r="C2" i="23"/>
  <c r="K2" i="24"/>
  <c r="D11" i="18"/>
  <c r="J10" i="19"/>
  <c r="K4" i="19"/>
  <c r="C17" i="21"/>
  <c r="C15" i="21"/>
  <c r="I11" i="21"/>
  <c r="J26" i="23"/>
  <c r="J18" i="23"/>
  <c r="L16" i="23"/>
  <c r="D2" i="23"/>
  <c r="D5" i="24"/>
  <c r="D2" i="24"/>
  <c r="E73" i="12" a="1"/>
  <c r="E9" i="12" a="1"/>
  <c r="E15" i="17" a="1"/>
  <c r="E74" i="19" a="1"/>
  <c r="E27" i="17" a="1"/>
  <c r="E25" i="12" a="1"/>
  <c r="E64" i="21" a="1"/>
  <c r="E23" i="17" a="1"/>
  <c r="E36" i="18" a="1"/>
  <c r="E78" i="18" a="1"/>
  <c r="E53" i="18" a="1"/>
  <c r="E78" i="12" a="1"/>
  <c r="E77" i="12" a="1"/>
  <c r="E70" i="12" a="1"/>
  <c r="E64" i="18" a="1"/>
  <c r="E55" i="12" a="1"/>
  <c r="E52" i="18" a="1"/>
  <c r="E46" i="12" a="1"/>
  <c r="E48" i="18" a="1"/>
  <c r="E63" i="17" a="1"/>
  <c r="E69" i="17" a="1"/>
  <c r="E13" i="12" a="1"/>
  <c r="E64" i="17" a="1"/>
  <c r="E42" i="17" a="1"/>
  <c r="E16" i="19" a="1"/>
  <c r="E28" i="21" a="1"/>
  <c r="E86" i="12" a="1"/>
  <c r="E80" i="12" a="1"/>
  <c r="E43" i="18" a="1"/>
  <c r="E38" i="19" a="1"/>
  <c r="E49" i="19" a="1"/>
  <c r="E19" i="18" a="1"/>
  <c r="E55" i="21" a="1"/>
  <c r="E14" i="19" a="1"/>
  <c r="E30" i="19" a="1"/>
  <c r="E24" i="18" a="1"/>
  <c r="E70" i="18" a="1"/>
  <c r="E23" i="19" a="1"/>
  <c r="E56" i="21" a="1"/>
  <c r="E78" i="19" a="1"/>
  <c r="E77" i="21" a="1"/>
  <c r="E29" i="18" a="1"/>
  <c r="E51" i="19" a="1"/>
  <c r="E41" i="21" a="1"/>
  <c r="E65" i="21" a="1"/>
  <c r="E69" i="21" a="1"/>
  <c r="E71" i="19" a="1"/>
  <c r="E45" i="23" a="1"/>
  <c r="E39" i="19" a="1"/>
  <c r="E50" i="23" a="1"/>
  <c r="E56" i="23" a="1"/>
  <c r="E48" i="21" a="1"/>
  <c r="E81" i="21" a="1"/>
  <c r="E62" i="23" a="1"/>
  <c r="E26" i="24" a="1"/>
  <c r="E24" i="24" a="1"/>
  <c r="E65" i="24" a="1"/>
  <c r="E72" i="23" a="1"/>
  <c r="E89" i="23" a="1"/>
  <c r="E84" i="23" a="1"/>
  <c r="E69" i="24" a="1"/>
  <c r="E73" i="23" a="1"/>
  <c r="E58" i="23" a="1"/>
  <c r="E68" i="24" a="1"/>
  <c r="E20" i="23" a="1"/>
  <c r="E41" i="23" a="1"/>
  <c r="E37" i="24" a="1"/>
  <c r="E55" i="23" a="1"/>
  <c r="E4" i="18" a="1"/>
  <c r="E14" i="23" a="1"/>
  <c r="E8" i="18" a="1"/>
  <c r="E9" i="21" a="1"/>
  <c r="E29" i="24" a="1"/>
  <c r="E11" i="18" a="1"/>
  <c r="E41" i="24" a="1"/>
  <c r="E12" i="19" a="1"/>
  <c r="E3" i="21" a="1"/>
  <c r="E14" i="24" a="1"/>
  <c r="E8" i="21" a="1"/>
  <c r="E2" i="21" a="1"/>
  <c r="E8" i="24" a="1"/>
  <c r="E15" i="18" a="1"/>
  <c r="E14" i="18" a="1"/>
  <c r="E5" i="21" a="1"/>
  <c r="E16" i="18" a="1"/>
  <c r="E30" i="24" a="1"/>
  <c r="E61" i="23" a="1"/>
  <c r="E47" i="23" a="1"/>
  <c r="E66" i="24" a="1"/>
  <c r="E60" i="24" a="1"/>
  <c r="E70" i="24" a="1"/>
  <c r="E26" i="23" a="1"/>
  <c r="E89" i="12" a="1"/>
  <c r="E69" i="12" a="1"/>
  <c r="E32" i="17" a="1"/>
  <c r="E8" i="12" a="1"/>
  <c r="E26" i="19" a="1"/>
  <c r="E52" i="19" a="1"/>
  <c r="E73" i="18" a="1"/>
  <c r="E48" i="19" a="1"/>
  <c r="E47" i="19" a="1"/>
  <c r="E50" i="21" a="1"/>
  <c r="E33" i="24" a="1"/>
  <c r="E44" i="21" a="1"/>
  <c r="E69" i="23" a="1"/>
  <c r="E38" i="24" a="1"/>
  <c r="E16" i="24" a="1"/>
  <c r="E26" i="12" a="1"/>
  <c r="E46" i="17" a="1"/>
  <c r="E11" i="12" a="1"/>
  <c r="E85" i="12" a="1"/>
  <c r="E71" i="17" a="1"/>
  <c r="E48" i="12" a="1"/>
  <c r="E25" i="18" a="1"/>
  <c r="E51" i="18" a="1"/>
  <c r="E21" i="21" a="1"/>
  <c r="E14" i="12" a="1"/>
  <c r="E43" i="19" a="1"/>
  <c r="E30" i="21" a="1"/>
  <c r="E90" i="12" a="1"/>
  <c r="E40" i="18" a="1"/>
  <c r="E17" i="12" a="1"/>
  <c r="E53" i="17" a="1"/>
  <c r="E36" i="12" a="1"/>
  <c r="E58" i="19" a="1"/>
  <c r="E25" i="19" a="1"/>
  <c r="E50" i="17" a="1"/>
  <c r="E23" i="21" a="1"/>
  <c r="E47" i="17" a="1"/>
  <c r="E59" i="21" a="1"/>
  <c r="E44" i="18" a="1"/>
  <c r="E60" i="19" a="1"/>
  <c r="E50" i="19" a="1"/>
  <c r="E80" i="18" a="1"/>
  <c r="E73" i="19" a="1"/>
  <c r="E45" i="21" a="1"/>
  <c r="E18" i="19" a="1"/>
  <c r="E78" i="21" a="1"/>
  <c r="E34" i="21" a="1"/>
  <c r="E66" i="23" a="1"/>
  <c r="E58" i="21" a="1"/>
  <c r="E48" i="23" a="1"/>
  <c r="E88" i="23" a="1"/>
  <c r="E21" i="24" a="1"/>
  <c r="E33" i="23" a="1"/>
  <c r="E2" i="19" a="1"/>
  <c r="E2" i="18" a="1"/>
  <c r="E12" i="12" a="1"/>
  <c r="E24" i="12" a="1"/>
  <c r="E30" i="18" a="1"/>
  <c r="E23" i="12" a="1"/>
  <c r="E62" i="21" a="1"/>
  <c r="E80" i="21" a="1"/>
  <c r="E50" i="24" a="1"/>
  <c r="E34" i="24" a="1"/>
  <c r="E48" i="17" a="1"/>
  <c r="E55" i="17" a="1"/>
  <c r="E49" i="17" a="1"/>
  <c r="E17" i="17" a="1"/>
  <c r="E50" i="12" a="1"/>
  <c r="E56" i="18" a="1"/>
  <c r="E67" i="18" a="1"/>
  <c r="E4" i="12" a="1"/>
  <c r="E2" i="17" a="1"/>
  <c r="E46" i="18" a="1"/>
  <c r="E22" i="12" a="1"/>
  <c r="E54" i="12" a="1"/>
  <c r="E65" i="18" a="1"/>
  <c r="E34" i="18" a="1"/>
  <c r="E33" i="12" a="1"/>
  <c r="E9" i="17" a="1"/>
  <c r="E63" i="12" a="1"/>
  <c r="E12" i="17" a="1"/>
  <c r="E47" i="12" a="1"/>
  <c r="E30" i="17" a="1"/>
  <c r="E39" i="12" a="1"/>
  <c r="E62" i="12" a="1"/>
  <c r="E34" i="17" a="1"/>
  <c r="E73" i="17" a="1"/>
  <c r="E74" i="18" a="1"/>
  <c r="E31" i="17" a="1"/>
  <c r="E38" i="17" a="1"/>
  <c r="E14" i="17" a="1"/>
  <c r="E72" i="12" a="1"/>
  <c r="E18" i="17" a="1"/>
  <c r="E77" i="19" a="1"/>
  <c r="E27" i="19" a="1"/>
  <c r="E60" i="12" a="1"/>
  <c r="E36" i="19" a="1"/>
  <c r="E20" i="19" a="1"/>
  <c r="E57" i="18" a="1"/>
  <c r="E24" i="19" a="1"/>
  <c r="E58" i="17" a="1"/>
  <c r="E42" i="19" a="1"/>
  <c r="E28" i="17" a="1"/>
  <c r="E66" i="17" a="1"/>
  <c r="E32" i="19" a="1"/>
  <c r="E38" i="21" a="1"/>
  <c r="E54" i="19" a="1"/>
  <c r="E45" i="18" a="1"/>
  <c r="E61" i="17" a="1"/>
  <c r="E19" i="21" a="1"/>
  <c r="E55" i="18" a="1"/>
  <c r="E55" i="19" a="1"/>
  <c r="E83" i="21" a="1"/>
  <c r="E20" i="21" a="1"/>
  <c r="E21" i="19" a="1"/>
  <c r="E29" i="21" a="1"/>
  <c r="E43" i="21" a="1"/>
  <c r="E72" i="19" a="1"/>
  <c r="E51" i="21" a="1"/>
  <c r="E42" i="18" a="1"/>
  <c r="E70" i="19" a="1"/>
  <c r="E36" i="21" a="1"/>
  <c r="E57" i="21" a="1"/>
  <c r="E59" i="23" a="1"/>
  <c r="E64" i="23" a="1"/>
  <c r="E46" i="23" a="1"/>
  <c r="E64" i="24" a="1"/>
  <c r="E45" i="24" a="1"/>
  <c r="E54" i="23" a="1"/>
  <c r="E21" i="23" a="1"/>
  <c r="E87" i="23" a="1"/>
  <c r="E78" i="24" a="1"/>
  <c r="E2" i="24" a="1"/>
  <c r="E44" i="24" a="1"/>
  <c r="E40" i="24" a="1"/>
  <c r="E23" i="24" a="1"/>
  <c r="E53" i="24" a="1"/>
  <c r="E16" i="21" a="1"/>
  <c r="E5" i="18" a="1"/>
  <c r="E9" i="24" a="1"/>
  <c r="E5" i="19" a="1"/>
  <c r="E10" i="21" a="1"/>
  <c r="E13" i="19" a="1"/>
  <c r="E3" i="23" a="1"/>
  <c r="E24" i="23" a="1"/>
  <c r="E3" i="24" a="1"/>
  <c r="E12" i="23" a="1"/>
  <c r="E29" i="12" a="1"/>
  <c r="E54" i="18" a="1"/>
  <c r="E57" i="19" a="1"/>
  <c r="E27" i="21" a="1"/>
  <c r="E76" i="23" a="1"/>
  <c r="E82" i="24" a="1"/>
  <c r="E6" i="18" a="1"/>
  <c r="E20" i="17" a="1"/>
  <c r="E27" i="12" a="1"/>
  <c r="E7" i="12" a="1"/>
  <c r="E10" i="17" a="1"/>
  <c r="E68" i="17" a="1"/>
  <c r="E40" i="17" a="1"/>
  <c r="E6" i="12" a="1"/>
  <c r="E35" i="12" a="1"/>
  <c r="E75" i="18" a="1"/>
  <c r="E38" i="12" a="1"/>
  <c r="E5" i="12" a="1"/>
  <c r="E42" i="12" a="1"/>
  <c r="E88" i="12" a="1"/>
  <c r="E65" i="12" a="1"/>
  <c r="E27" i="18" a="1"/>
  <c r="E4" i="17" a="1"/>
  <c r="E33" i="17" a="1"/>
  <c r="E49" i="12" a="1"/>
  <c r="E28" i="18" a="1"/>
  <c r="E39" i="17" a="1"/>
  <c r="E62" i="18" a="1"/>
  <c r="E43" i="12" a="1"/>
  <c r="E79" i="12" a="1"/>
  <c r="E50" i="18" a="1"/>
  <c r="E51" i="12" a="1"/>
  <c r="E79" i="18" a="1"/>
  <c r="E7" i="17" a="1"/>
  <c r="E37" i="19" a="1"/>
  <c r="E62" i="19" a="1"/>
  <c r="E45" i="19" a="1"/>
  <c r="E59" i="18" a="1"/>
  <c r="E65" i="17" a="1"/>
  <c r="E33" i="18" a="1"/>
  <c r="E74" i="17" a="1"/>
  <c r="E82" i="18" a="1"/>
  <c r="E26" i="21" a="1"/>
  <c r="E67" i="21" a="1"/>
  <c r="E37" i="23" a="1"/>
  <c r="E61" i="21" a="1"/>
  <c r="E73" i="21" a="1"/>
  <c r="E83" i="23" a="1"/>
  <c r="E46" i="21" a="1"/>
  <c r="E69" i="19" a="1"/>
  <c r="E53" i="23" a="1"/>
  <c r="E6" i="23" a="1"/>
  <c r="E28" i="23" a="1"/>
  <c r="E67" i="23" a="1"/>
  <c r="E32" i="24" a="1"/>
  <c r="E80" i="23" a="1"/>
  <c r="E68" i="23" a="1"/>
  <c r="E77" i="24" a="1"/>
  <c r="E49" i="23" a="1"/>
  <c r="E61" i="24" a="1"/>
  <c r="E86" i="23" a="1"/>
  <c r="E63" i="24" a="1"/>
  <c r="E57" i="24" a="1"/>
  <c r="E74" i="24" a="1"/>
  <c r="E31" i="24" a="1"/>
  <c r="E36" i="24" a="1"/>
  <c r="E13" i="23" a="1"/>
  <c r="E8" i="19" a="1"/>
  <c r="E58" i="24" a="1"/>
  <c r="E19" i="23" a="1"/>
  <c r="E11" i="23" a="1"/>
  <c r="E6" i="21" a="1"/>
  <c r="E11" i="21" a="1"/>
  <c r="E4" i="21" a="1"/>
  <c r="E14" i="21" a="1"/>
  <c r="E10" i="24" a="1"/>
  <c r="E7" i="19" a="1"/>
  <c r="E17" i="21" a="1"/>
  <c r="E5" i="24" a="1"/>
  <c r="E11" i="24" a="1"/>
  <c r="E5" i="23" a="1"/>
  <c r="E17" i="23" a="1"/>
  <c r="E3" i="19" a="1"/>
  <c r="E18" i="23" a="1"/>
  <c r="E7" i="23" a="1"/>
  <c r="E4" i="23" a="1"/>
  <c r="E12" i="24" a="1"/>
  <c r="E38" i="18" a="1"/>
  <c r="E64" i="19" a="1"/>
  <c r="E83" i="12" a="1"/>
  <c r="E66" i="18" a="1"/>
  <c r="E31" i="21" a="1"/>
  <c r="E76" i="24" a="1"/>
  <c r="E62" i="24" a="1"/>
  <c r="E13" i="18" a="1"/>
  <c r="E22" i="23" a="1"/>
  <c r="E76" i="18" a="1"/>
  <c r="E52" i="17" a="1"/>
  <c r="E51" i="17" a="1"/>
  <c r="E36" i="17" a="1"/>
  <c r="E68" i="12" a="1"/>
  <c r="E53" i="12" a="1"/>
  <c r="E72" i="18" a="1"/>
  <c r="E41" i="19" a="1"/>
  <c r="E30" i="12" a="1"/>
  <c r="E6" i="17" a="1"/>
  <c r="E26" i="17" a="1"/>
  <c r="E71" i="12" a="1"/>
  <c r="E66" i="12" a="1"/>
  <c r="E23" i="18" a="1"/>
  <c r="E15" i="12" a="1"/>
  <c r="E22" i="17" a="1"/>
  <c r="E60" i="21" a="1"/>
  <c r="E44" i="12" a="1"/>
  <c r="E31" i="12" a="1"/>
  <c r="E3" i="17" a="1"/>
  <c r="E20" i="18" a="1"/>
  <c r="E8" i="17" a="1"/>
  <c r="E58" i="12" a="1"/>
  <c r="E54" i="21" a="1"/>
  <c r="E64" i="12" a="1"/>
  <c r="E66" i="19" a="1"/>
  <c r="E74" i="12" a="1"/>
  <c r="E29" i="19" a="1"/>
  <c r="E37" i="18" a="1"/>
  <c r="E63" i="19" a="1"/>
  <c r="E22" i="19" a="1"/>
  <c r="E17" i="19" a="1"/>
  <c r="E58" i="18" a="1"/>
  <c r="E22" i="21" a="1"/>
  <c r="E46" i="19" a="1"/>
  <c r="E39" i="18" a="1"/>
  <c r="E37" i="21" a="1"/>
  <c r="E68" i="19" a="1"/>
  <c r="E75" i="19" a="1"/>
  <c r="E68" i="21" a="1"/>
  <c r="E81" i="18" a="1"/>
  <c r="E70" i="21" a="1"/>
  <c r="E56" i="19" a="1"/>
  <c r="E82" i="23" a="1"/>
  <c r="E42" i="23" a="1"/>
  <c r="E63" i="21" a="1"/>
  <c r="E81" i="24" a="1"/>
  <c r="E72" i="21" a="1"/>
  <c r="E57" i="23" a="1"/>
  <c r="E38" i="23" a="1"/>
  <c r="E42" i="24" a="1"/>
  <c r="E29" i="23" a="1"/>
  <c r="E32" i="23" a="1"/>
  <c r="E43" i="23" a="1"/>
  <c r="E43" i="24" a="1"/>
  <c r="E67" i="24" a="1"/>
  <c r="E31" i="23" a="1"/>
  <c r="E27" i="24" a="1"/>
  <c r="E80" i="24" a="1"/>
  <c r="E51" i="24" a="1"/>
  <c r="E13" i="24" a="1"/>
  <c r="E55" i="24" a="1"/>
  <c r="E15" i="23" a="1"/>
  <c r="E71" i="23" a="1"/>
  <c r="E7" i="21" a="1"/>
  <c r="E18" i="21" a="1"/>
  <c r="E6" i="24" a="1"/>
  <c r="E17" i="24" a="1"/>
  <c r="E10" i="18" a="1"/>
  <c r="E13" i="21" a="1"/>
  <c r="E15" i="21" a="1"/>
  <c r="E79" i="24" a="1"/>
  <c r="E31" i="18" a="1"/>
  <c r="E31" i="19" a="1"/>
  <c r="E52" i="21" a="1"/>
  <c r="E52" i="23" a="1"/>
  <c r="E30" i="23" a="1"/>
  <c r="E73" i="24" a="1"/>
  <c r="E12" i="18" a="1"/>
  <c r="E4" i="19" a="1"/>
  <c r="E10" i="19" a="1"/>
  <c r="E21" i="17" a="1"/>
  <c r="E87" i="12" a="1"/>
  <c r="E45" i="17" a="1"/>
  <c r="E13" i="17" a="1"/>
  <c r="E18" i="12" a="1"/>
  <c r="E34" i="12" a="1"/>
  <c r="E82" i="12" a="1"/>
  <c r="E11" i="17" a="1"/>
  <c r="E29" i="17" a="1"/>
  <c r="E2" i="12" a="1"/>
  <c r="E66" i="21" a="1"/>
  <c r="E24" i="17" a="1"/>
  <c r="E49" i="18" a="1"/>
  <c r="E81" i="12" a="1"/>
  <c r="E19" i="17" a="1"/>
  <c r="E19" i="12" a="1"/>
  <c r="E32" i="18" a="1"/>
  <c r="E65" i="19" a="1"/>
  <c r="E43" i="17" a="1"/>
  <c r="E67" i="17" a="1"/>
  <c r="E63" i="18" a="1"/>
  <c r="E16" i="12" a="1"/>
  <c r="E44" i="17" a="1"/>
  <c r="E40" i="12" a="1"/>
  <c r="E71" i="18" a="1"/>
  <c r="E35" i="21" a="1"/>
  <c r="E41" i="18" a="1"/>
  <c r="E40" i="21" a="1"/>
  <c r="E76" i="12" a="1"/>
  <c r="E61" i="18" a="1"/>
  <c r="E33" i="19" a="1"/>
  <c r="E16" i="17" a="1"/>
  <c r="E57" i="17" a="1"/>
  <c r="E22" i="18" a="1"/>
  <c r="E35" i="19" a="1"/>
  <c r="E49" i="21" a="1"/>
  <c r="E67" i="19" a="1"/>
  <c r="E42" i="21" a="1"/>
  <c r="E53" i="19" a="1"/>
  <c r="E74" i="21" a="1"/>
  <c r="E36" i="23" a="1"/>
  <c r="E60" i="17" a="1"/>
  <c r="E75" i="21" a="1"/>
  <c r="E61" i="19" a="1"/>
  <c r="E24" i="21" a="1"/>
  <c r="E76" i="19" a="1"/>
  <c r="E47" i="21" a="1"/>
  <c r="E33" i="21" a="1"/>
  <c r="E81" i="23" a="1"/>
  <c r="E75" i="23" a="1"/>
  <c r="E28" i="24" a="1"/>
  <c r="E17" i="18" a="1"/>
  <c r="E34" i="23" a="1"/>
  <c r="E18" i="24" a="1"/>
  <c r="E20" i="24" a="1"/>
  <c r="E71" i="24" a="1"/>
  <c r="E47" i="24" a="1"/>
  <c r="E65" i="23" a="1"/>
  <c r="E60" i="23" a="1"/>
  <c r="E7" i="18" a="1"/>
  <c r="E70" i="23" a="1"/>
  <c r="E44" i="23" a="1"/>
  <c r="E48" i="24" a="1"/>
  <c r="E56" i="24" a="1"/>
  <c r="E16" i="23" a="1"/>
  <c r="E23" i="23" a="1"/>
  <c r="E46" i="24" a="1"/>
  <c r="E54" i="24" a="1"/>
  <c r="E72" i="24" a="1"/>
  <c r="E75" i="24" a="1"/>
  <c r="E59" i="17" a="1"/>
  <c r="E76" i="21" a="1"/>
  <c r="E71" i="21" a="1"/>
  <c r="E40" i="23" a="1"/>
  <c r="E22" i="24" a="1"/>
  <c r="E9" i="18" a="1"/>
  <c r="E35" i="23" a="1"/>
  <c r="E51" i="23" a="1"/>
  <c r="E49" i="24" a="1"/>
  <c r="E8" i="23" a="1"/>
  <c r="E5" i="17" a="1"/>
  <c r="E70" i="17" a="1"/>
  <c r="E69" i="18" a="1"/>
  <c r="E45" i="12" a="1"/>
  <c r="E52" i="12" a="1"/>
  <c r="E28" i="12" a="1"/>
  <c r="E44" i="19" a="1"/>
  <c r="E68" i="18" a="1"/>
  <c r="E56" i="17" a="1"/>
  <c r="E32" i="12" a="1"/>
  <c r="E41" i="17" a="1"/>
  <c r="E57" i="12" a="1"/>
  <c r="E41" i="12" a="1"/>
  <c r="E60" i="18" a="1"/>
  <c r="E67" i="12" a="1"/>
  <c r="E84" i="12" a="1"/>
  <c r="E20" i="12" a="1"/>
  <c r="E21" i="12" a="1"/>
  <c r="E37" i="12" a="1"/>
  <c r="E35" i="18" a="1"/>
  <c r="E35" i="17" a="1"/>
  <c r="E56" i="12" a="1"/>
  <c r="E59" i="12" a="1"/>
  <c r="E54" i="17" a="1"/>
  <c r="E39" i="21" a="1"/>
  <c r="E62" i="17" a="1"/>
  <c r="E37" i="17" a="1"/>
  <c r="E77" i="18" a="1"/>
  <c r="E34" i="19" a="1"/>
  <c r="E72" i="17" a="1"/>
  <c r="E28" i="19" a="1"/>
  <c r="E21" i="18" a="1"/>
  <c r="E47" i="18" a="1"/>
  <c r="E25" i="17" a="1"/>
  <c r="E18" i="18" a="1"/>
  <c r="E40" i="19" a="1"/>
  <c r="E19" i="19" a="1"/>
  <c r="E25" i="21" a="1"/>
  <c r="E53" i="21" a="1"/>
  <c r="E79" i="21" a="1"/>
  <c r="E27" i="23" a="1"/>
  <c r="E32" i="21" a="1"/>
  <c r="E39" i="23" a="1"/>
  <c r="E79" i="23" a="1"/>
  <c r="E85" i="23" a="1"/>
  <c r="E74" i="23" a="1"/>
  <c r="E91" i="23" a="1"/>
  <c r="E77" i="23" a="1"/>
  <c r="E25" i="24" a="1"/>
  <c r="E82" i="21" a="1"/>
  <c r="E90" i="23" a="1"/>
  <c r="E35" i="24" a="1"/>
  <c r="E11" i="19" a="1"/>
  <c r="E39" i="24" a="1"/>
  <c r="E63" i="23" a="1"/>
  <c r="E19" i="24" a="1"/>
  <c r="E59" i="24" a="1"/>
  <c r="E25" i="23" a="1"/>
  <c r="E15" i="24" a="1"/>
  <c r="E9" i="23" a="1"/>
  <c r="E3" i="18" a="1"/>
  <c r="E4" i="24" a="1"/>
  <c r="E6" i="19" a="1"/>
  <c r="E9" i="19" a="1"/>
  <c r="E7" i="24" a="1"/>
  <c r="E12" i="21" a="1"/>
  <c r="E2" i="23" a="1"/>
  <c r="E52" i="24" a="1"/>
  <c r="E10" i="23" a="1"/>
  <c r="E78" i="23" a="1"/>
  <c r="E15" i="19" a="1"/>
  <c r="E10" i="12" a="1"/>
  <c r="E3" i="12" a="1"/>
  <c r="E26" i="18" a="1"/>
  <c r="E61" i="12" a="1"/>
  <c r="E75" i="12" a="1"/>
  <c r="E59" i="19" a="1"/>
  <c r="E59" i="19" l="1"/>
  <c r="E75" i="12"/>
  <c r="E61" i="12"/>
  <c r="E26" i="18"/>
  <c r="E3" i="12"/>
  <c r="E10" i="12"/>
  <c r="E15" i="19"/>
  <c r="E78" i="23"/>
  <c r="E10" i="23"/>
  <c r="E52" i="24"/>
  <c r="E2" i="23"/>
  <c r="E12" i="21"/>
  <c r="E7" i="24"/>
  <c r="E9" i="19"/>
  <c r="E6" i="19"/>
  <c r="E4" i="24"/>
  <c r="E3" i="18"/>
  <c r="E9" i="23"/>
  <c r="E15" i="24"/>
  <c r="E25" i="23"/>
  <c r="E59" i="24"/>
  <c r="E19" i="24"/>
  <c r="E63" i="23"/>
  <c r="E39" i="24"/>
  <c r="E11" i="19"/>
  <c r="E35" i="24"/>
  <c r="E90" i="23"/>
  <c r="E82" i="21"/>
  <c r="E25" i="24"/>
  <c r="E77" i="23"/>
  <c r="E91" i="23"/>
  <c r="E74" i="23"/>
  <c r="E85" i="23"/>
  <c r="E79" i="23"/>
  <c r="E39" i="23"/>
  <c r="E32" i="21"/>
  <c r="E27" i="23"/>
  <c r="E79" i="21"/>
  <c r="E53" i="21"/>
  <c r="E25" i="21"/>
  <c r="E19" i="19"/>
  <c r="E40" i="19"/>
  <c r="E18" i="18"/>
  <c r="E25" i="17"/>
  <c r="E47" i="18"/>
  <c r="E21" i="18"/>
  <c r="E28" i="19"/>
  <c r="E72" i="17"/>
  <c r="E34" i="19"/>
  <c r="E77" i="18"/>
  <c r="E37" i="17"/>
  <c r="E62" i="17"/>
  <c r="E39" i="21"/>
  <c r="E54" i="17"/>
  <c r="E59" i="12"/>
  <c r="E56" i="12"/>
  <c r="E35" i="17"/>
  <c r="E35" i="18"/>
  <c r="E37" i="12"/>
  <c r="E21" i="12"/>
  <c r="E20" i="12"/>
  <c r="E84" i="12"/>
  <c r="E67" i="12"/>
  <c r="E60" i="18"/>
  <c r="E41" i="12"/>
  <c r="E57" i="12"/>
  <c r="E41" i="17"/>
  <c r="E32" i="12"/>
  <c r="E56" i="17"/>
  <c r="E68" i="18"/>
  <c r="E44" i="19"/>
  <c r="E28" i="12"/>
  <c r="E52" i="12"/>
  <c r="E45" i="12"/>
  <c r="E69" i="18"/>
  <c r="E70" i="17"/>
  <c r="E5" i="17"/>
  <c r="E8" i="23"/>
  <c r="E49" i="24"/>
  <c r="E51" i="23"/>
  <c r="E35" i="23"/>
  <c r="E9" i="18"/>
  <c r="E22" i="24"/>
  <c r="E40" i="23"/>
  <c r="E71" i="21"/>
  <c r="E76" i="21"/>
  <c r="E59" i="17"/>
  <c r="E75" i="24"/>
  <c r="E72" i="24"/>
  <c r="E54" i="24"/>
  <c r="E46" i="24"/>
  <c r="E23" i="23"/>
  <c r="E16" i="23"/>
  <c r="E56" i="24"/>
  <c r="E48" i="24"/>
  <c r="E44" i="23"/>
  <c r="E70" i="23"/>
  <c r="E7" i="18"/>
  <c r="E60" i="23"/>
  <c r="E65" i="23"/>
  <c r="E47" i="24"/>
  <c r="E71" i="24"/>
  <c r="E20" i="24"/>
  <c r="E18" i="24"/>
  <c r="E34" i="23"/>
  <c r="E17" i="18"/>
  <c r="E28" i="24"/>
  <c r="E75" i="23"/>
  <c r="E81" i="23"/>
  <c r="E33" i="21"/>
  <c r="E47" i="21"/>
  <c r="E76" i="19"/>
  <c r="E24" i="21"/>
  <c r="E61" i="19"/>
  <c r="E75" i="21"/>
  <c r="E60" i="17"/>
  <c r="E36" i="23"/>
  <c r="E74" i="21"/>
  <c r="E53" i="19"/>
  <c r="E42" i="21"/>
  <c r="E67" i="19"/>
  <c r="E49" i="21"/>
  <c r="E35" i="19"/>
  <c r="E22" i="18"/>
  <c r="E57" i="17"/>
  <c r="E16" i="17"/>
  <c r="E33" i="19"/>
  <c r="E61" i="18"/>
  <c r="E76" i="12"/>
  <c r="E40" i="21"/>
  <c r="E41" i="18"/>
  <c r="E35" i="21"/>
  <c r="E71" i="18"/>
  <c r="E40" i="12"/>
  <c r="E44" i="17"/>
  <c r="E16" i="12"/>
  <c r="E63" i="18"/>
  <c r="E67" i="17"/>
  <c r="E43" i="17"/>
  <c r="E65" i="19"/>
  <c r="E32" i="18"/>
  <c r="E19" i="12"/>
  <c r="E19" i="17"/>
  <c r="E81" i="12"/>
  <c r="E49" i="18"/>
  <c r="E24" i="17"/>
  <c r="E66" i="21"/>
  <c r="E2" i="12"/>
  <c r="E29" i="17"/>
  <c r="E11" i="17"/>
  <c r="E82" i="12"/>
  <c r="E34" i="12"/>
  <c r="E18" i="12"/>
  <c r="E13" i="17"/>
  <c r="E45" i="17"/>
  <c r="E87" i="12"/>
  <c r="E21" i="17"/>
  <c r="E10" i="19"/>
  <c r="E4" i="19"/>
  <c r="E12" i="18"/>
  <c r="E73" i="24"/>
  <c r="E30" i="23"/>
  <c r="E52" i="23"/>
  <c r="E52" i="21"/>
  <c r="E31" i="19"/>
  <c r="E31" i="18"/>
  <c r="E79" i="24"/>
  <c r="E15" i="21"/>
  <c r="E13" i="21"/>
  <c r="E10" i="18"/>
  <c r="E17" i="24"/>
  <c r="E6" i="24"/>
  <c r="E18" i="21"/>
  <c r="E7" i="21"/>
  <c r="E71" i="23"/>
  <c r="E15" i="23"/>
  <c r="E55" i="24"/>
  <c r="E13" i="24"/>
  <c r="E51" i="24"/>
  <c r="E80" i="24"/>
  <c r="E27" i="24"/>
  <c r="E31" i="23"/>
  <c r="E67" i="24"/>
  <c r="E43" i="24"/>
  <c r="E43" i="23"/>
  <c r="E32" i="23"/>
  <c r="E29" i="23"/>
  <c r="E42" i="24"/>
  <c r="E38" i="23"/>
  <c r="E57" i="23"/>
  <c r="E72" i="21"/>
  <c r="E81" i="24"/>
  <c r="E63" i="21"/>
  <c r="E42" i="23"/>
  <c r="E82" i="23"/>
  <c r="E56" i="19"/>
  <c r="E70" i="21"/>
  <c r="E81" i="18"/>
  <c r="E68" i="21"/>
  <c r="E75" i="19"/>
  <c r="E68" i="19"/>
  <c r="E37" i="21"/>
  <c r="E39" i="18"/>
  <c r="E46" i="19"/>
  <c r="E22" i="21"/>
  <c r="E58" i="18"/>
  <c r="E17" i="19"/>
  <c r="E22" i="19"/>
  <c r="E63" i="19"/>
  <c r="E37" i="18"/>
  <c r="E29" i="19"/>
  <c r="E74" i="12"/>
  <c r="E66" i="19"/>
  <c r="E64" i="12"/>
  <c r="E54" i="21"/>
  <c r="E58" i="12"/>
  <c r="E8" i="17"/>
  <c r="E20" i="18"/>
  <c r="E3" i="17"/>
  <c r="E31" i="12"/>
  <c r="E44" i="12"/>
  <c r="E60" i="21"/>
  <c r="E22" i="17"/>
  <c r="E15" i="12"/>
  <c r="E23" i="18"/>
  <c r="E66" i="12"/>
  <c r="E71" i="12"/>
  <c r="E26" i="17"/>
  <c r="E6" i="17"/>
  <c r="E30" i="12"/>
  <c r="E41" i="19"/>
  <c r="E72" i="18"/>
  <c r="E53" i="12"/>
  <c r="E68" i="12"/>
  <c r="E36" i="17"/>
  <c r="E51" i="17"/>
  <c r="E52" i="17"/>
  <c r="E76" i="18"/>
  <c r="E22" i="23"/>
  <c r="E13" i="18"/>
  <c r="E62" i="24"/>
  <c r="E76" i="24"/>
  <c r="E31" i="21"/>
  <c r="E66" i="18"/>
  <c r="E83" i="12"/>
  <c r="E64" i="19"/>
  <c r="E38" i="18"/>
  <c r="E12" i="24"/>
  <c r="E4" i="23"/>
  <c r="E7" i="23"/>
  <c r="E18" i="23"/>
  <c r="E3" i="19"/>
  <c r="E17" i="23"/>
  <c r="E5" i="23"/>
  <c r="E11" i="24"/>
  <c r="E5" i="24"/>
  <c r="E17" i="21"/>
  <c r="E7" i="19"/>
  <c r="E10" i="24"/>
  <c r="E14" i="21"/>
  <c r="E4" i="21"/>
  <c r="E11" i="21"/>
  <c r="E6" i="21"/>
  <c r="E11" i="23"/>
  <c r="E19" i="23"/>
  <c r="E58" i="24"/>
  <c r="E8" i="19"/>
  <c r="E13" i="23"/>
  <c r="E36" i="24"/>
  <c r="E31" i="24"/>
  <c r="E74" i="24"/>
  <c r="E57" i="24"/>
  <c r="E63" i="24"/>
  <c r="E86" i="23"/>
  <c r="E61" i="24"/>
  <c r="E49" i="23"/>
  <c r="E77" i="24"/>
  <c r="E68" i="23"/>
  <c r="E80" i="23"/>
  <c r="E32" i="24"/>
  <c r="E67" i="23"/>
  <c r="E28" i="23"/>
  <c r="E6" i="23"/>
  <c r="E53" i="23"/>
  <c r="E69" i="19"/>
  <c r="E46" i="21"/>
  <c r="E83" i="23"/>
  <c r="E73" i="21"/>
  <c r="E61" i="21"/>
  <c r="E37" i="23"/>
  <c r="E67" i="21"/>
  <c r="E26" i="21"/>
  <c r="E82" i="18"/>
  <c r="E74" i="17"/>
  <c r="E33" i="18"/>
  <c r="E65" i="17"/>
  <c r="E59" i="18"/>
  <c r="E45" i="19"/>
  <c r="E62" i="19"/>
  <c r="E37" i="19"/>
  <c r="E7" i="17"/>
  <c r="E79" i="18"/>
  <c r="E51" i="12"/>
  <c r="E50" i="18"/>
  <c r="E79" i="12"/>
  <c r="E43" i="12"/>
  <c r="E62" i="18"/>
  <c r="E39" i="17"/>
  <c r="E28" i="18"/>
  <c r="E49" i="12"/>
  <c r="E33" i="17"/>
  <c r="E4" i="17"/>
  <c r="E27" i="18"/>
  <c r="E65" i="12"/>
  <c r="E88" i="12"/>
  <c r="E42" i="12"/>
  <c r="E5" i="12"/>
  <c r="E38" i="12"/>
  <c r="E75" i="18"/>
  <c r="E35" i="12"/>
  <c r="E6" i="12"/>
  <c r="E40" i="17"/>
  <c r="E68" i="17"/>
  <c r="E10" i="17"/>
  <c r="E7" i="12"/>
  <c r="E27" i="12"/>
  <c r="E20" i="17"/>
  <c r="E6" i="18"/>
  <c r="E82" i="24"/>
  <c r="E76" i="23"/>
  <c r="E27" i="21"/>
  <c r="E57" i="19"/>
  <c r="E54" i="18"/>
  <c r="E29" i="12"/>
  <c r="E12" i="23"/>
  <c r="E3" i="24"/>
  <c r="E24" i="23"/>
  <c r="E3" i="23"/>
  <c r="E13" i="19"/>
  <c r="E10" i="21"/>
  <c r="E5" i="19"/>
  <c r="E9" i="24"/>
  <c r="E5" i="18"/>
  <c r="E16" i="21"/>
  <c r="E53" i="24"/>
  <c r="E23" i="24"/>
  <c r="E40" i="24"/>
  <c r="E44" i="24"/>
  <c r="E2" i="24"/>
  <c r="E78" i="24"/>
  <c r="E87" i="23"/>
  <c r="E21" i="23"/>
  <c r="E54" i="23"/>
  <c r="E45" i="24"/>
  <c r="E64" i="24"/>
  <c r="E46" i="23"/>
  <c r="E64" i="23"/>
  <c r="E59" i="23"/>
  <c r="E57" i="21"/>
  <c r="E36" i="21"/>
  <c r="E70" i="19"/>
  <c r="E42" i="18"/>
  <c r="E51" i="21"/>
  <c r="E72" i="19"/>
  <c r="E43" i="21"/>
  <c r="E29" i="21"/>
  <c r="E21" i="19"/>
  <c r="E20" i="21"/>
  <c r="E83" i="21"/>
  <c r="E55" i="19"/>
  <c r="E55" i="18"/>
  <c r="E19" i="21"/>
  <c r="E61" i="17"/>
  <c r="E45" i="18"/>
  <c r="E54" i="19"/>
  <c r="E38" i="21"/>
  <c r="E32" i="19"/>
  <c r="E66" i="17"/>
  <c r="E28" i="17"/>
  <c r="E42" i="19"/>
  <c r="E58" i="17"/>
  <c r="E24" i="19"/>
  <c r="E57" i="18"/>
  <c r="E20" i="19"/>
  <c r="E36" i="19"/>
  <c r="E60" i="12"/>
  <c r="E27" i="19"/>
  <c r="E77" i="19"/>
  <c r="E18" i="17"/>
  <c r="E72" i="12"/>
  <c r="E14" i="17"/>
  <c r="E38" i="17"/>
  <c r="E31" i="17"/>
  <c r="E74" i="18"/>
  <c r="E73" i="17"/>
  <c r="E34" i="17"/>
  <c r="E62" i="12"/>
  <c r="E39" i="12"/>
  <c r="E30" i="17"/>
  <c r="E47" i="12"/>
  <c r="E12" i="17"/>
  <c r="E63" i="12"/>
  <c r="E9" i="17"/>
  <c r="E33" i="12"/>
  <c r="E34" i="18"/>
  <c r="E65" i="18"/>
  <c r="E54" i="12"/>
  <c r="E22" i="12"/>
  <c r="E46" i="18"/>
  <c r="E2" i="17"/>
  <c r="E4" i="12"/>
  <c r="E67" i="18"/>
  <c r="E56" i="18"/>
  <c r="E50" i="12"/>
  <c r="E17" i="17"/>
  <c r="E49" i="17"/>
  <c r="E55" i="17"/>
  <c r="E48" i="17"/>
  <c r="E34" i="24"/>
  <c r="E50" i="24"/>
  <c r="E80" i="21"/>
  <c r="E62" i="21"/>
  <c r="E23" i="12"/>
  <c r="E30" i="18"/>
  <c r="E24" i="12"/>
  <c r="E12" i="12"/>
  <c r="E2" i="18"/>
  <c r="E2" i="19"/>
  <c r="E33" i="23"/>
  <c r="E21" i="24"/>
  <c r="E88" i="23"/>
  <c r="E48" i="23"/>
  <c r="E58" i="21"/>
  <c r="E66" i="23"/>
  <c r="E34" i="21"/>
  <c r="E78" i="21"/>
  <c r="E18" i="19"/>
  <c r="E45" i="21"/>
  <c r="E73" i="19"/>
  <c r="E80" i="18"/>
  <c r="E50" i="19"/>
  <c r="E60" i="19"/>
  <c r="E44" i="18"/>
  <c r="E59" i="21"/>
  <c r="E47" i="17"/>
  <c r="E23" i="21"/>
  <c r="E50" i="17"/>
  <c r="E25" i="19"/>
  <c r="E58" i="19"/>
  <c r="E36" i="12"/>
  <c r="E53" i="17"/>
  <c r="E17" i="12"/>
  <c r="E40" i="18"/>
  <c r="E90" i="12"/>
  <c r="E30" i="21"/>
  <c r="E43" i="19"/>
  <c r="E14" i="12"/>
  <c r="E21" i="21"/>
  <c r="E51" i="18"/>
  <c r="E25" i="18"/>
  <c r="E48" i="12"/>
  <c r="E71" i="17"/>
  <c r="E85" i="12"/>
  <c r="E11" i="12"/>
  <c r="E46" i="17"/>
  <c r="E26" i="12"/>
  <c r="E16" i="24"/>
  <c r="E38" i="24"/>
  <c r="E69" i="23"/>
  <c r="E44" i="21"/>
  <c r="E33" i="24"/>
  <c r="E50" i="21"/>
  <c r="E47" i="19"/>
  <c r="E48" i="19"/>
  <c r="E73" i="18"/>
  <c r="E52" i="19"/>
  <c r="E26" i="19"/>
  <c r="E8" i="12"/>
  <c r="E32" i="17"/>
  <c r="E69" i="12"/>
  <c r="E89" i="12"/>
  <c r="E26" i="23"/>
  <c r="E70" i="24"/>
  <c r="E60" i="24"/>
  <c r="E66" i="24"/>
  <c r="E47" i="23"/>
  <c r="E61" i="23"/>
  <c r="E30" i="24"/>
  <c r="E16" i="18"/>
  <c r="E5" i="21"/>
  <c r="E14" i="18"/>
  <c r="E15" i="18"/>
  <c r="E8" i="24"/>
  <c r="E2" i="21"/>
  <c r="E8" i="21"/>
  <c r="E14" i="24"/>
  <c r="E3" i="21"/>
  <c r="E12" i="19"/>
  <c r="E41" i="24"/>
  <c r="E11" i="18"/>
  <c r="E29" i="24"/>
  <c r="E9" i="21"/>
  <c r="E8" i="18"/>
  <c r="E14" i="23"/>
  <c r="E4" i="18"/>
  <c r="E55" i="23"/>
  <c r="E37" i="24"/>
  <c r="E41" i="23"/>
  <c r="E20" i="23"/>
  <c r="E68" i="24"/>
  <c r="E58" i="23"/>
  <c r="E73" i="23"/>
  <c r="E69" i="24"/>
  <c r="E84" i="23"/>
  <c r="E89" i="23"/>
  <c r="E72" i="23"/>
  <c r="E65" i="24"/>
  <c r="E24" i="24"/>
  <c r="E26" i="24"/>
  <c r="E62" i="23"/>
  <c r="E81" i="21"/>
  <c r="E48" i="21"/>
  <c r="E56" i="23"/>
  <c r="E50" i="23"/>
  <c r="E39" i="19"/>
  <c r="E45" i="23"/>
  <c r="E71" i="19"/>
  <c r="E69" i="21"/>
  <c r="E65" i="21"/>
  <c r="E41" i="21"/>
  <c r="E51" i="19"/>
  <c r="E29" i="18"/>
  <c r="E77" i="21"/>
  <c r="E78" i="19"/>
  <c r="E56" i="21"/>
  <c r="E23" i="19"/>
  <c r="E70" i="18"/>
  <c r="E24" i="18"/>
  <c r="E30" i="19"/>
  <c r="E14" i="19"/>
  <c r="E55" i="21"/>
  <c r="E19" i="18"/>
  <c r="E49" i="19"/>
  <c r="E38" i="19"/>
  <c r="E43" i="18"/>
  <c r="E80" i="12"/>
  <c r="E86" i="12"/>
  <c r="E28" i="21"/>
  <c r="E16" i="19"/>
  <c r="E42" i="17"/>
  <c r="E64" i="17"/>
  <c r="E13" i="12"/>
  <c r="E69" i="17"/>
  <c r="E63" i="17"/>
  <c r="E48" i="18"/>
  <c r="E46" i="12"/>
  <c r="E52" i="18"/>
  <c r="E55" i="12"/>
  <c r="E64" i="18"/>
  <c r="E70" i="12"/>
  <c r="E77" i="12"/>
  <c r="E78" i="12"/>
  <c r="E53" i="18"/>
  <c r="E78" i="18"/>
  <c r="E36" i="18"/>
  <c r="E23" i="17"/>
  <c r="E64" i="21"/>
  <c r="E25" i="12"/>
  <c r="E27" i="17"/>
  <c r="E74" i="19"/>
  <c r="E15" i="17"/>
  <c r="E9" i="12"/>
  <c r="E7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<sst xmlns="http://schemas.openxmlformats.org/spreadsheetml/2006/main" count="216" uniqueCount="87">
  <si>
    <t>时间</t>
  </si>
  <si>
    <t>财务年</t>
  </si>
  <si>
    <t>营业额</t>
  </si>
  <si>
    <t>同比营业额</t>
  </si>
  <si>
    <t>TTM营业额</t>
  </si>
  <si>
    <t>毛利率</t>
  </si>
  <si>
    <t>同比毛利率</t>
  </si>
  <si>
    <t>TTM毛利率</t>
  </si>
  <si>
    <t>净利率</t>
  </si>
  <si>
    <t>同比净利率</t>
  </si>
  <si>
    <t>TTM净利率</t>
  </si>
  <si>
    <t>经营现金流</t>
  </si>
  <si>
    <t>平均股价</t>
  </si>
  <si>
    <t>股价低点</t>
  </si>
  <si>
    <t>股价高点</t>
  </si>
  <si>
    <t>2010/03/31</t>
  </si>
  <si>
    <t>2010/06/30</t>
  </si>
  <si>
    <t>2010/09/30</t>
  </si>
  <si>
    <t>2010/12/31</t>
  </si>
  <si>
    <t>2011/03/31</t>
  </si>
  <si>
    <t>2011/06/30</t>
  </si>
  <si>
    <t>2011/09/30</t>
  </si>
  <si>
    <t>2011/12/31</t>
  </si>
  <si>
    <t>2012/03/31</t>
  </si>
  <si>
    <t>2012/06/30</t>
  </si>
  <si>
    <t>2012/09/30</t>
  </si>
  <si>
    <t>2012/12/31</t>
  </si>
  <si>
    <t>2013/03/31</t>
  </si>
  <si>
    <t>2013/06/30</t>
  </si>
  <si>
    <t>2013/09/30</t>
  </si>
  <si>
    <t>2013/12/31</t>
  </si>
  <si>
    <t>2014/03/31</t>
  </si>
  <si>
    <t>2014/06/30</t>
  </si>
  <si>
    <t>2014/09/30</t>
  </si>
  <si>
    <t>2014/12/31</t>
  </si>
  <si>
    <t>2015/03/31</t>
  </si>
  <si>
    <t>2015/06/30</t>
  </si>
  <si>
    <t>2015/09/30</t>
  </si>
  <si>
    <t>2015/12/31</t>
  </si>
  <si>
    <t>2016/03/31</t>
  </si>
  <si>
    <t>2016/06/30</t>
  </si>
  <si>
    <t>2016/09/30</t>
  </si>
  <si>
    <t>2016/12/31</t>
  </si>
  <si>
    <t>2017/03/31</t>
  </si>
  <si>
    <t>2017/06/30</t>
  </si>
  <si>
    <t>2017/09/30</t>
  </si>
  <si>
    <t>2017/12/31</t>
  </si>
  <si>
    <t>2018/03/31</t>
  </si>
  <si>
    <t>2018/06/30</t>
  </si>
  <si>
    <t>2018/09/30</t>
  </si>
  <si>
    <t>2018/12/31</t>
  </si>
  <si>
    <t>2019/03/31</t>
  </si>
  <si>
    <t>2019/06/30</t>
  </si>
  <si>
    <t>2019/09/30</t>
  </si>
  <si>
    <t>2019/12/31</t>
  </si>
  <si>
    <t>2020/03/31</t>
  </si>
  <si>
    <t>2020/06/30</t>
  </si>
  <si>
    <t>2020/09/30</t>
  </si>
  <si>
    <t>2020/12/31</t>
  </si>
  <si>
    <t>2021/03/31</t>
  </si>
  <si>
    <t>2021/06/30</t>
  </si>
  <si>
    <t>2021/09/30</t>
  </si>
  <si>
    <t>2021/12/31</t>
  </si>
  <si>
    <t>2022/03/31</t>
  </si>
  <si>
    <t>2022/06/30</t>
  </si>
  <si>
    <t>2022/09/30</t>
  </si>
  <si>
    <t>2022/12/31</t>
  </si>
  <si>
    <t>2023/03/31</t>
  </si>
  <si>
    <t>2023/06/30</t>
  </si>
  <si>
    <t>2023/09/30</t>
  </si>
  <si>
    <t>2023/12/31</t>
  </si>
  <si>
    <t>AAPL.O</t>
  </si>
  <si>
    <t>INTC.O</t>
  </si>
  <si>
    <t>AMD.O</t>
  </si>
  <si>
    <t>QCOM.O</t>
  </si>
  <si>
    <t>AVGO.O</t>
  </si>
  <si>
    <t>TXN.O</t>
  </si>
  <si>
    <t>时间</t>
    <phoneticPr fontId="5" type="noConversion"/>
  </si>
  <si>
    <t>NVDA.O</t>
    <phoneticPr fontId="5" type="noConversion"/>
  </si>
  <si>
    <t>TTM营业额</t>
    <phoneticPr fontId="5" type="noConversion"/>
  </si>
  <si>
    <t>TTM毛利率</t>
    <phoneticPr fontId="5" type="noConversion"/>
  </si>
  <si>
    <t>TTM净利率</t>
    <phoneticPr fontId="5" type="noConversion"/>
  </si>
  <si>
    <t>流动资产合计</t>
    <phoneticPr fontId="5" type="noConversion"/>
  </si>
  <si>
    <t>非流动资产合计</t>
    <phoneticPr fontId="5" type="noConversion"/>
  </si>
  <si>
    <t>流动负债合计</t>
    <phoneticPr fontId="5" type="noConversion"/>
  </si>
  <si>
    <t>非流动负债合计</t>
    <phoneticPr fontId="5" type="noConversion"/>
  </si>
  <si>
    <t>MU.O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</si>
</sst>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yyyy/mm/dd"/>
    <numFmt numFmtId="178" formatCode="0.00_);[Red]\(0.00\)"/>
    <numFmt numFmtId="179" formatCode="#,##0.00_ "/>
  </numFmts>
  <fonts count="8" x14ac:knownFonts="1">
    <font>
      <sz val="11"/>
      <color theme="1"/>
      <name val="宋体"/>
      <charset val="134"/>
      <scheme val="minor"/>
    </font>
    <font>
      <sz val="9"/>
      <color theme="1"/>
      <name val="Microsoft YaHei UI"/>
      <charset val="134"/>
    </font>
    <font>
      <b/>
      <sz val="10"/>
      <color theme="1"/>
      <name val="Microsoft YaHei Light"/>
      <charset val="134"/>
    </font>
    <font>
      <b/>
      <sz val="10"/>
      <color theme="1"/>
      <name val="Microsoft YaHei UI"/>
      <charset val="134"/>
    </font>
    <font>
      <b/>
      <sz val="10"/>
      <color theme="1"/>
      <name val="Microsoft YaHei UI"/>
      <charset val="134"/>
    </font>
    <font>
      <sz val="9"/>
      <name val="宋体"/>
      <family val="3"/>
      <charset val="134"/>
      <scheme val="minor"/>
    </font>
    <font>
      <b/>
      <sz val="10"/>
      <color theme="1"/>
      <name val="Microsoft YaHei Light"/>
      <family val="2"/>
      <charset val="134"/>
    </font>
    <font>
      <b/>
      <sz val="10"/>
      <color theme="1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20651875362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8" fontId="1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0" fontId="7" fillId="4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www.wps.cn/officeDocument/2023/relationships/customStorage" Target="customStorage/customStorag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ustomStorage/customStorage.xml><?xml version="1.0" encoding="utf-8"?>
<customStorage xmlns="https://web.wps.cn/et/2018/main">
  <book/>
  <sheets/>
</customStorage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36719;&#20214;\DataBrowse\XLA\WindFunc.xla" TargetMode="External"/><Relationship Id="rId1" Type="http://schemas.openxmlformats.org/officeDocument/2006/relationships/externalLinkPath" Target="file:///D:\&#36719;&#20214;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hks_fa_grossprofitmargin_ttm2"/>
      <definedName name="hks_fa_netprofitmargin_ttm2"/>
      <definedName name="hks_fa_or_ttm"/>
      <definedName name="hks_qfa_grossprofitmargin"/>
      <definedName name="hks_qfa_netprofitmargin"/>
      <definedName name="hks_qstm_cs"/>
      <definedName name="hks_qstm_is"/>
      <definedName name="hks_stm_bs"/>
      <definedName name="s_mq_high"/>
      <definedName name="s_mq_low"/>
      <definedName name="s_nq_avgclos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92"/>
  <sheetViews>
    <sheetView workbookViewId="0">
      <pane ySplit="1" topLeftCell="A2" activePane="bottomLeft" state="frozen"/>
      <selection pane="bottomLeft" activeCell="T75" sqref="T75"/>
    </sheetView>
  </sheetViews>
  <sheetFormatPr defaultColWidth="8.7265625" defaultRowHeight="13" x14ac:dyDescent="0.25"/>
  <cols>
    <col min="1" max="2" width="12.6328125" style="1" customWidth="1"/>
    <col min="3" max="3" width="7.08984375" style="1" customWidth="1"/>
    <col min="4" max="5" width="8.54296875" style="1" customWidth="1"/>
    <col min="6" max="11" width="7.6328125" style="1" customWidth="1"/>
    <col min="12" max="12" width="8.1796875" style="1" customWidth="1"/>
    <col min="13" max="19" width="9.6328125" style="1" customWidth="1"/>
    <col min="20" max="20" width="9.7265625" style="1" customWidth="1"/>
    <col min="21" max="16384" width="8.7265625" style="1"/>
  </cols>
  <sheetData>
    <row r="1" spans="1:21" ht="29" x14ac:dyDescent="0.25">
      <c r="A1" s="17" t="s">
        <v>77</v>
      </c>
      <c r="B1" s="2" t="s">
        <v>1</v>
      </c>
      <c r="C1" s="3" t="s">
        <v>2</v>
      </c>
      <c r="D1" s="3" t="s">
        <v>3</v>
      </c>
      <c r="E1" s="20" t="s">
        <v>79</v>
      </c>
      <c r="F1" s="2" t="s">
        <v>5</v>
      </c>
      <c r="G1" s="2" t="s">
        <v>6</v>
      </c>
      <c r="H1" s="17" t="s">
        <v>80</v>
      </c>
      <c r="I1" s="2" t="s">
        <v>8</v>
      </c>
      <c r="J1" s="2" t="s">
        <v>9</v>
      </c>
      <c r="K1" s="17" t="s">
        <v>81</v>
      </c>
      <c r="L1" s="2" t="s">
        <v>11</v>
      </c>
      <c r="M1" s="2" t="s">
        <v>12</v>
      </c>
      <c r="N1" s="2" t="s">
        <v>13</v>
      </c>
      <c r="O1" s="2" t="s">
        <v>14</v>
      </c>
      <c r="P1" s="17" t="s">
        <v>82</v>
      </c>
      <c r="Q1" s="17" t="s">
        <v>83</v>
      </c>
      <c r="R1" s="17" t="s">
        <v>84</v>
      </c>
      <c r="S1" s="17" t="s">
        <v>85</v>
      </c>
      <c r="T1" s="19"/>
      <c r="U1" s="18" t="s">
        <v>78</v>
      </c>
    </row>
    <row r="2" spans="1:21" x14ac:dyDescent="0.25">
      <c r="A2" s="5">
        <v>37711</v>
      </c>
      <c r="B2" s="5">
        <v>38077</v>
      </c>
      <c r="C2" s="6" cm="1">
        <f t="array" ref="C2">[1]!hks_qstm_is($U$1,"W69199016",$B2,1,"Cur=USD",100000000)</f>
        <v>4.04983</v>
      </c>
      <c r="D2" s="6" cm="1">
        <f t="array" ref="D2">[1]!hks_qstm_is($U$1,"W69199016",EDATE($B2,-12),1,"Cur=USD",100000000)</f>
        <v>5.8290499999999996</v>
      </c>
      <c r="E2" s="6" cm="1">
        <f t="array" ref="E2">[1]!hks_fa_or_ttm($U$1,$A2,"Cur=USD",100000000)+$C2-$D2</f>
        <v>17.662600000000001</v>
      </c>
      <c r="F2" s="7" cm="1">
        <f t="array" ref="F2">[1]!hks_qfa_grossprofitmargin($U$1,$B2,1)%</f>
        <v>0.312527</v>
      </c>
      <c r="G2" s="7" cm="1">
        <f t="array" ref="G2">[1]!hks_qfa_grossprofitmargin($U$1,EDATE($B2,-12),1)%</f>
        <v>0.35540100000000002</v>
      </c>
      <c r="H2" s="7" cm="1">
        <f t="array" ref="H2">[1]!hks_fa_grossprofitmargin_ttm2($U$1,$B2)%</f>
        <v>0.28967500000000002</v>
      </c>
      <c r="I2" s="7" cm="1">
        <f t="array" ref="I2">[1]!hks_qfa_netprofitmargin($U$1,$B2,1)%</f>
        <v>4.8760000000000005E-2</v>
      </c>
      <c r="J2" s="7" cm="1">
        <f t="array" ref="J2">[1]!hks_qfa_netprofitmargin($U$1,EDATE($B2,-12),1)%</f>
        <v>0.14281099999999999</v>
      </c>
      <c r="K2" s="7" cm="1">
        <f t="array" ref="K2">[1]!hks_fa_netprofitmargin_ttm2($U$1,$B2)%</f>
        <v>1.5767E-2</v>
      </c>
      <c r="L2" s="8" cm="1">
        <f t="array" ref="L2">[1]!hks_qstm_cs($U$1,"W93978243",$B2,1,"Cur=USD",100000000)</f>
        <v>0.40427999999999997</v>
      </c>
      <c r="M2" s="6" cm="1">
        <f t="array" ref="M2">[1]!s_nq_avgclose($U$1,-63,$A2,3)</f>
        <v>9.2024922496148714E-2</v>
      </c>
      <c r="N2" s="6">
        <f>MIN([1]!s_mq_low($U$1,$A2,3),[1]!s_mq_low($U$1,$A2-31,3),[1]!s_mq_low($U$1,$A2-62,3))</f>
        <v>7.129501741300609E-2</v>
      </c>
      <c r="O2" s="9">
        <f>MAX([1]!s_mq_high($U$1,$A2,3),[1]!s_mq_high($U$1,$A2-31,3),[1]!s_mq_high($U$1,$A2-62,3))</f>
        <v>0.11332316272613938</v>
      </c>
      <c r="P2" s="9" cm="1">
        <f t="array" ref="P2">[1]!hks_stm_bs($U$1,"W59961072",$B2,1,"Cur=USD",100000000)</f>
        <v>14.00789</v>
      </c>
      <c r="Q2" s="9" cm="1">
        <f t="array" ref="Q2">[1]!hks_stm_bs($U$1,"W57429756",$B2,1,"Cur=USD",100000000)</f>
        <v>2.8674400000000002</v>
      </c>
      <c r="R2" s="9">
        <f>[1]!hks_stm_bs($U$1,"W51009704",$B2,1,"Cur=USD",100000000)</f>
        <v>4.1650900000000002</v>
      </c>
      <c r="S2" s="9">
        <f>[1]!hks_stm_bs($U$1,"W50002154",$B2,1,"Cur=USD",100000000)</f>
        <v>3.1019399999999999</v>
      </c>
      <c r="T2" s="11"/>
    </row>
    <row r="3" spans="1:21" x14ac:dyDescent="0.25">
      <c r="A3" s="5">
        <v>37802</v>
      </c>
      <c r="B3" s="5">
        <v>38168</v>
      </c>
      <c r="C3" s="6" cm="1">
        <f t="array" ref="C3">[1]!hks_qstm_is($U$1,"W69199016",$B3,1,"Cur=USD",100000000)</f>
        <v>4.5977399999999999</v>
      </c>
      <c r="D3" s="6" cm="1">
        <f t="array" ref="D3">[1]!hks_qstm_is($U$1,"W69199016",EDATE($B3,-12),1,"Cur=USD",100000000)</f>
        <v>4.27285</v>
      </c>
      <c r="E3" s="6" cm="1">
        <f t="array" ref="E3">[1]!hks_fa_or_ttm($U$1,$A3,"Cur=USD",100000000)+$C3-$D3</f>
        <v>17.640140000000002</v>
      </c>
      <c r="F3" s="7" cm="1">
        <f t="array" ref="F3">[1]!hks_qfa_grossprofitmargin($U$1,$B3,1)%</f>
        <v>0.28269100000000003</v>
      </c>
      <c r="G3" s="7" cm="1">
        <f t="array" ref="G3">[1]!hks_qfa_grossprofitmargin($U$1,EDATE($B3,-12),1)%</f>
        <v>0.23240200000000003</v>
      </c>
      <c r="H3" s="7" cm="1">
        <f t="array" ref="H3">[1]!hks_fa_grossprofitmargin_ttm2($U$1,$B3)%</f>
        <v>0.30172699999999997</v>
      </c>
      <c r="I3" s="7" cm="1">
        <f t="array" ref="I3">[1]!hks_qfa_netprofitmargin($U$1,$B3,1)%</f>
        <v>5.2526000000000003E-2</v>
      </c>
      <c r="J3" s="7" cm="1">
        <f t="array" ref="J3">[1]!hks_qfa_netprofitmargin($U$1,EDATE($B3,-12),1)%</f>
        <v>1.2296E-2</v>
      </c>
      <c r="K3" s="7" cm="1">
        <f t="array" ref="K3">[1]!hks_fa_netprofitmargin_ttm2($U$1,$B3)%</f>
        <v>2.6189E-2</v>
      </c>
      <c r="L3" s="8" cm="1">
        <f t="array" ref="L3">[1]!hks_qstm_cs($U$1,"W93978243",$B3,1,"Cur=USD",100000000)</f>
        <v>0.18814</v>
      </c>
      <c r="M3" s="6" cm="1">
        <f t="array" ref="M3">[1]!s_nq_avgclose($U$1,-63,$A3,3)</f>
        <v>0.14716764011908098</v>
      </c>
      <c r="N3" s="6">
        <f>MIN([1]!s_mq_low($U$1,$A3,3),[1]!s_mq_low($U$1,$A3-31,3),[1]!s_mq_low($U$1,$A3-62,3))</f>
        <v>9.8269445223071628E-2</v>
      </c>
      <c r="O3" s="9">
        <f>MAX([1]!s_mq_high($U$1,$A3,3),[1]!s_mq_high($U$1,$A3-31,3),[1]!s_mq_high($U$1,$A3-62,3))</f>
        <v>0.21205109680717246</v>
      </c>
      <c r="P3" s="9" cm="1">
        <f t="array" ref="P3">[1]!hks_stm_bs($U$1,"W59961072",$B3,1,"Cur=USD",100000000)</f>
        <v>14.460430000000001</v>
      </c>
      <c r="Q3" s="9" cm="1">
        <f t="array" ref="Q3">[1]!hks_stm_bs($U$1,"W57429756",$B3,1,"Cur=USD",100000000)</f>
        <v>3.3407</v>
      </c>
      <c r="R3" s="9">
        <f>[1]!hks_stm_bs($U$1,"W51009704",$B3,1,"Cur=USD",100000000)</f>
        <v>4.7623800000000003</v>
      </c>
      <c r="S3" s="9">
        <f>[1]!hks_stm_bs($U$1,"W50002154",$B3,1,"Cur=USD",100000000)</f>
        <v>3.0802200000000002</v>
      </c>
      <c r="T3" s="11"/>
    </row>
    <row r="4" spans="1:21" x14ac:dyDescent="0.25">
      <c r="A4" s="5">
        <v>37894</v>
      </c>
      <c r="B4" s="5">
        <v>38260</v>
      </c>
      <c r="C4" s="6" cm="1">
        <f t="array" ref="C4">[1]!hks_qstm_is($U$1,"W69199016",$B4,1,"Cur=USD",100000000)</f>
        <v>4.86069</v>
      </c>
      <c r="D4" s="6" cm="1">
        <f t="array" ref="D4">[1]!hks_qstm_is($U$1,"W69199016",EDATE($B4,-12),1,"Cur=USD",100000000)</f>
        <v>4.3030400000000002</v>
      </c>
      <c r="E4" s="6" cm="1">
        <f t="array" ref="E4">[1]!hks_fa_or_ttm($U$1,$A4,"Cur=USD",100000000)+$C4-$D4</f>
        <v>18.197790000000001</v>
      </c>
      <c r="F4" s="7" cm="1">
        <f t="array" ref="F4">[1]!hks_qfa_grossprofitmargin($U$1,$B4,1)%</f>
        <v>0.275951</v>
      </c>
      <c r="G4" s="7" cm="1">
        <f t="array" ref="G4">[1]!hks_qfa_grossprofitmargin($U$1,EDATE($B4,-12),1)%</f>
        <v>0.25144500000000003</v>
      </c>
      <c r="H4" s="7" cm="1">
        <f t="array" ref="H4">[1]!hks_fa_grossprofitmargin_ttm2($U$1,$B4)%</f>
        <v>0.306732</v>
      </c>
      <c r="I4" s="7" cm="1">
        <f t="array" ref="I4">[1]!hks_qfa_netprofitmargin($U$1,$B4,1)%</f>
        <v>1.3076000000000001E-2</v>
      </c>
      <c r="J4" s="7" cm="1">
        <f t="array" ref="J4">[1]!hks_qfa_netprofitmargin($U$1,EDATE($B4,-12),1)%</f>
        <v>-0.113027</v>
      </c>
      <c r="K4" s="7" cm="1">
        <f t="array" ref="K4">[1]!hks_fa_netprofitmargin_ttm2($U$1,$B4)%</f>
        <v>5.5605000000000002E-2</v>
      </c>
      <c r="L4" s="8" cm="1">
        <f t="array" ref="L4">[1]!hks_qstm_cs($U$1,"W93978243",$B4,1,"Cur=USD",100000000)</f>
        <v>-8.6150000000000004E-2</v>
      </c>
      <c r="M4" s="6" cm="1">
        <f t="array" ref="M4">[1]!s_nq_avgclose($U$1,-63,$A4,3)</f>
        <v>0.15035700323727536</v>
      </c>
      <c r="N4" s="6">
        <f>MIN([1]!s_mq_low($U$1,$A4,3),[1]!s_mq_low($U$1,$A4-31,3),[1]!s_mq_low($U$1,$A4-62,3))</f>
        <v>0.11660899954152978</v>
      </c>
      <c r="O4" s="9">
        <f>MAX([1]!s_mq_high($U$1,$A4,3),[1]!s_mq_high($U$1,$A4-31,3),[1]!s_mq_high($U$1,$A4-62,3))</f>
        <v>0.19676813487512398</v>
      </c>
      <c r="P4" s="9" cm="1">
        <f t="array" ref="P4">[1]!hks_stm_bs($U$1,"W59961072",$B4,1,"Cur=USD",100000000)</f>
        <v>10.58104</v>
      </c>
      <c r="Q4" s="9" cm="1">
        <f t="array" ref="Q4">[1]!hks_stm_bs($U$1,"W57429756",$B4,1,"Cur=USD",100000000)</f>
        <v>4.0067599999999999</v>
      </c>
      <c r="R4" s="9">
        <f>[1]!hks_stm_bs($U$1,"W51009704",$B4,1,"Cur=USD",100000000)</f>
        <v>4.3550199999999997</v>
      </c>
      <c r="S4" s="9">
        <f>[1]!hks_stm_bs($U$1,"W50002154",$B4,1,"Cur=USD",100000000)</f>
        <v>0.13596</v>
      </c>
      <c r="T4" s="11"/>
    </row>
    <row r="5" spans="1:21" x14ac:dyDescent="0.25">
      <c r="A5" s="5">
        <v>37986</v>
      </c>
      <c r="B5" s="5">
        <v>38352</v>
      </c>
      <c r="C5" s="6" cm="1">
        <f t="array" ref="C5">[1]!hks_qstm_is($U$1,"W69199016",$B5,1,"Cur=USD",100000000)</f>
        <v>4.72119</v>
      </c>
      <c r="D5" s="6" cm="1">
        <f t="array" ref="D5">[1]!hks_qstm_is($U$1,"W69199016",EDATE($B5,-12),1,"Cur=USD",100000000)</f>
        <v>4.6895300000000004</v>
      </c>
      <c r="E5" s="6" cm="1">
        <f t="array" ref="E5">[1]!hks_fa_or_ttm($U$1,$A5,"Cur=USD",100000000)+$C5-$D5</f>
        <v>18.22945</v>
      </c>
      <c r="F5" s="7" cm="1">
        <f t="array" ref="F5">[1]!hks_qfa_grossprofitmargin($U$1,$B5,1)%</f>
        <v>0.29273299999999997</v>
      </c>
      <c r="G5" s="7" cm="1">
        <f t="array" ref="G5">[1]!hks_qfa_grossprofitmargin($U$1,EDATE($B5,-12),1)%</f>
        <v>0.35720199999999996</v>
      </c>
      <c r="H5" s="7" cm="1">
        <f t="array" ref="H5">[1]!hks_fa_grossprofitmargin_ttm2($U$1,$B5)%</f>
        <v>0.29012300000000002</v>
      </c>
      <c r="I5" s="7" cm="1">
        <f t="array" ref="I5">[1]!hks_qfa_netprofitmargin($U$1,$B5,1)%</f>
        <v>5.1185999999999995E-2</v>
      </c>
      <c r="J5" s="7" cm="1">
        <f t="array" ref="J5">[1]!hks_qfa_netprofitmargin($U$1,EDATE($B5,-12),1)%</f>
        <v>0.10861599999999999</v>
      </c>
      <c r="K5" s="7" cm="1">
        <f t="array" ref="K5">[1]!hks_fa_netprofitmargin_ttm2($U$1,$B5)%</f>
        <v>4.0823999999999999E-2</v>
      </c>
      <c r="L5" s="8" cm="1">
        <f t="array" ref="L5">[1]!hks_qstm_cs($U$1,"W93978243",$B5,1,"Cur=USD",100000000)</f>
        <v>-9.4900000000000002E-3</v>
      </c>
      <c r="M5" s="6" cm="1">
        <f t="array" ref="M5">[1]!s_nq_avgclose($U$1,-63,$A5,3)</f>
        <v>0.14873294973571499</v>
      </c>
      <c r="N5" s="6">
        <f>MIN([1]!s_mq_low($U$1,$A5,3),[1]!s_mq_low($U$1,$A5-31,3),[1]!s_mq_low($U$1,$A5-62,3))</f>
        <v>0.1218816214080865</v>
      </c>
      <c r="O5" s="9">
        <f>MAX([1]!s_mq_high($U$1,$A5,3),[1]!s_mq_high($U$1,$A5-31,3),[1]!s_mq_high($U$1,$A5-62,3))</f>
        <v>0.18492383937778642</v>
      </c>
      <c r="P5" s="9" cm="1">
        <f t="array" ref="P5">[1]!hks_stm_bs($U$1,"W59961072",$B5,1,"Cur=USD",100000000)</f>
        <v>10.52712</v>
      </c>
      <c r="Q5" s="9" cm="1">
        <f t="array" ref="Q5">[1]!hks_stm_bs($U$1,"W57429756",$B5,1,"Cur=USD",100000000)</f>
        <v>3.4663200000000001</v>
      </c>
      <c r="R5" s="9">
        <f>[1]!hks_stm_bs($U$1,"W51009704",$B5,1,"Cur=USD",100000000)</f>
        <v>3.3411200000000001</v>
      </c>
      <c r="S5" s="9">
        <f>[1]!hks_stm_bs($U$1,"W50002154",$B5,1,"Cur=USD",100000000)</f>
        <v>0.14047000000000001</v>
      </c>
      <c r="T5" s="11"/>
      <c r="U5" s="15"/>
    </row>
    <row r="6" spans="1:21" x14ac:dyDescent="0.25">
      <c r="A6" s="5">
        <v>38077</v>
      </c>
      <c r="B6" s="5">
        <v>38442</v>
      </c>
      <c r="C6" s="6" cm="1">
        <f t="array" ref="C6">[1]!hks_qstm_is($U$1,"W69199016",$B6,1,"Cur=USD",100000000)</f>
        <v>4.7190500000000002</v>
      </c>
      <c r="D6" s="6" cm="1">
        <f t="array" ref="D6">[1]!hks_qstm_is($U$1,"W69199016",EDATE($B6,-12),1,"Cur=USD",100000000)</f>
        <v>4.04983</v>
      </c>
      <c r="E6" s="6" cm="1">
        <f t="array" ref="E6">[1]!hks_fa_or_ttm($U$1,$A6,"Cur=USD",100000000)+$C6-$D6</f>
        <v>18.898669999999999</v>
      </c>
      <c r="F6" s="7" cm="1">
        <f t="array" ref="F6">[1]!hks_qfa_grossprofitmargin($U$1,$B6,1)%</f>
        <v>0.31539400000000001</v>
      </c>
      <c r="G6" s="7" cm="1">
        <f t="array" ref="G6">[1]!hks_qfa_grossprofitmargin($U$1,EDATE($B6,-12),1)%</f>
        <v>0.312527</v>
      </c>
      <c r="H6" s="7" cm="1">
        <f t="array" ref="H6">[1]!hks_fa_grossprofitmargin_ttm2($U$1,$B6)%</f>
        <v>0.291632</v>
      </c>
      <c r="I6" s="7" cm="1">
        <f t="array" ref="I6">[1]!hks_qfa_netprofitmargin($U$1,$B6,1)%</f>
        <v>4.5240000000000002E-2</v>
      </c>
      <c r="J6" s="7" cm="1">
        <f t="array" ref="J6">[1]!hks_qfa_netprofitmargin($U$1,EDATE($B6,-12),1)%</f>
        <v>4.8760000000000005E-2</v>
      </c>
      <c r="K6" s="7" cm="1">
        <f t="array" ref="K6">[1]!hks_fa_netprofitmargin_ttm2($U$1,$B6)%</f>
        <v>4.0225999999999998E-2</v>
      </c>
      <c r="L6" s="8" cm="1">
        <f t="array" ref="L6">[1]!hks_qstm_cs($U$1,"W93978243",$B6,1,"Cur=USD",100000000)</f>
        <v>0.61485999999999996</v>
      </c>
      <c r="M6" s="6" cm="1">
        <f t="array" ref="M6">[1]!s_nq_avgclose($U$1,-63,$A6,3)</f>
        <v>0.1772139432774883</v>
      </c>
      <c r="N6" s="6">
        <f>MIN([1]!s_mq_low($U$1,$A6,3),[1]!s_mq_low($U$1,$A6-31,3),[1]!s_mq_low($U$1,$A6-62,3))</f>
        <v>0.15765827114291539</v>
      </c>
      <c r="O6" s="9">
        <f>MAX([1]!s_mq_high($U$1,$A6,3),[1]!s_mq_high($U$1,$A6-31,3),[1]!s_mq_high($U$1,$A6-62,3))</f>
        <v>0.20387471217352654</v>
      </c>
      <c r="P6" s="9" cm="1">
        <f t="array" ref="P6">[1]!hks_stm_bs($U$1,"W59961072",$B6,1,"Cur=USD",100000000)</f>
        <v>11.16957</v>
      </c>
      <c r="Q6" s="9" cm="1">
        <f t="array" ref="Q6">[1]!hks_stm_bs($U$1,"W57429756",$B6,1,"Cur=USD",100000000)</f>
        <v>3.4123299999999999</v>
      </c>
      <c r="R6" s="9">
        <f>[1]!hks_stm_bs($U$1,"W51009704",$B6,1,"Cur=USD",100000000)</f>
        <v>3.5855100000000002</v>
      </c>
      <c r="S6" s="9">
        <f>[1]!hks_stm_bs($U$1,"W50002154",$B6,1,"Cur=USD",100000000)</f>
        <v>0.13536000000000001</v>
      </c>
      <c r="T6" s="11"/>
    </row>
    <row r="7" spans="1:21" x14ac:dyDescent="0.25">
      <c r="A7" s="5">
        <v>38168</v>
      </c>
      <c r="B7" s="5">
        <v>38533</v>
      </c>
      <c r="C7" s="6" cm="1">
        <f t="array" ref="C7">[1]!hks_qstm_is($U$1,"W69199016",$B7,1,"Cur=USD",100000000)</f>
        <v>4.5606099999999996</v>
      </c>
      <c r="D7" s="6" cm="1">
        <f t="array" ref="D7">[1]!hks_qstm_is($U$1,"W69199016",EDATE($B7,-12),1,"Cur=USD",100000000)</f>
        <v>4.5977399999999999</v>
      </c>
      <c r="E7" s="6" cm="1">
        <f t="array" ref="E7">[1]!hks_fa_or_ttm($U$1,$A7,"Cur=USD",100000000)+$C7-$D7</f>
        <v>18.861539999999998</v>
      </c>
      <c r="F7" s="7" cm="1">
        <f t="array" ref="F7">[1]!hks_qfa_grossprofitmargin($U$1,$B7,1)%</f>
        <v>0.30718000000000001</v>
      </c>
      <c r="G7" s="7" cm="1">
        <f t="array" ref="G7">[1]!hks_qfa_grossprofitmargin($U$1,EDATE($B7,-12),1)%</f>
        <v>0.28269100000000003</v>
      </c>
      <c r="H7" s="7" cm="1">
        <f t="array" ref="H7">[1]!hks_fa_grossprofitmargin_ttm2($U$1,$B7)%</f>
        <v>0.29757100000000003</v>
      </c>
      <c r="I7" s="7" cm="1">
        <f t="array" ref="I7">[1]!hks_qfa_netprofitmargin($U$1,$B7,1)%</f>
        <v>1.1224000000000001E-2</v>
      </c>
      <c r="J7" s="7" cm="1">
        <f t="array" ref="J7">[1]!hks_qfa_netprofitmargin($U$1,EDATE($B7,-12),1)%</f>
        <v>5.2526000000000003E-2</v>
      </c>
      <c r="K7" s="7" cm="1">
        <f t="array" ref="K7">[1]!hks_fa_netprofitmargin_ttm2($U$1,$B7)%</f>
        <v>3.0215000000000002E-2</v>
      </c>
      <c r="L7" s="8" cm="1">
        <f t="array" ref="L7">[1]!hks_qstm_cs($U$1,"W93978243",$B7,1,"Cur=USD",100000000)</f>
        <v>-0.28891</v>
      </c>
      <c r="M7" s="6" cm="1">
        <f t="array" ref="M7">[1]!s_nq_avgclose($U$1,-63,$A7,3)</f>
        <v>0.17092082550754706</v>
      </c>
      <c r="N7" s="6">
        <f>MIN([1]!s_mq_low($U$1,$A7,3),[1]!s_mq_low($U$1,$A7-31,3),[1]!s_mq_low($U$1,$A7-62,3))</f>
        <v>0.14732775302494722</v>
      </c>
      <c r="O7" s="9">
        <f>MAX([1]!s_mq_high($U$1,$A7,3),[1]!s_mq_high($U$1,$A7-31,3),[1]!s_mq_high($U$1,$A7-62,3))</f>
        <v>0.20899450442076278</v>
      </c>
      <c r="P7" s="9" cm="1">
        <f t="array" ref="P7">[1]!hks_stm_bs($U$1,"W59961072",$B7,1,"Cur=USD",100000000)</f>
        <v>11.46294</v>
      </c>
      <c r="Q7" s="9" cm="1">
        <f t="array" ref="Q7">[1]!hks_stm_bs($U$1,"W57429756",$B7,1,"Cur=USD",100000000)</f>
        <v>3.3459500000000002</v>
      </c>
      <c r="R7" s="9">
        <f>[1]!hks_stm_bs($U$1,"W51009704",$B7,1,"Cur=USD",100000000)</f>
        <v>3.7403599999999999</v>
      </c>
      <c r="S7" s="9">
        <f>[1]!hks_stm_bs($U$1,"W50002154",$B7,1,"Cur=USD",100000000)</f>
        <v>0.11691</v>
      </c>
      <c r="T7" s="11"/>
    </row>
    <row r="8" spans="1:21" x14ac:dyDescent="0.25">
      <c r="A8" s="5">
        <v>38260</v>
      </c>
      <c r="B8" s="5">
        <v>38625</v>
      </c>
      <c r="C8" s="6" cm="1">
        <f t="array" ref="C8">[1]!hks_qstm_is($U$1,"W69199016",$B8,1,"Cur=USD",100000000)</f>
        <v>5.1559100000000004</v>
      </c>
      <c r="D8" s="6" cm="1">
        <f t="array" ref="D8">[1]!hks_qstm_is($U$1,"W69199016",EDATE($B8,-12),1,"Cur=USD",100000000)</f>
        <v>4.86069</v>
      </c>
      <c r="E8" s="6" cm="1">
        <f t="array" ref="E8">[1]!hks_fa_or_ttm($U$1,$A8,"Cur=USD",100000000)+$C8-$D8</f>
        <v>19.156760000000006</v>
      </c>
      <c r="F8" s="7" cm="1">
        <f t="array" ref="F8">[1]!hks_qfa_grossprofitmargin($U$1,$B8,1)%</f>
        <v>0.32340000000000002</v>
      </c>
      <c r="G8" s="7" cm="1">
        <f t="array" ref="G8">[1]!hks_qfa_grossprofitmargin($U$1,EDATE($B8,-12),1)%</f>
        <v>0.275951</v>
      </c>
      <c r="H8" s="7" cm="1">
        <f t="array" ref="H8">[1]!hks_fa_grossprofitmargin_ttm2($U$1,$B8)%</f>
        <v>0.31000900000000003</v>
      </c>
      <c r="I8" s="7" cm="1">
        <f t="array" ref="I8">[1]!hks_qfa_netprofitmargin($U$1,$B8,1)%</f>
        <v>5.0193000000000002E-2</v>
      </c>
      <c r="J8" s="7" cm="1">
        <f t="array" ref="J8">[1]!hks_qfa_netprofitmargin($U$1,EDATE($B8,-12),1)%</f>
        <v>1.3076000000000001E-2</v>
      </c>
      <c r="K8" s="7" cm="1">
        <f t="array" ref="K8">[1]!hks_fa_netprofitmargin_ttm2($U$1,$B8)%</f>
        <v>3.9940000000000003E-2</v>
      </c>
      <c r="L8" s="8" cm="1">
        <f t="array" ref="L8">[1]!hks_qstm_cs($U$1,"W93978243",$B8,1,"Cur=USD",100000000)</f>
        <v>4.3400000000000001E-3</v>
      </c>
      <c r="M8" s="6" cm="1">
        <f t="array" ref="M8">[1]!s_nq_avgclose($U$1,-63,$A8,3)</f>
        <v>0.10699028537554679</v>
      </c>
      <c r="N8" s="6">
        <f>MIN([1]!s_mq_low($U$1,$A8,3),[1]!s_mq_low($U$1,$A8-31,3),[1]!s_mq_low($U$1,$A8-62,3))</f>
        <v>7.1065772984025374E-2</v>
      </c>
      <c r="O8" s="9">
        <f>MAX([1]!s_mq_high($U$1,$A8,3),[1]!s_mq_high($U$1,$A8-31,3),[1]!s_mq_high($U$1,$A8-62,3))</f>
        <v>0.15840790042568234</v>
      </c>
      <c r="P8" s="9" cm="1">
        <f t="array" ref="P8">[1]!hks_stm_bs($U$1,"W59961072",$B8,1,"Cur=USD",100000000)</f>
        <v>12.111510000000001</v>
      </c>
      <c r="Q8" s="9" cm="1">
        <f t="array" ref="Q8">[1]!hks_stm_bs($U$1,"W57429756",$B8,1,"Cur=USD",100000000)</f>
        <v>3.28505</v>
      </c>
      <c r="R8" s="9">
        <f>[1]!hks_stm_bs($U$1,"W51009704",$B8,1,"Cur=USD",100000000)</f>
        <v>4.1515300000000002</v>
      </c>
      <c r="S8" s="9">
        <f>[1]!hks_stm_bs($U$1,"W50002154",$B8,1,"Cur=USD",100000000)</f>
        <v>0.16092000000000001</v>
      </c>
      <c r="T8" s="11"/>
    </row>
    <row r="9" spans="1:21" x14ac:dyDescent="0.25">
      <c r="A9" s="5">
        <v>38352</v>
      </c>
      <c r="B9" s="5">
        <v>38717</v>
      </c>
      <c r="C9" s="6" cm="1">
        <f t="array" ref="C9">[1]!hks_qstm_is($U$1,"W69199016",$B9,1,"Cur=USD",100000000)</f>
        <v>5.6647600000000002</v>
      </c>
      <c r="D9" s="6" cm="1">
        <f t="array" ref="D9">[1]!hks_qstm_is($U$1,"W69199016",EDATE($B9,-12),1,"Cur=USD",100000000)</f>
        <v>4.72119</v>
      </c>
      <c r="E9" s="6" cm="1">
        <f t="array" ref="E9">[1]!hks_fa_or_ttm($U$1,$A9,"Cur=USD",100000000)+$C9-$D9</f>
        <v>20.10033</v>
      </c>
      <c r="F9" s="7" cm="1">
        <f t="array" ref="F9">[1]!hks_qfa_grossprofitmargin($U$1,$B9,1)%</f>
        <v>0.342142</v>
      </c>
      <c r="G9" s="7" cm="1">
        <f t="array" ref="G9">[1]!hks_qfa_grossprofitmargin($U$1,EDATE($B9,-12),1)%</f>
        <v>0.29273299999999997</v>
      </c>
      <c r="H9" s="7" cm="1">
        <f t="array" ref="H9">[1]!hks_fa_grossprofitmargin_ttm2($U$1,$B9)%</f>
        <v>0.32312199999999996</v>
      </c>
      <c r="I9" s="7" cm="1">
        <f t="array" ref="I9">[1]!hks_qfa_netprofitmargin($U$1,$B9,1)%</f>
        <v>8.4749999999999992E-2</v>
      </c>
      <c r="J9" s="7" cm="1">
        <f t="array" ref="J9">[1]!hks_qfa_netprofitmargin($U$1,EDATE($B9,-12),1)%</f>
        <v>5.1185999999999995E-2</v>
      </c>
      <c r="K9" s="7" cm="1">
        <f t="array" ref="K9">[1]!hks_fa_netprofitmargin_ttm2($U$1,$B9)%</f>
        <v>4.9928E-2</v>
      </c>
      <c r="L9" s="8" cm="1">
        <f t="array" ref="L9">[1]!hks_qstm_cs($U$1,"W93978243",$B9,1,"Cur=USD",100000000)</f>
        <v>0.99170999999999998</v>
      </c>
      <c r="M9" s="6" cm="1">
        <f t="array" ref="M9">[1]!s_nq_avgclose($U$1,-63,$A9,3)</f>
        <v>0.14040134751994671</v>
      </c>
      <c r="N9" s="6">
        <f>MIN([1]!s_mq_low($U$1,$A9,3),[1]!s_mq_low($U$1,$A9-31,3),[1]!s_mq_low($U$1,$A9-62,3))</f>
        <v>9.9950571035596972E-2</v>
      </c>
      <c r="O9" s="9">
        <f>MAX([1]!s_mq_high($U$1,$A9,3),[1]!s_mq_high($U$1,$A9-31,3),[1]!s_mq_high($U$1,$A9-62,3))</f>
        <v>0.19073136491196485</v>
      </c>
      <c r="P9" s="9" cm="1">
        <f t="array" ref="P9">[1]!hks_stm_bs($U$1,"W59961072",$B9,1,"Cur=USD",100000000)</f>
        <v>13.04926</v>
      </c>
      <c r="Q9" s="9" cm="1">
        <f t="array" ref="Q9">[1]!hks_stm_bs($U$1,"W57429756",$B9,1,"Cur=USD",100000000)</f>
        <v>3.2361</v>
      </c>
      <c r="R9" s="9">
        <f>[1]!hks_stm_bs($U$1,"W51009704",$B9,1,"Cur=USD",100000000)</f>
        <v>4.2115600000000004</v>
      </c>
      <c r="S9" s="9">
        <f>[1]!hks_stm_bs($U$1,"W50002154",$B9,1,"Cur=USD",100000000)</f>
        <v>0.29111999999999999</v>
      </c>
      <c r="T9" s="11"/>
      <c r="U9" s="15"/>
    </row>
    <row r="10" spans="1:21" x14ac:dyDescent="0.25">
      <c r="A10" s="5">
        <v>38442</v>
      </c>
      <c r="B10" s="5">
        <v>38807</v>
      </c>
      <c r="C10" s="6" cm="1">
        <f t="array" ref="C10">[1]!hks_qstm_is($U$1,"W69199016",$B10,1,"Cur=USD",100000000)</f>
        <v>5.8384600000000004</v>
      </c>
      <c r="D10" s="6" cm="1">
        <f t="array" ref="D10">[1]!hks_qstm_is($U$1,"W69199016",EDATE($B10,-12),1,"Cur=USD",100000000)</f>
        <v>4.7190500000000002</v>
      </c>
      <c r="E10" s="6" cm="1">
        <f t="array" ref="E10">[1]!hks_fa_or_ttm($U$1,$A10,"Cur=USD",100000000)+$C10-$D10</f>
        <v>21.219740000000002</v>
      </c>
      <c r="F10" s="7" cm="1">
        <f t="array" ref="F10">[1]!hks_qfa_grossprofitmargin($U$1,$B10,1)%</f>
        <v>0.35994599999999999</v>
      </c>
      <c r="G10" s="7" cm="1">
        <f t="array" ref="G10">[1]!hks_qfa_grossprofitmargin($U$1,EDATE($B10,-12),1)%</f>
        <v>0.31539400000000001</v>
      </c>
      <c r="H10" s="7" cm="1">
        <f t="array" ref="H10">[1]!hks_fa_grossprofitmargin_ttm2($U$1,$B10)%</f>
        <v>0.33497300000000002</v>
      </c>
      <c r="I10" s="7" cm="1">
        <f t="array" ref="I10">[1]!hks_qfa_netprofitmargin($U$1,$B10,1)%</f>
        <v>0.110378</v>
      </c>
      <c r="J10" s="7" cm="1">
        <f t="array" ref="J10">[1]!hks_qfa_netprofitmargin($U$1,EDATE($B10,-12),1)%</f>
        <v>4.5240000000000002E-2</v>
      </c>
      <c r="K10" s="7" cm="1">
        <f t="array" ref="K10">[1]!hks_fa_netprofitmargin_ttm2($U$1,$B10)%</f>
        <v>6.7602999999999996E-2</v>
      </c>
      <c r="L10" s="8" cm="1">
        <f t="array" ref="L10">[1]!hks_qstm_cs($U$1,"W93978243",$B10,1,"Cur=USD",100000000)</f>
        <v>0.89578999999999998</v>
      </c>
      <c r="M10" s="6" cm="1">
        <f t="array" ref="M10">[1]!s_nq_avgclose($U$1,-63,$A10,3)</f>
        <v>0.18771524849504712</v>
      </c>
      <c r="N10" s="6">
        <f>MIN([1]!s_mq_low($U$1,$A10,3),[1]!s_mq_low($U$1,$A10-31,3),[1]!s_mq_low($U$1,$A10-62,3))</f>
        <v>0.1563447005648558</v>
      </c>
      <c r="O10" s="9">
        <f>MAX([1]!s_mq_high($U$1,$A10,3),[1]!s_mq_high($U$1,$A10-31,3),[1]!s_mq_high($U$1,$A10-62,3))</f>
        <v>0.22618783659431729</v>
      </c>
      <c r="P10" s="9" cm="1">
        <f t="array" ref="P10">[1]!hks_stm_bs($U$1,"W59961072",$B10,1,"Cur=USD",100000000)</f>
        <v>13.196569999999999</v>
      </c>
      <c r="Q10" s="9" cm="1">
        <f t="array" ref="Q10">[1]!hks_stm_bs($U$1,"W57429756",$B10,1,"Cur=USD",100000000)</f>
        <v>3.1543700000000001</v>
      </c>
      <c r="R10" s="9">
        <f>[1]!hks_stm_bs($U$1,"W51009704",$B10,1,"Cur=USD",100000000)</f>
        <v>3.7551999999999999</v>
      </c>
      <c r="S10" s="9">
        <f>[1]!hks_stm_bs($U$1,"W50002154",$B10,1,"Cur=USD",100000000)</f>
        <v>0.28987000000000002</v>
      </c>
      <c r="T10" s="11"/>
    </row>
    <row r="11" spans="1:21" x14ac:dyDescent="0.25">
      <c r="A11" s="5">
        <v>38533</v>
      </c>
      <c r="B11" s="5">
        <v>38898</v>
      </c>
      <c r="C11" s="6" cm="1">
        <f t="array" ref="C11">[1]!hks_qstm_is($U$1,"W69199016",$B11,1,"Cur=USD",100000000)</f>
        <v>5.7481200000000001</v>
      </c>
      <c r="D11" s="6" cm="1">
        <f t="array" ref="D11">[1]!hks_qstm_is($U$1,"W69199016",EDATE($B11,-12),1,"Cur=USD",100000000)</f>
        <v>4.5606099999999996</v>
      </c>
      <c r="E11" s="6" cm="1">
        <f t="array" ref="E11">[1]!hks_fa_or_ttm($U$1,$A11,"Cur=USD",100000000)+$C11-$D11</f>
        <v>22.407250000000001</v>
      </c>
      <c r="F11" s="7" cm="1">
        <f t="array" ref="F11">[1]!hks_qfa_grossprofitmargin($U$1,$B11,1)%</f>
        <v>0.378444</v>
      </c>
      <c r="G11" s="7" cm="1">
        <f t="array" ref="G11">[1]!hks_qfa_grossprofitmargin($U$1,EDATE($B11,-12),1)%</f>
        <v>0.30718000000000001</v>
      </c>
      <c r="H11" s="7" cm="1">
        <f t="array" ref="H11">[1]!hks_fa_grossprofitmargin_ttm2($U$1,$B11)%</f>
        <v>0.35178100000000001</v>
      </c>
      <c r="I11" s="7" cm="1">
        <f t="array" ref="I11">[1]!hks_qfa_netprofitmargin($U$1,$B11,1)%</f>
        <v>0.130194</v>
      </c>
      <c r="J11" s="7" cm="1">
        <f t="array" ref="J11">[1]!hks_qfa_netprofitmargin($U$1,EDATE($B11,-12),1)%</f>
        <v>1.1224000000000001E-2</v>
      </c>
      <c r="K11" s="7" cm="1">
        <f t="array" ref="K11">[1]!hks_fa_netprofitmargin_ttm2($U$1,$B11)%</f>
        <v>9.513400000000001E-2</v>
      </c>
      <c r="L11" s="8" cm="1">
        <f t="array" ref="L11">[1]!hks_qstm_cs($U$1,"W93978243",$B11,1,"Cur=USD",100000000)</f>
        <v>0.47347</v>
      </c>
      <c r="M11" s="6" cm="1">
        <f t="array" ref="M11">[1]!s_nq_avgclose($U$1,-63,$A11,3)</f>
        <v>0.1907098732467479</v>
      </c>
      <c r="N11" s="6">
        <f>MIN([1]!s_mq_low($U$1,$A11,3),[1]!s_mq_low($U$1,$A11-31,3),[1]!s_mq_low($U$1,$A11-62,3))</f>
        <v>0.15985978180922697</v>
      </c>
      <c r="O11" s="9">
        <f>MAX([1]!s_mq_high($U$1,$A11,3),[1]!s_mq_high($U$1,$A11-31,3),[1]!s_mq_high($U$1,$A11-62,3))</f>
        <v>0.22458312559145222</v>
      </c>
      <c r="P11" s="9" cm="1">
        <f t="array" ref="P11">[1]!hks_stm_bs($U$1,"W59961072",$B11,1,"Cur=USD",100000000)</f>
        <v>14.01915</v>
      </c>
      <c r="Q11" s="9" cm="1">
        <f t="array" ref="Q11">[1]!hks_stm_bs($U$1,"W57429756",$B11,1,"Cur=USD",100000000)</f>
        <v>3.2630300000000001</v>
      </c>
      <c r="R11" s="9">
        <f>[1]!hks_stm_bs($U$1,"W51009704",$B11,1,"Cur=USD",100000000)</f>
        <v>4.2549799999999998</v>
      </c>
      <c r="S11" s="9">
        <f>[1]!hks_stm_bs($U$1,"W50002154",$B11,1,"Cur=USD",100000000)</f>
        <v>0.27487</v>
      </c>
      <c r="T11" s="11"/>
    </row>
    <row r="12" spans="1:21" x14ac:dyDescent="0.25">
      <c r="A12" s="5">
        <v>38625</v>
      </c>
      <c r="B12" s="5">
        <v>38990</v>
      </c>
      <c r="C12" s="6" cm="1">
        <f t="array" ref="C12">[1]!hks_qstm_is($U$1,"W69199016",$B12,1,"Cur=USD",100000000)</f>
        <v>5.8341500000000002</v>
      </c>
      <c r="D12" s="6" cm="1">
        <f t="array" ref="D12">[1]!hks_qstm_is($U$1,"W69199016",EDATE($B12,-12),1,"Cur=USD",100000000)</f>
        <v>5.1559100000000004</v>
      </c>
      <c r="E12" s="6" cm="1">
        <f t="array" ref="E12">[1]!hks_fa_or_ttm($U$1,$A12,"Cur=USD",100000000)+$C12-$D12</f>
        <v>23.08549</v>
      </c>
      <c r="F12" s="7" cm="1">
        <f t="array" ref="F12">[1]!hks_qfa_grossprofitmargin($U$1,$B12,1)%</f>
        <v>0.39108999999999999</v>
      </c>
      <c r="G12" s="7" cm="1">
        <f t="array" ref="G12">[1]!hks_qfa_grossprofitmargin($U$1,EDATE($B12,-12),1)%</f>
        <v>0.32340000000000002</v>
      </c>
      <c r="H12" s="7" cm="1">
        <f t="array" ref="H12">[1]!hks_fa_grossprofitmargin_ttm2($U$1,$B12)%</f>
        <v>0.36805399999999999</v>
      </c>
      <c r="I12" s="7" cm="1">
        <f t="array" ref="I12">[1]!hks_qfa_netprofitmargin($U$1,$B12,1)%</f>
        <v>0.11184699999999999</v>
      </c>
      <c r="J12" s="7" cm="1">
        <f t="array" ref="J12">[1]!hks_qfa_netprofitmargin($U$1,EDATE($B12,-12),1)%</f>
        <v>5.0193000000000002E-2</v>
      </c>
      <c r="K12" s="7" cm="1">
        <f t="array" ref="K12">[1]!hks_fa_netprofitmargin_ttm2($U$1,$B12)%</f>
        <v>0.10939500000000001</v>
      </c>
      <c r="L12" s="8" cm="1">
        <f t="array" ref="L12">[1]!hks_qstm_cs($U$1,"W93978243",$B12,1,"Cur=USD",100000000)</f>
        <v>0.84099000000000002</v>
      </c>
      <c r="M12" s="6" cm="1">
        <f t="array" ref="M12">[1]!s_nq_avgclose($U$1,-63,$A12,3)</f>
        <v>0.22601351530977981</v>
      </c>
      <c r="N12" s="6">
        <f>MIN([1]!s_mq_low($U$1,$A12,3),[1]!s_mq_low($U$1,$A12-31,3),[1]!s_mq_low($U$1,$A12-62,3))</f>
        <v>0.19424644615633602</v>
      </c>
      <c r="O12" s="9">
        <f>MAX([1]!s_mq_high($U$1,$A12,3),[1]!s_mq_high($U$1,$A12-31,3),[1]!s_mq_high($U$1,$A12-62,3))</f>
        <v>0.26431882661477824</v>
      </c>
      <c r="P12" s="9" cm="1">
        <f t="array" ref="P12">[1]!hks_stm_bs($U$1,"W59961072",$B12,1,"Cur=USD",100000000)</f>
        <v>14.49976</v>
      </c>
      <c r="Q12" s="9" cm="1">
        <f t="array" ref="Q12">[1]!hks_stm_bs($U$1,"W57429756",$B12,1,"Cur=USD",100000000)</f>
        <v>3.55532</v>
      </c>
      <c r="R12" s="9">
        <f>[1]!hks_stm_bs($U$1,"W51009704",$B12,1,"Cur=USD",100000000)</f>
        <v>4.2716700000000003</v>
      </c>
      <c r="S12" s="9">
        <f>[1]!hks_stm_bs($U$1,"W50002154",$B12,1,"Cur=USD",100000000)</f>
        <v>0.28899999999999998</v>
      </c>
      <c r="T12" s="11"/>
    </row>
    <row r="13" spans="1:21" x14ac:dyDescent="0.25">
      <c r="A13" s="5">
        <v>38717</v>
      </c>
      <c r="B13" s="5">
        <v>39082</v>
      </c>
      <c r="C13" s="6" cm="1">
        <f t="array" ref="C13">[1]!hks_qstm_is($U$1,"W69199016",$B13,1,"Cur=USD",100000000)</f>
        <v>6.3361400000000003</v>
      </c>
      <c r="D13" s="6" cm="1">
        <f t="array" ref="D13">[1]!hks_qstm_is($U$1,"W69199016",EDATE($B13,-12),1,"Cur=USD",100000000)</f>
        <v>5.6647600000000002</v>
      </c>
      <c r="E13" s="6" cm="1">
        <f t="array" ref="E13">[1]!hks_fa_or_ttm($U$1,$A13,"Cur=USD",100000000)+$C13-$D13</f>
        <v>23.756869999999999</v>
      </c>
      <c r="F13" s="7" cm="1">
        <f t="array" ref="F13">[1]!hks_qfa_grossprofitmargin($U$1,$B13,1)%</f>
        <v>0.40115600000000001</v>
      </c>
      <c r="G13" s="7" cm="1">
        <f t="array" ref="G13">[1]!hks_qfa_grossprofitmargin($U$1,EDATE($B13,-12),1)%</f>
        <v>0.342142</v>
      </c>
      <c r="H13" s="7" cm="1">
        <f t="array" ref="H13">[1]!hks_fa_grossprofitmargin_ttm2($U$1,$B13)%</f>
        <v>0.38306099999999998</v>
      </c>
      <c r="I13" s="7" cm="1">
        <f t="array" ref="I13">[1]!hks_qfa_netprofitmargin($U$1,$B13,1)%</f>
        <v>0.15252499999999999</v>
      </c>
      <c r="J13" s="7" cm="1">
        <f t="array" ref="J13">[1]!hks_qfa_netprofitmargin($U$1,EDATE($B13,-12),1)%</f>
        <v>8.4749999999999992E-2</v>
      </c>
      <c r="K13" s="7" cm="1">
        <f t="array" ref="K13">[1]!hks_fa_netprofitmargin_ttm2($U$1,$B13)%</f>
        <v>0.126774</v>
      </c>
      <c r="L13" s="8" cm="1">
        <f t="array" ref="L13">[1]!hks_qstm_cs($U$1,"W93978243",$B13,1,"Cur=USD",100000000)</f>
        <v>2.2538299999999998</v>
      </c>
      <c r="M13" s="6" cm="1">
        <f t="array" ref="M13">[1]!s_nq_avgclose($U$1,-63,$A13,3)</f>
        <v>0.26670320747245796</v>
      </c>
      <c r="N13" s="6">
        <f>MIN([1]!s_mq_low($U$1,$A13,3),[1]!s_mq_low($U$1,$A13-31,3),[1]!s_mq_low($U$1,$A13-62,3))</f>
        <v>0.23314158427339934</v>
      </c>
      <c r="O13" s="9">
        <f>MAX([1]!s_mq_high($U$1,$A13,3),[1]!s_mq_high($U$1,$A13-31,3),[1]!s_mq_high($U$1,$A13-62,3))</f>
        <v>0.29419701719193297</v>
      </c>
      <c r="P13" s="9" cm="1">
        <f t="array" ref="P13">[1]!hks_stm_bs($U$1,"W59961072",$B13,1,"Cur=USD",100000000)</f>
        <v>15.489319999999999</v>
      </c>
      <c r="Q13" s="9" cm="1">
        <f t="array" ref="Q13">[1]!hks_stm_bs($U$1,"W57429756",$B13,1,"Cur=USD",100000000)</f>
        <v>3.6636700000000002</v>
      </c>
      <c r="R13" s="9">
        <f>[1]!hks_stm_bs($U$1,"W51009704",$B13,1,"Cur=USD",100000000)</f>
        <v>4.38659</v>
      </c>
      <c r="S13" s="9">
        <f>[1]!hks_stm_bs($U$1,"W50002154",$B13,1,"Cur=USD",100000000)</f>
        <v>0.18884000000000001</v>
      </c>
      <c r="T13" s="11"/>
      <c r="U13" s="15"/>
    </row>
    <row r="14" spans="1:21" x14ac:dyDescent="0.25">
      <c r="A14" s="5">
        <v>38807</v>
      </c>
      <c r="B14" s="5">
        <v>39172</v>
      </c>
      <c r="C14" s="6" cm="1">
        <f t="array" ref="C14">[1]!hks_qstm_is($U$1,"W69199016",$B14,1,"Cur=USD",100000000)</f>
        <v>6.8180699999999996</v>
      </c>
      <c r="D14" s="6" cm="1">
        <f t="array" ref="D14">[1]!hks_qstm_is($U$1,"W69199016",EDATE($B14,-12),1,"Cur=USD",100000000)</f>
        <v>5.8384600000000004</v>
      </c>
      <c r="E14" s="6" cm="1">
        <f t="array" ref="E14">[1]!hks_fa_or_ttm($U$1,$A14,"Cur=USD",100000000)+$C14-$D14</f>
        <v>24.736479999999997</v>
      </c>
      <c r="F14" s="7" cm="1">
        <f t="array" ref="F14">[1]!hks_qfa_grossprofitmargin($U$1,$B14,1)%</f>
        <v>0.42351700000000003</v>
      </c>
      <c r="G14" s="7" cm="1">
        <f t="array" ref="G14">[1]!hks_qfa_grossprofitmargin($U$1,EDATE($B14,-12),1)%</f>
        <v>0.35994599999999999</v>
      </c>
      <c r="H14" s="7" cm="1">
        <f t="array" ref="H14">[1]!hks_fa_grossprofitmargin_ttm2($U$1,$B14)%</f>
        <v>0.39966799999999997</v>
      </c>
      <c r="I14" s="7" cm="1">
        <f t="array" ref="I14">[1]!hks_qfa_netprofitmargin($U$1,$B14,1)%</f>
        <v>0.132994</v>
      </c>
      <c r="J14" s="7" cm="1">
        <f t="array" ref="J14">[1]!hks_qfa_netprofitmargin($U$1,EDATE($B14,-12),1)%</f>
        <v>0.110378</v>
      </c>
      <c r="K14" s="7" cm="1">
        <f t="array" ref="K14">[1]!hks_fa_netprofitmargin_ttm2($U$1,$B14)%</f>
        <v>0.132358</v>
      </c>
      <c r="L14" s="8" cm="1">
        <f t="array" ref="L14">[1]!hks_qstm_cs($U$1,"W93978243",$B14,1,"Cur=USD",100000000)</f>
        <v>0.50395999999999996</v>
      </c>
      <c r="M14" s="6" cm="1">
        <f t="array" ref="M14">[1]!s_nq_avgclose($U$1,-63,$A14,3)</f>
        <v>0.35311762330539748</v>
      </c>
      <c r="N14" s="6">
        <f>MIN([1]!s_mq_low($U$1,$A14,3),[1]!s_mq_low($U$1,$A14-31,3),[1]!s_mq_low($U$1,$A14-62,3))</f>
        <v>0.28006027740478812</v>
      </c>
      <c r="O14" s="9">
        <f>MAX([1]!s_mq_high($U$1,$A14,3),[1]!s_mq_high($U$1,$A14-31,3),[1]!s_mq_high($U$1,$A14-62,3))</f>
        <v>0.44496343665159105</v>
      </c>
      <c r="P14" s="9" cm="1">
        <f t="array" ref="P14">[1]!hks_stm_bs($U$1,"W59961072",$B14,1,"Cur=USD",100000000)</f>
        <v>17.22627</v>
      </c>
      <c r="Q14" s="9" cm="1">
        <f t="array" ref="Q14">[1]!hks_stm_bs($U$1,"W57429756",$B14,1,"Cur=USD",100000000)</f>
        <v>4.3882599999999998</v>
      </c>
      <c r="R14" s="9">
        <f>[1]!hks_stm_bs($U$1,"W51009704",$B14,1,"Cur=USD",100000000)</f>
        <v>5.3438600000000003</v>
      </c>
      <c r="S14" s="9">
        <f>[1]!hks_stm_bs($U$1,"W50002154",$B14,1,"Cur=USD",100000000)</f>
        <v>0.18415999999999999</v>
      </c>
      <c r="T14" s="11"/>
    </row>
    <row r="15" spans="1:21" x14ac:dyDescent="0.25">
      <c r="A15" s="5">
        <v>38898</v>
      </c>
      <c r="B15" s="5">
        <v>39263</v>
      </c>
      <c r="C15" s="6" cm="1">
        <f t="array" ref="C15">[1]!hks_qstm_is($U$1,"W69199016",$B15,1,"Cur=USD",100000000)</f>
        <v>6.8751899999999999</v>
      </c>
      <c r="D15" s="6" cm="1">
        <f t="array" ref="D15">[1]!hks_qstm_is($U$1,"W69199016",EDATE($B15,-12),1,"Cur=USD",100000000)</f>
        <v>5.7481200000000001</v>
      </c>
      <c r="E15" s="6" cm="1">
        <f t="array" ref="E15">[1]!hks_fa_or_ttm($U$1,$A15,"Cur=USD",100000000)+$C15-$D15</f>
        <v>25.86355</v>
      </c>
      <c r="F15" s="7" cm="1">
        <f t="array" ref="F15">[1]!hks_qfa_grossprofitmargin($U$1,$B15,1)%</f>
        <v>0.424902</v>
      </c>
      <c r="G15" s="7" cm="1">
        <f t="array" ref="G15">[1]!hks_qfa_grossprofitmargin($U$1,EDATE($B15,-12),1)%</f>
        <v>0.378444</v>
      </c>
      <c r="H15" s="7" cm="1">
        <f t="array" ref="H15">[1]!hks_fa_grossprofitmargin_ttm2($U$1,$B15)%</f>
        <v>0.41106000000000004</v>
      </c>
      <c r="I15" s="7" cm="1">
        <f t="array" ref="I15">[1]!hks_qfa_netprofitmargin($U$1,$B15,1)%</f>
        <v>0.12618299999999999</v>
      </c>
      <c r="J15" s="7" cm="1">
        <f t="array" ref="J15">[1]!hks_qfa_netprofitmargin($U$1,EDATE($B15,-12),1)%</f>
        <v>0.130194</v>
      </c>
      <c r="K15" s="7" cm="1">
        <f t="array" ref="K15">[1]!hks_fa_netprofitmargin_ttm2($U$1,$B15)%</f>
        <v>0.13173400000000002</v>
      </c>
      <c r="L15" s="8" cm="1">
        <f t="array" ref="L15">[1]!hks_qstm_cs($U$1,"W93978243",$B15,1,"Cur=USD",100000000)</f>
        <v>0.17002</v>
      </c>
      <c r="M15" s="6" cm="1">
        <f t="array" ref="M15">[1]!s_nq_avgclose($U$1,-63,$A15,3)</f>
        <v>0.39379560251053242</v>
      </c>
      <c r="N15" s="6">
        <f>MIN([1]!s_mq_low($U$1,$A15,3),[1]!s_mq_low($U$1,$A15-31,3),[1]!s_mq_low($U$1,$A15-62,3))</f>
        <v>0.29221023214076669</v>
      </c>
      <c r="O15" s="9">
        <f>MAX([1]!s_mq_high($U$1,$A15,3),[1]!s_mq_high($U$1,$A15-31,3),[1]!s_mq_high($U$1,$A15-62,3))</f>
        <v>0.48722082639370506</v>
      </c>
      <c r="P15" s="9" cm="1">
        <f t="array" ref="P15">[1]!hks_stm_bs($U$1,"W59961072",$B15,1,"Cur=USD",100000000)</f>
        <v>17.262889999999999</v>
      </c>
      <c r="Q15" s="9" cm="1">
        <f t="array" ref="Q15">[1]!hks_stm_bs($U$1,"W57429756",$B15,1,"Cur=USD",100000000)</f>
        <v>4.5754000000000001</v>
      </c>
      <c r="R15" s="9">
        <f>[1]!hks_stm_bs($U$1,"W51009704",$B15,1,"Cur=USD",100000000)</f>
        <v>5.05044</v>
      </c>
      <c r="S15" s="9">
        <f>[1]!hks_stm_bs($U$1,"W50002154",$B15,1,"Cur=USD",100000000)</f>
        <v>0.24237</v>
      </c>
      <c r="T15" s="11"/>
    </row>
    <row r="16" spans="1:21" x14ac:dyDescent="0.25">
      <c r="A16" s="5">
        <v>38990</v>
      </c>
      <c r="B16" s="5">
        <v>39355</v>
      </c>
      <c r="C16" s="6" cm="1">
        <f t="array" ref="C16">[1]!hks_qstm_is($U$1,"W69199016",$B16,1,"Cur=USD",100000000)</f>
        <v>8.2057199999999995</v>
      </c>
      <c r="D16" s="6" cm="1">
        <f t="array" ref="D16">[1]!hks_qstm_is($U$1,"W69199016",EDATE($B16,-12),1,"Cur=USD",100000000)</f>
        <v>5.8341500000000002</v>
      </c>
      <c r="E16" s="6" cm="1">
        <f t="array" ref="E16">[1]!hks_fa_or_ttm($U$1,$A16,"Cur=USD",100000000)+$C16-$D16</f>
        <v>27.108049999999999</v>
      </c>
      <c r="F16" s="7" cm="1">
        <f t="array" ref="F16">[1]!hks_qfa_grossprofitmargin($U$1,$B16,1)%</f>
        <v>0.40696199999999999</v>
      </c>
      <c r="G16" s="7" cm="1">
        <f t="array" ref="G16">[1]!hks_qfa_grossprofitmargin($U$1,EDATE($B16,-12),1)%</f>
        <v>0.39108999999999999</v>
      </c>
      <c r="H16" s="7" cm="1">
        <f t="array" ref="H16">[1]!hks_fa_grossprofitmargin_ttm2($U$1,$B16)%</f>
        <v>0.41399500000000006</v>
      </c>
      <c r="I16" s="7" cm="1">
        <f t="array" ref="I16">[1]!hks_qfa_netprofitmargin($U$1,$B16,1)%</f>
        <v>0.129801</v>
      </c>
      <c r="J16" s="7" cm="1">
        <f t="array" ref="J16">[1]!hks_qfa_netprofitmargin($U$1,EDATE($B16,-12),1)%</f>
        <v>0.11184699999999999</v>
      </c>
      <c r="K16" s="7" cm="1">
        <f t="array" ref="K16">[1]!hks_fa_netprofitmargin_ttm2($U$1,$B16)%</f>
        <v>0.13528200000000001</v>
      </c>
      <c r="L16" s="8" cm="1">
        <f t="array" ref="L16">[1]!hks_qstm_cs($U$1,"W93978243",$B16,1,"Cur=USD",100000000)</f>
        <v>2.8931800000000001</v>
      </c>
      <c r="M16" s="6" cm="1">
        <f t="array" ref="M16">[1]!s_nq_avgclose($U$1,-63,$A16,3)</f>
        <v>0.37917028553412252</v>
      </c>
      <c r="N16" s="6">
        <f>MIN([1]!s_mq_low($U$1,$A16,3),[1]!s_mq_low($U$1,$A16-31,3),[1]!s_mq_low($U$1,$A16-62,3))</f>
        <v>0.2624084563732722</v>
      </c>
      <c r="O16" s="9">
        <f>MAX([1]!s_mq_high($U$1,$A16,3),[1]!s_mq_high($U$1,$A16-31,3),[1]!s_mq_high($U$1,$A16-62,3))</f>
        <v>0.47759256037651454</v>
      </c>
      <c r="P16" s="9" cm="1">
        <f t="array" ref="P16">[1]!hks_stm_bs($U$1,"W59961072",$B16,1,"Cur=USD",100000000)</f>
        <v>20.258880000000001</v>
      </c>
      <c r="Q16" s="9" cm="1">
        <f t="array" ref="Q16">[1]!hks_stm_bs($U$1,"W57429756",$B16,1,"Cur=USD",100000000)</f>
        <v>5.0526499999999999</v>
      </c>
      <c r="R16" s="9">
        <f>[1]!hks_stm_bs($U$1,"W51009704",$B16,1,"Cur=USD",100000000)</f>
        <v>6.5776899999999996</v>
      </c>
      <c r="S16" s="9">
        <f>[1]!hks_stm_bs($U$1,"W50002154",$B16,1,"Cur=USD",100000000)</f>
        <v>0.27667000000000003</v>
      </c>
      <c r="T16" s="11"/>
    </row>
    <row r="17" spans="1:21" x14ac:dyDescent="0.25">
      <c r="A17" s="5">
        <v>39082</v>
      </c>
      <c r="B17" s="5">
        <v>39447</v>
      </c>
      <c r="C17" s="6" cm="1">
        <f t="array" ref="C17">[1]!hks_qstm_is($U$1,"W69199016",$B17,1,"Cur=USD",100000000)</f>
        <v>8.7887299999999993</v>
      </c>
      <c r="D17" s="6" cm="1">
        <f t="array" ref="D17">[1]!hks_qstm_is($U$1,"W69199016",EDATE($B17,-12),1,"Cur=USD",100000000)</f>
        <v>6.3361400000000003</v>
      </c>
      <c r="E17" s="6" cm="1">
        <f t="array" ref="E17">[1]!hks_fa_or_ttm($U$1,$A17,"Cur=USD",100000000)+$C17-$D17</f>
        <v>30.687709999999996</v>
      </c>
      <c r="F17" s="7">
        <v>0.42499999999999999</v>
      </c>
      <c r="G17" s="7" cm="1">
        <f t="array" ref="G17">[1]!hks_qfa_grossprofitmargin($U$1,EDATE($B17,-12),1)%</f>
        <v>0.40115600000000001</v>
      </c>
      <c r="H17" s="7" cm="1">
        <f t="array" ref="H17">[1]!hks_fa_grossprofitmargin_ttm2($U$1,$B17)%</f>
        <v>0.42376900000000001</v>
      </c>
      <c r="I17" s="7" cm="1">
        <f t="array" ref="I17">[1]!hks_qfa_netprofitmargin($U$1,$B17,1)%</f>
        <v>0.18604099999999998</v>
      </c>
      <c r="J17" s="7" cm="1">
        <f t="array" ref="J17">[1]!hks_qfa_netprofitmargin($U$1,EDATE($B17,-12),1)%</f>
        <v>0.15252499999999999</v>
      </c>
      <c r="K17" s="7" cm="1">
        <f t="array" ref="K17">[1]!hks_fa_netprofitmargin_ttm2($U$1,$B17)%</f>
        <v>0.146259</v>
      </c>
      <c r="L17" s="8" cm="1">
        <f t="array" ref="L17">[1]!hks_qstm_cs($U$1,"W93978243",$B17,1,"Cur=USD",100000000)</f>
        <v>2.3039499999999999</v>
      </c>
      <c r="M17" s="6" cm="1">
        <f t="array" ref="M17">[1]!s_nq_avgclose($U$1,-63,$A17,3)</f>
        <v>0.52866869674598083</v>
      </c>
      <c r="N17" s="6">
        <f>MIN([1]!s_mq_low($U$1,$A17,3),[1]!s_mq_low($U$1,$A17-31,3),[1]!s_mq_low($U$1,$A17-62,3))</f>
        <v>0.42287955665978105</v>
      </c>
      <c r="O17" s="9">
        <f>MAX([1]!s_mq_high($U$1,$A17,3),[1]!s_mq_high($U$1,$A17-31,3),[1]!s_mq_high($U$1,$A17-62,3))</f>
        <v>0.59542419687260828</v>
      </c>
      <c r="P17" s="9" cm="1">
        <f t="array" ref="P17">[1]!hks_stm_bs($U$1,"W59961072",$B17,1,"Cur=USD",100000000)</f>
        <v>20.317699999999999</v>
      </c>
      <c r="Q17" s="9" cm="1">
        <f t="array" ref="Q17">[1]!hks_stm_bs($U$1,"W57429756",$B17,1,"Cur=USD",100000000)</f>
        <v>6.4349299999999996</v>
      </c>
      <c r="R17" s="9">
        <f>[1]!hks_stm_bs($U$1,"W51009704",$B17,1,"Cur=USD",100000000)</f>
        <v>6.3880699999999999</v>
      </c>
      <c r="S17" s="9">
        <f>[1]!hks_stm_bs($U$1,"W50002154",$B17,1,"Cur=USD",100000000)</f>
        <v>0.29537000000000002</v>
      </c>
      <c r="T17" s="11"/>
      <c r="U17" s="15"/>
    </row>
    <row r="18" spans="1:21" x14ac:dyDescent="0.25">
      <c r="A18" s="5">
        <v>39172</v>
      </c>
      <c r="B18" s="5">
        <v>39538</v>
      </c>
      <c r="C18" s="6" cm="1">
        <f t="array" ref="C18">[1]!hks_qstm_is($U$1,"W69199016",$B18,1,"Cur=USD",100000000)</f>
        <v>8.4428000000000001</v>
      </c>
      <c r="D18" s="6" cm="1">
        <f t="array" ref="D18">[1]!hks_qstm_is($U$1,"W69199016",EDATE($B18,-12),1,"Cur=USD",100000000)</f>
        <v>6.8180699999999996</v>
      </c>
      <c r="E18" s="6" cm="1">
        <f t="array" ref="E18">[1]!hks_fa_or_ttm($U$1,$A18,"Cur=USD",100000000)+$C18-$D18</f>
        <v>32.312440000000002</v>
      </c>
      <c r="F18" s="7" cm="1">
        <f t="array" ref="F18">[1]!hks_qfa_grossprofitmargin($U$1,$B18,1)%</f>
        <v>0.45025100000000001</v>
      </c>
      <c r="G18" s="7" cm="1">
        <f t="array" ref="G18">[1]!hks_qfa_grossprofitmargin($U$1,EDATE($B18,-12),1)%</f>
        <v>0.42351700000000003</v>
      </c>
      <c r="H18" s="7" cm="1">
        <f t="array" ref="H18">[1]!hks_fa_grossprofitmargin_ttm2($U$1,$B18)%</f>
        <v>0.43074100000000004</v>
      </c>
      <c r="I18" s="7" cm="1">
        <f t="array" ref="I18">[1]!hks_qfa_netprofitmargin($U$1,$B18,1)%</f>
        <v>0.15665300000000001</v>
      </c>
      <c r="J18" s="7" cm="1">
        <f t="array" ref="J18">[1]!hks_qfa_netprofitmargin($U$1,EDATE($B18,-12),1)%</f>
        <v>0.132994</v>
      </c>
      <c r="K18" s="7" cm="1">
        <f t="array" ref="K18">[1]!hks_fa_netprofitmargin_ttm2($U$1,$B18)%</f>
        <v>0.15177300000000002</v>
      </c>
      <c r="L18" s="8" cm="1">
        <f t="array" ref="L18">[1]!hks_qstm_cs($U$1,"W93978243",$B18,1,"Cur=USD",100000000)</f>
        <v>3.0648900000000001</v>
      </c>
      <c r="M18" s="6" cm="1">
        <f t="array" ref="M18">[1]!s_nq_avgclose($U$1,-63,$A18,3)</f>
        <v>0.48903603631755604</v>
      </c>
      <c r="N18" s="6">
        <f>MIN([1]!s_mq_low($U$1,$A18,3),[1]!s_mq_low($U$1,$A18-31,3),[1]!s_mq_low($U$1,$A18-62,3))</f>
        <v>0.42853425257463895</v>
      </c>
      <c r="O18" s="9">
        <f>MAX([1]!s_mq_high($U$1,$A18,3),[1]!s_mq_high($U$1,$A18-31,3),[1]!s_mq_high($U$1,$A18-62,3))</f>
        <v>0.57341673169045848</v>
      </c>
      <c r="P18" s="9" cm="1">
        <f t="array" ref="P18">[1]!hks_stm_bs($U$1,"W59961072",$B18,1,"Cur=USD",100000000)</f>
        <v>21.54233</v>
      </c>
      <c r="Q18" s="9" cm="1">
        <f t="array" ref="Q18">[1]!hks_stm_bs($U$1,"W57429756",$B18,1,"Cur=USD",100000000)</f>
        <v>6.4663500000000003</v>
      </c>
      <c r="R18" s="9">
        <f>[1]!hks_stm_bs($U$1,"W51009704",$B18,1,"Cur=USD",100000000)</f>
        <v>6.2386699999999999</v>
      </c>
      <c r="S18" s="9">
        <f>[1]!hks_stm_bs($U$1,"W50002154",$B18,1,"Cur=USD",100000000)</f>
        <v>0.81106999999999996</v>
      </c>
      <c r="T18" s="11"/>
    </row>
    <row r="19" spans="1:21" x14ac:dyDescent="0.25">
      <c r="A19" s="5">
        <v>39263</v>
      </c>
      <c r="B19" s="5">
        <v>39629</v>
      </c>
      <c r="C19" s="6" cm="1">
        <f t="array" ref="C19">[1]!hks_qstm_is($U$1,"W69199016",$B19,1,"Cur=USD",100000000)</f>
        <v>9.3525299999999998</v>
      </c>
      <c r="D19" s="6" cm="1">
        <f t="array" ref="D19">[1]!hks_qstm_is($U$1,"W69199016",EDATE($B19,-12),1,"Cur=USD",100000000)</f>
        <v>6.8751899999999999</v>
      </c>
      <c r="E19" s="6" cm="1">
        <f t="array" ref="E19">[1]!hks_fa_or_ttm($U$1,$A19,"Cur=USD",100000000)+$C19-$D19</f>
        <v>34.789780000000007</v>
      </c>
      <c r="F19" s="7" cm="1">
        <f t="array" ref="F19">[1]!hks_qfa_grossprofitmargin($U$1,$B19,1)%</f>
        <v>0.453345</v>
      </c>
      <c r="G19" s="7" cm="1">
        <f t="array" ref="G19">[1]!hks_qfa_grossprofitmargin($U$1,EDATE($B19,-12),1)%</f>
        <v>0.424902</v>
      </c>
      <c r="H19" s="7" cm="1">
        <f t="array" ref="H19">[1]!hks_fa_grossprofitmargin_ttm2($U$1,$B19)%</f>
        <v>0.437996</v>
      </c>
      <c r="I19" s="7" cm="1">
        <f t="array" ref="I19">[1]!hks_qfa_netprofitmargin($U$1,$B19,1)%</f>
        <v>0.18469000000000002</v>
      </c>
      <c r="J19" s="7" cm="1">
        <f t="array" ref="J19">[1]!hks_qfa_netprofitmargin($U$1,EDATE($B19,-12),1)%</f>
        <v>0.12618299999999999</v>
      </c>
      <c r="K19" s="7" cm="1">
        <f t="array" ref="K19">[1]!hks_fa_netprofitmargin_ttm2($U$1,$B19)%</f>
        <v>0.16528099999999998</v>
      </c>
      <c r="L19" s="8" cm="1">
        <f t="array" ref="L19">[1]!hks_qstm_cs($U$1,"W93978243",$B19,1,"Cur=USD",100000000)</f>
        <v>3.3111100000000002</v>
      </c>
      <c r="M19" s="6" cm="1">
        <f t="array" ref="M19">[1]!s_nq_avgclose($U$1,-63,$A19,3)</f>
        <v>0.52862783870244079</v>
      </c>
      <c r="N19" s="6">
        <f>MIN([1]!s_mq_low($U$1,$A19,3),[1]!s_mq_low($U$1,$A19-31,3),[1]!s_mq_low($U$1,$A19-62,3))</f>
        <v>0.43220216343833062</v>
      </c>
      <c r="O19" s="9">
        <f>MAX([1]!s_mq_high($U$1,$A19,3),[1]!s_mq_high($U$1,$A19-31,3),[1]!s_mq_high($U$1,$A19-62,3))</f>
        <v>0.67046353995896613</v>
      </c>
      <c r="P19" s="9" cm="1">
        <f t="array" ref="P19">[1]!hks_stm_bs($U$1,"W59961072",$B19,1,"Cur=USD",100000000)</f>
        <v>23.974049999999998</v>
      </c>
      <c r="Q19" s="9" cm="1">
        <f t="array" ref="Q19">[1]!hks_stm_bs($U$1,"W57429756",$B19,1,"Cur=USD",100000000)</f>
        <v>6.3886200000000004</v>
      </c>
      <c r="R19" s="9">
        <f>[1]!hks_stm_bs($U$1,"W51009704",$B19,1,"Cur=USD",100000000)</f>
        <v>6.8079799999999997</v>
      </c>
      <c r="S19" s="9">
        <f>[1]!hks_stm_bs($U$1,"W50002154",$B19,1,"Cur=USD",100000000)</f>
        <v>0.95191000000000003</v>
      </c>
      <c r="T19" s="11"/>
    </row>
    <row r="20" spans="1:21" x14ac:dyDescent="0.25">
      <c r="A20" s="5">
        <v>39355</v>
      </c>
      <c r="B20" s="5">
        <v>39721</v>
      </c>
      <c r="C20" s="6" cm="1">
        <f t="array" ref="C20">[1]!hks_qstm_is($U$1,"W69199016",$B20,1,"Cur=USD",100000000)</f>
        <v>11.15597</v>
      </c>
      <c r="D20" s="6" cm="1">
        <f t="array" ref="D20">[1]!hks_qstm_is($U$1,"W69199016",EDATE($B20,-12),1,"Cur=USD",100000000)</f>
        <v>8.2057199999999995</v>
      </c>
      <c r="E20" s="6" cm="1">
        <f t="array" ref="E20">[1]!hks_fa_or_ttm($U$1,$A20,"Cur=USD",100000000)+$C20-$D20</f>
        <v>37.740030000000004</v>
      </c>
      <c r="F20" s="7" cm="1">
        <f t="array" ref="F20">[1]!hks_qfa_grossprofitmargin($U$1,$B20,1)%</f>
        <v>0.46213199999999999</v>
      </c>
      <c r="G20" s="7" cm="1">
        <f t="array" ref="G20">[1]!hks_qfa_grossprofitmargin($U$1,EDATE($B20,-12),1)%</f>
        <v>0.40696199999999999</v>
      </c>
      <c r="H20" s="7" cm="1">
        <f t="array" ref="H20">[1]!hks_fa_grossprofitmargin_ttm2($U$1,$B20)%</f>
        <v>0.451878</v>
      </c>
      <c r="I20" s="7" cm="1">
        <f t="array" ref="I20">[1]!hks_qfa_netprofitmargin($U$1,$B20,1)%</f>
        <v>0.21124199999999999</v>
      </c>
      <c r="J20" s="7" cm="1">
        <f t="array" ref="J20">[1]!hks_qfa_netprofitmargin($U$1,EDATE($B20,-12),1)%</f>
        <v>0.129801</v>
      </c>
      <c r="K20" s="7" cm="1">
        <f t="array" ref="K20">[1]!hks_fa_netprofitmargin_ttm2($U$1,$B20)%</f>
        <v>0.186581</v>
      </c>
      <c r="L20" s="8" cm="1">
        <f t="array" ref="L20">[1]!hks_qstm_cs($U$1,"W93978243",$B20,1,"Cur=USD",100000000)</f>
        <v>3.80125</v>
      </c>
      <c r="M20" s="6" cm="1">
        <f t="array" ref="M20">[1]!s_nq_avgclose($U$1,-63,$A20,3)</f>
        <v>0.72308438976590017</v>
      </c>
      <c r="N20" s="6">
        <f>MIN([1]!s_mq_low($U$1,$A20,3),[1]!s_mq_low($U$1,$A20-31,3),[1]!s_mq_low($U$1,$A20-62,3))</f>
        <v>0.6189599582479629</v>
      </c>
      <c r="O20" s="9">
        <f>MAX([1]!s_mq_high($U$1,$A20,3),[1]!s_mq_high($U$1,$A20-31,3),[1]!s_mq_high($U$1,$A20-62,3))</f>
        <v>0.85278927580830444</v>
      </c>
      <c r="P20" s="9" cm="1">
        <f t="array" ref="P20">[1]!hks_stm_bs($U$1,"W59961072",$B20,1,"Cur=USD",100000000)</f>
        <v>27.56054</v>
      </c>
      <c r="Q20" s="9" cm="1">
        <f t="array" ref="Q20">[1]!hks_stm_bs($U$1,"W57429756",$B20,1,"Cur=USD",100000000)</f>
        <v>7.1920900000000003</v>
      </c>
      <c r="R20" s="9">
        <f>[1]!hks_stm_bs($U$1,"W51009704",$B20,1,"Cur=USD",100000000)</f>
        <v>8.5644200000000001</v>
      </c>
      <c r="S20" s="9">
        <f>[1]!hks_stm_bs($U$1,"W50002154",$B20,1,"Cur=USD",100000000)</f>
        <v>1.4089499999999999</v>
      </c>
      <c r="T20" s="11"/>
    </row>
    <row r="21" spans="1:21" x14ac:dyDescent="0.25">
      <c r="A21" s="5">
        <v>39447</v>
      </c>
      <c r="B21" s="5">
        <v>39813</v>
      </c>
      <c r="C21" s="6" cm="1">
        <f t="array" ref="C21">[1]!hks_qstm_is($U$1,"W69199016",$B21,1,"Cur=USD",100000000)</f>
        <v>12.0273</v>
      </c>
      <c r="D21" s="6" cm="1">
        <f t="array" ref="D21">[1]!hks_qstm_is($U$1,"W69199016",EDATE($B21,-12),1,"Cur=USD",100000000)</f>
        <v>8.7887299999999993</v>
      </c>
      <c r="E21" s="6" cm="1">
        <f t="array" ref="E21">[1]!hks_fa_or_ttm($U$1,$A21,"Cur=USD",100000000)+$C21-$D21</f>
        <v>40.9786</v>
      </c>
      <c r="F21" s="7" cm="1">
        <f t="array" ref="F21">[1]!hks_qfa_grossprofitmargin($U$1,$B21,1)%</f>
        <v>0.45695799999999998</v>
      </c>
      <c r="G21" s="7" cm="1">
        <f t="array" ref="G21">[1]!hks_qfa_grossprofitmargin($U$1,EDATE($B21,-12),1)%</f>
        <v>0</v>
      </c>
      <c r="H21" s="7" cm="1">
        <f t="array" ref="H21">[1]!hks_fa_grossprofitmargin_ttm2($U$1,$B21)%</f>
        <v>0.45616000000000001</v>
      </c>
      <c r="I21" s="7" cm="1">
        <f t="array" ref="I21">[1]!hks_qfa_netprofitmargin($U$1,$B21,1)%</f>
        <v>0.213675</v>
      </c>
      <c r="J21" s="7" cm="1">
        <f t="array" ref="J21">[1]!hks_qfa_netprofitmargin($U$1,EDATE($B21,-12),1)%</f>
        <v>0.18604099999999998</v>
      </c>
      <c r="K21" s="7" cm="1">
        <f t="array" ref="K21">[1]!hks_fa_netprofitmargin_ttm2($U$1,$B21)%</f>
        <v>0.19464899999999999</v>
      </c>
      <c r="L21" s="8" cm="1">
        <f t="array" ref="L21">[1]!hks_qstm_cs($U$1,"W93978243",$B21,1,"Cur=USD",100000000)</f>
        <v>2.5247099999999998</v>
      </c>
      <c r="M21" s="6" cm="1">
        <f t="array" ref="M21">[1]!s_nq_avgclose($U$1,-63,$A21,3)</f>
        <v>0.79530111306117679</v>
      </c>
      <c r="N21" s="6">
        <f>MIN([1]!s_mq_low($U$1,$A21,3),[1]!s_mq_low($U$1,$A21-31,3),[1]!s_mq_low($U$1,$A21-62,3))</f>
        <v>0.66733053276289622</v>
      </c>
      <c r="O21" s="9">
        <f>MAX([1]!s_mq_high($U$1,$A21,3),[1]!s_mq_high($U$1,$A21-31,3),[1]!s_mq_high($U$1,$A21-62,3))</f>
        <v>0.90941264976654401</v>
      </c>
      <c r="P21" s="9" cm="1">
        <f t="array" ref="P21">[1]!hks_stm_bs($U$1,"W59961072",$B21,1,"Cur=USD",100000000)</f>
        <v>28.888290000000001</v>
      </c>
      <c r="Q21" s="9" cm="1">
        <f t="array" ref="Q21">[1]!hks_stm_bs($U$1,"W57429756",$B21,1,"Cur=USD",100000000)</f>
        <v>8.5884199999999993</v>
      </c>
      <c r="R21" s="9">
        <f>[1]!hks_stm_bs($U$1,"W51009704",$B21,1,"Cur=USD",100000000)</f>
        <v>9.6716099999999994</v>
      </c>
      <c r="S21" s="9">
        <f>[1]!hks_stm_bs($U$1,"W50002154",$B21,1,"Cur=USD",100000000)</f>
        <v>1.62598</v>
      </c>
      <c r="T21" s="11"/>
      <c r="U21" s="15"/>
    </row>
    <row r="22" spans="1:21" x14ac:dyDescent="0.25">
      <c r="A22" s="5">
        <v>39538</v>
      </c>
      <c r="B22" s="5">
        <v>39903</v>
      </c>
      <c r="C22" s="6" cm="1">
        <f t="array" ref="C22">[1]!hks_qstm_is($U$1,"W69199016",$B22,1,"Cur=USD",100000000)</f>
        <v>11.53388</v>
      </c>
      <c r="D22" s="6" cm="1">
        <f t="array" ref="D22">[1]!hks_qstm_is($U$1,"W69199016",EDATE($B22,-12),1,"Cur=USD",100000000)</f>
        <v>8.4428000000000001</v>
      </c>
      <c r="E22" s="6" cm="1">
        <f t="array" ref="E22">[1]!hks_fa_or_ttm($U$1,$A22,"Cur=USD",100000000)+$C22-$D22</f>
        <v>44.069679999999998</v>
      </c>
      <c r="F22" s="7" cm="1">
        <f t="array" ref="F22">[1]!hks_qfa_grossprofitmargin($U$1,$B22,1)%</f>
        <v>0.44637500000000002</v>
      </c>
      <c r="G22" s="7" cm="1">
        <f t="array" ref="G22">[1]!hks_qfa_grossprofitmargin($U$1,EDATE($B22,-12),1)%</f>
        <v>0.45025100000000001</v>
      </c>
      <c r="H22" s="7" cm="1">
        <f t="array" ref="H22">[1]!hks_fa_grossprofitmargin_ttm2($U$1,$B22)%</f>
        <v>0.454731</v>
      </c>
      <c r="I22" s="7" cm="1">
        <f t="array" ref="I22">[1]!hks_qfa_netprofitmargin($U$1,$B22,1)%</f>
        <v>0.15329200000000001</v>
      </c>
      <c r="J22" s="7" cm="1">
        <f t="array" ref="J22">[1]!hks_qfa_netprofitmargin($U$1,EDATE($B22,-12),1)%</f>
        <v>0.15665300000000001</v>
      </c>
      <c r="K22" s="7" cm="1">
        <f t="array" ref="K22">[1]!hks_fa_netprofitmargin_ttm2($U$1,$B22)%</f>
        <v>0.191104</v>
      </c>
      <c r="L22" s="8" cm="1">
        <f t="array" ref="L22">[1]!hks_qstm_cs($U$1,"W93978243",$B22,1,"Cur=USD",100000000)</f>
        <v>1.45245</v>
      </c>
      <c r="M22" s="6" cm="1">
        <f t="array" ref="M22">[1]!s_nq_avgclose($U$1,-63,$A22,3)</f>
        <v>0.54628231037266684</v>
      </c>
      <c r="N22" s="6">
        <f>MIN([1]!s_mq_low($U$1,$A22,3),[1]!s_mq_low($U$1,$A22-31,3),[1]!s_mq_low($U$1,$A22-62,3))</f>
        <v>0.39682210656563838</v>
      </c>
      <c r="O22" s="9">
        <f>MAX([1]!s_mq_high($U$1,$A22,3),[1]!s_mq_high($U$1,$A22-31,3),[1]!s_mq_high($U$1,$A22-62,3))</f>
        <v>0.78516216925898996</v>
      </c>
      <c r="P22" s="9" cm="1">
        <f t="array" ref="P22">[1]!hks_stm_bs($U$1,"W59961072",$B22,1,"Cur=USD",100000000)</f>
        <v>27.489930000000001</v>
      </c>
      <c r="Q22" s="9" cm="1">
        <f t="array" ref="Q22">[1]!hks_stm_bs($U$1,"W57429756",$B22,1,"Cur=USD",100000000)</f>
        <v>10.58465</v>
      </c>
      <c r="R22" s="9">
        <f>[1]!hks_stm_bs($U$1,"W51009704",$B22,1,"Cur=USD",100000000)</f>
        <v>8.7655200000000004</v>
      </c>
      <c r="S22" s="9">
        <f>[1]!hks_stm_bs($U$1,"W50002154",$B22,1,"Cur=USD",100000000)</f>
        <v>1.9372799999999999</v>
      </c>
      <c r="T22" s="11"/>
    </row>
    <row r="23" spans="1:21" x14ac:dyDescent="0.25">
      <c r="A23" s="5">
        <v>39629</v>
      </c>
      <c r="B23" s="5">
        <v>39994</v>
      </c>
      <c r="C23" s="6" cm="1">
        <f t="array" ref="C23">[1]!hks_qstm_is($U$1,"W69199016",$B23,1,"Cur=USD",100000000)</f>
        <v>8.9267599999999998</v>
      </c>
      <c r="D23" s="6" cm="1">
        <f t="array" ref="D23">[1]!hks_qstm_is($U$1,"W69199016",EDATE($B23,-12),1,"Cur=USD",100000000)</f>
        <v>9.3525299999999998</v>
      </c>
      <c r="E23" s="6" cm="1">
        <f t="array" ref="E23">[1]!hks_fa_or_ttm($U$1,$A23,"Cur=USD",100000000)+$C23-$D23</f>
        <v>43.643909999999998</v>
      </c>
      <c r="F23" s="7" cm="1">
        <f t="array" ref="F23">[1]!hks_qfa_grossprofitmargin($U$1,$B23,1)%</f>
        <v>0.16794100000000001</v>
      </c>
      <c r="G23" s="7" cm="1">
        <f t="array" ref="G23">[1]!hks_qfa_grossprofitmargin($U$1,EDATE($B23,-12),1)%</f>
        <v>0.453345</v>
      </c>
      <c r="H23" s="7" cm="1">
        <f t="array" ref="H23">[1]!hks_fa_grossprofitmargin_ttm2($U$1,$B23)%</f>
        <v>0.39636899999999997</v>
      </c>
      <c r="I23" s="7" cm="1">
        <f t="array" ref="I23">[1]!hks_qfa_netprofitmargin($U$1,$B23,1)%</f>
        <v>-0.13546800000000001</v>
      </c>
      <c r="J23" s="7" cm="1">
        <f t="array" ref="J23">[1]!hks_qfa_netprofitmargin($U$1,EDATE($B23,-12),1)%</f>
        <v>0.18469000000000002</v>
      </c>
      <c r="K23" s="7" cm="1">
        <f t="array" ref="K23">[1]!hks_fa_netprofitmargin_ttm2($U$1,$B23)%</f>
        <v>0.12568300000000002</v>
      </c>
      <c r="L23" s="8" cm="1">
        <f t="array" ref="L23">[1]!hks_qstm_cs($U$1,"W93978243",$B23,1,"Cur=USD",100000000)</f>
        <v>0.80957000000000001</v>
      </c>
      <c r="M23" s="6" cm="1">
        <f t="array" ref="M23">[1]!s_nq_avgclose($U$1,-63,$A23,3)</f>
        <v>0.48695815048549801</v>
      </c>
      <c r="N23" s="6">
        <f>MIN([1]!s_mq_low($U$1,$A23,3),[1]!s_mq_low($U$1,$A23-31,3),[1]!s_mq_low($U$1,$A23-62,3))</f>
        <v>0.4036994394350602</v>
      </c>
      <c r="O23" s="9">
        <f>MAX([1]!s_mq_high($U$1,$A23,3),[1]!s_mq_high($U$1,$A23-31,3),[1]!s_mq_high($U$1,$A23-62,3))</f>
        <v>0.58113462746614297</v>
      </c>
      <c r="P23" s="9" cm="1">
        <f t="array" ref="P23">[1]!hks_stm_bs($U$1,"W59961072",$B23,1,"Cur=USD",100000000)</f>
        <v>28.142189999999999</v>
      </c>
      <c r="Q23" s="9" cm="1">
        <f t="array" ref="Q23">[1]!hks_stm_bs($U$1,"W57429756",$B23,1,"Cur=USD",100000000)</f>
        <v>11.458299999999999</v>
      </c>
      <c r="R23" s="9">
        <f>[1]!hks_stm_bs($U$1,"W51009704",$B23,1,"Cur=USD",100000000)</f>
        <v>11.350160000000001</v>
      </c>
      <c r="S23" s="9">
        <f>[1]!hks_stm_bs($U$1,"W50002154",$B23,1,"Cur=USD",100000000)</f>
        <v>1.6211800000000001</v>
      </c>
      <c r="T23" s="11"/>
    </row>
    <row r="24" spans="1:21" x14ac:dyDescent="0.25">
      <c r="A24" s="5">
        <v>39721</v>
      </c>
      <c r="B24" s="5">
        <v>40086</v>
      </c>
      <c r="C24" s="6" cm="1">
        <f t="array" ref="C24">[1]!hks_qstm_is($U$1,"W69199016",$B24,1,"Cur=USD",100000000)</f>
        <v>8.9765499999999996</v>
      </c>
      <c r="D24" s="6" cm="1">
        <f t="array" ref="D24">[1]!hks_qstm_is($U$1,"W69199016",EDATE($B24,-12),1,"Cur=USD",100000000)</f>
        <v>11.15597</v>
      </c>
      <c r="E24" s="6" cm="1">
        <f t="array" ref="E24">[1]!hks_fa_or_ttm($U$1,$A24,"Cur=USD",100000000)+$C24-$D24</f>
        <v>41.464489999999998</v>
      </c>
      <c r="F24" s="7" cm="1">
        <f t="array" ref="F24">[1]!hks_qfa_grossprofitmargin($U$1,$B24,1)%</f>
        <v>0.40978200000000004</v>
      </c>
      <c r="G24" s="7" cm="1">
        <f t="array" ref="G24">[1]!hks_qfa_grossprofitmargin($U$1,EDATE($B24,-12),1)%</f>
        <v>0.46213199999999999</v>
      </c>
      <c r="H24" s="7" cm="1">
        <f t="array" ref="H24">[1]!hks_fa_grossprofitmargin_ttm2($U$1,$B24)%</f>
        <v>0.38158000000000003</v>
      </c>
      <c r="I24" s="7" cm="1">
        <f t="array" ref="I24">[1]!hks_qfa_netprofitmargin($U$1,$B24,1)%</f>
        <v>6.8788000000000002E-2</v>
      </c>
      <c r="J24" s="7" cm="1">
        <f t="array" ref="J24">[1]!hks_qfa_netprofitmargin($U$1,EDATE($B24,-12),1)%</f>
        <v>0.21124199999999999</v>
      </c>
      <c r="K24" s="7" cm="1">
        <f t="array" ref="K24">[1]!hks_fa_netprofitmargin_ttm2($U$1,$B24)%</f>
        <v>9.0345999999999996E-2</v>
      </c>
      <c r="L24" s="8" cm="1">
        <f t="array" ref="L24">[1]!hks_qstm_cs($U$1,"W93978243",$B24,1,"Cur=USD",100000000)</f>
        <v>0.43003000000000002</v>
      </c>
      <c r="M24" s="6" cm="1">
        <f t="array" ref="M24">[1]!s_nq_avgclose($U$1,-63,$A24,3)</f>
        <v>0.2715042066856429</v>
      </c>
      <c r="N24" s="6">
        <f>MIN([1]!s_mq_low($U$1,$A24,3),[1]!s_mq_low($U$1,$A24-31,3),[1]!s_mq_low($U$1,$A24-62,3))</f>
        <v>0.20173509750303978</v>
      </c>
      <c r="O24" s="9">
        <f>MAX([1]!s_mq_high($U$1,$A24,3),[1]!s_mq_high($U$1,$A24-31,3),[1]!s_mq_high($U$1,$A24-62,3))</f>
        <v>0.43052103762580529</v>
      </c>
      <c r="P24" s="9" cm="1">
        <f t="array" ref="P24">[1]!hks_stm_bs($U$1,"W59961072",$B24,1,"Cur=USD",100000000)</f>
        <v>24.800989999999999</v>
      </c>
      <c r="Q24" s="9" cm="1">
        <f t="array" ref="Q24">[1]!hks_stm_bs($U$1,"W57429756",$B24,1,"Cur=USD",100000000)</f>
        <v>11.687989999999999</v>
      </c>
      <c r="R24" s="9">
        <f>[1]!hks_stm_bs($U$1,"W51009704",$B24,1,"Cur=USD",100000000)</f>
        <v>10.044650000000001</v>
      </c>
      <c r="S24" s="9">
        <f>[1]!hks_stm_bs($U$1,"W50002154",$B24,1,"Cur=USD",100000000)</f>
        <v>1.57358</v>
      </c>
      <c r="T24" s="11"/>
    </row>
    <row r="25" spans="1:21" x14ac:dyDescent="0.25">
      <c r="A25" s="5">
        <v>39813</v>
      </c>
      <c r="B25" s="5">
        <v>40178</v>
      </c>
      <c r="C25" s="6" cm="1">
        <f t="array" ref="C25">[1]!hks_qstm_is($U$1,"W69199016",$B25,1,"Cur=USD",100000000)</f>
        <v>4.8113999999999999</v>
      </c>
      <c r="D25" s="6" cm="1">
        <f t="array" ref="D25">[1]!hks_qstm_is($U$1,"W69199016",EDATE($B25,-12),1,"Cur=USD",100000000)</f>
        <v>12.0273</v>
      </c>
      <c r="E25" s="6" cm="1">
        <f t="array" ref="E25">[1]!hks_fa_or_ttm($U$1,$A25,"Cur=USD",100000000)+$C25-$D25</f>
        <v>34.248589999999993</v>
      </c>
      <c r="F25" s="7" cm="1">
        <f t="array" ref="F25">[1]!hks_qfa_grossprofitmargin($U$1,$B25,1)%</f>
        <v>0.29443799999999998</v>
      </c>
      <c r="G25" s="7" cm="1">
        <f t="array" ref="G25">[1]!hks_qfa_grossprofitmargin($U$1,EDATE($B25,-12),1)%</f>
        <v>0.45695799999999998</v>
      </c>
      <c r="H25" s="7" cm="1">
        <f t="array" ref="H25">[1]!hks_fa_grossprofitmargin_ttm2($U$1,$B25)%</f>
        <v>0.342866</v>
      </c>
      <c r="I25" s="7" cm="1">
        <f t="array" ref="I25">[1]!hks_qfa_netprofitmargin($U$1,$B25,1)%</f>
        <v>-0.30690699999999999</v>
      </c>
      <c r="J25" s="7" cm="1">
        <f t="array" ref="J25">[1]!hks_qfa_netprofitmargin($U$1,EDATE($B25,-12),1)%</f>
        <v>0.213675</v>
      </c>
      <c r="K25" s="7" cm="1">
        <f t="array" ref="K25">[1]!hks_fa_netprofitmargin_ttm2($U$1,$B25)%</f>
        <v>-8.7709999999999993E-3</v>
      </c>
      <c r="L25" s="8" cm="1">
        <f t="array" ref="L25">[1]!hks_qstm_cs($U$1,"W93978243",$B25,1,"Cur=USD",100000000)</f>
        <v>-0.19844999999999999</v>
      </c>
      <c r="M25" s="6" cm="1">
        <f t="array" ref="M25">[1]!s_nq_avgclose($U$1,-63,$A25,3)</f>
        <v>0.17756055607818147</v>
      </c>
      <c r="N25" s="6">
        <f>MIN([1]!s_mq_low($U$1,$A25,3),[1]!s_mq_low($U$1,$A25-31,3),[1]!s_mq_low($U$1,$A25-62,3))</f>
        <v>0.13181554666391801</v>
      </c>
      <c r="O25" s="9">
        <f>MAX([1]!s_mq_high($U$1,$A25,3),[1]!s_mq_high($U$1,$A25-31,3),[1]!s_mq_high($U$1,$A25-62,3))</f>
        <v>0.24620851672530081</v>
      </c>
      <c r="P25" s="9" cm="1">
        <f t="array" ref="P25">[1]!hks_stm_bs($U$1,"W59961072",$B25,1,"Cur=USD",100000000)</f>
        <v>21.679580000000001</v>
      </c>
      <c r="Q25" s="9" cm="1">
        <f t="array" ref="Q25">[1]!hks_stm_bs($U$1,"W57429756",$B25,1,"Cur=USD",100000000)</f>
        <v>11.82769</v>
      </c>
      <c r="R25" s="9">
        <f>[1]!hks_stm_bs($U$1,"W51009704",$B25,1,"Cur=USD",100000000)</f>
        <v>7.7859100000000003</v>
      </c>
      <c r="S25" s="9">
        <f>[1]!hks_stm_bs($U$1,"W50002154",$B25,1,"Cur=USD",100000000)</f>
        <v>1.77484</v>
      </c>
      <c r="T25" s="11"/>
      <c r="U25" s="15"/>
    </row>
    <row r="26" spans="1:21" x14ac:dyDescent="0.25">
      <c r="A26" s="5">
        <v>39903</v>
      </c>
      <c r="B26" s="5" t="s">
        <v>15</v>
      </c>
      <c r="C26" s="6" cm="1">
        <f t="array" ref="C26">[1]!hks_qstm_is($U$1,"W69199016",$B26,1,"Cur=USD",100000000)</f>
        <v>6.6423100000000002</v>
      </c>
      <c r="D26" s="6" cm="1">
        <f t="array" ref="D26">[1]!hks_qstm_is($U$1,"W69199016",EDATE($B26,-12),1,"Cur=USD",100000000)</f>
        <v>11.53388</v>
      </c>
      <c r="E26" s="6" cm="1">
        <f t="array" ref="E26">[1]!hks_fa_or_ttm($U$1,$A26,"Cur=USD",100000000)+$C26-$D26</f>
        <v>29.357020000000002</v>
      </c>
      <c r="F26" s="7" cm="1">
        <f t="array" ref="F26">[1]!hks_qfa_grossprofitmargin($U$1,$B26,1)%</f>
        <v>0.28558700000000004</v>
      </c>
      <c r="G26" s="7" cm="1">
        <f t="array" ref="G26">[1]!hks_qfa_grossprofitmargin($U$1,EDATE($B26,-12),1)%</f>
        <v>0.44637500000000002</v>
      </c>
      <c r="H26" s="7" cm="1">
        <f t="array" ref="H26">[1]!hks_fa_grossprofitmargin_ttm2($U$1,$B26)%</f>
        <v>0.28924</v>
      </c>
      <c r="I26" s="7" cm="1">
        <f t="array" ref="I26">[1]!hks_qfa_netprofitmargin($U$1,$B26,1)%</f>
        <v>-0.30311399999999999</v>
      </c>
      <c r="J26" s="7" cm="1">
        <f t="array" ref="J26">[1]!hks_qfa_netprofitmargin($U$1,EDATE($B26,-12),1)%</f>
        <v>0.15329200000000001</v>
      </c>
      <c r="K26" s="7" cm="1">
        <f t="array" ref="K26">[1]!hks_fa_netprofitmargin_ttm2($U$1,$B26)%</f>
        <v>-0.139041</v>
      </c>
      <c r="L26" s="8" cm="1">
        <f t="array" ref="L26">[1]!hks_qstm_cs($U$1,"W93978243",$B26,1,"Cur=USD",100000000)</f>
        <v>1.4212800000000001</v>
      </c>
      <c r="M26" s="6" cm="1">
        <f t="array" ref="M26">[1]!s_nq_avgclose($U$1,-63,$A26,3)</f>
        <v>0.19731569474559565</v>
      </c>
      <c r="N26" s="6">
        <f>MIN([1]!s_mq_low($U$1,$A26,3),[1]!s_mq_low($U$1,$A26-31,3),[1]!s_mq_low($U$1,$A26-62,3))</f>
        <v>0.16230505571835471</v>
      </c>
      <c r="O26" s="9">
        <f>MAX([1]!s_mq_high($U$1,$A26,3),[1]!s_mq_high($U$1,$A26-31,3),[1]!s_mq_high($U$1,$A26-62,3))</f>
        <v>0.27165464834216146</v>
      </c>
      <c r="P26" s="9" cm="1">
        <f t="array" ref="P26">[1]!hks_stm_bs($U$1,"W59961072",$B26,1,"Cur=USD",100000000)</f>
        <v>20.20684</v>
      </c>
      <c r="Q26" s="9" cm="1">
        <f t="array" ref="Q26">[1]!hks_stm_bs($U$1,"W57429756",$B26,1,"Cur=USD",100000000)</f>
        <v>11.5802</v>
      </c>
      <c r="R26" s="9">
        <f>[1]!hks_stm_bs($U$1,"W51009704",$B26,1,"Cur=USD",100000000)</f>
        <v>7.0217200000000002</v>
      </c>
      <c r="S26" s="9">
        <f>[1]!hks_stm_bs($U$1,"W50002154",$B26,1,"Cur=USD",100000000)</f>
        <v>1.57656</v>
      </c>
      <c r="T26" s="11"/>
    </row>
    <row r="27" spans="1:21" x14ac:dyDescent="0.25">
      <c r="A27" s="5">
        <v>39994</v>
      </c>
      <c r="B27" s="5" t="s">
        <v>16</v>
      </c>
      <c r="C27" s="6" cm="1">
        <f t="array" ref="C27">[1]!hks_qstm_is($U$1,"W69199016",$B27,1,"Cur=USD",100000000)</f>
        <v>7.7652000000000001</v>
      </c>
      <c r="D27" s="6" cm="1">
        <f t="array" ref="D27">[1]!hks_qstm_is($U$1,"W69199016",EDATE($B27,-12),1,"Cur=USD",100000000)</f>
        <v>8.9267599999999998</v>
      </c>
      <c r="E27" s="6" cm="1">
        <f t="array" ref="E27">[1]!hks_fa_or_ttm($U$1,$A27,"Cur=USD",100000000)+$C27-$D27</f>
        <v>28.195459999999997</v>
      </c>
      <c r="F27" s="7" cm="1">
        <f t="array" ref="F27">[1]!hks_qfa_grossprofitmargin($U$1,$B27,1)%</f>
        <v>0.20182700000000001</v>
      </c>
      <c r="G27" s="7" cm="1">
        <f t="array" ref="G27">[1]!hks_qfa_grossprofitmargin($U$1,EDATE($B27,-12),1)%</f>
        <v>0.16794100000000001</v>
      </c>
      <c r="H27" s="7" cm="1">
        <f t="array" ref="H27">[1]!hks_fa_grossprofitmargin_ttm2($U$1,$B27)%</f>
        <v>0.30356899999999998</v>
      </c>
      <c r="I27" s="7" cm="1">
        <f t="array" ref="I27">[1]!hks_qfa_netprofitmargin($U$1,$B27,1)%</f>
        <v>-0.13560800000000001</v>
      </c>
      <c r="J27" s="7" cm="1">
        <f t="array" ref="J27">[1]!hks_qfa_netprofitmargin($U$1,EDATE($B27,-12),1)%</f>
        <v>-0.13546800000000001</v>
      </c>
      <c r="K27" s="7" cm="1">
        <f t="array" ref="K27">[1]!hks_fa_netprofitmargin_ttm2($U$1,$B27)%</f>
        <v>-0.13922700000000002</v>
      </c>
      <c r="L27" s="8" cm="1">
        <f t="array" ref="L27">[1]!hks_qstm_cs($U$1,"W93978243",$B27,1,"Cur=USD",100000000)</f>
        <v>1.35117</v>
      </c>
      <c r="M27" s="6" cm="1">
        <f t="array" ref="M27">[1]!s_nq_avgclose($U$1,-63,$A27,3)</f>
        <v>0.24780248189555731</v>
      </c>
      <c r="N27" s="6">
        <f>MIN([1]!s_mq_low($U$1,$A27,3),[1]!s_mq_low($U$1,$A27-31,3),[1]!s_mq_low($U$1,$A27-62,3))</f>
        <v>0.19096060934094558</v>
      </c>
      <c r="O27" s="9">
        <f>MAX([1]!s_mq_high($U$1,$A27,3),[1]!s_mq_high($U$1,$A27-31,3),[1]!s_mq_high($U$1,$A27-62,3))</f>
        <v>0.28403384750712074</v>
      </c>
      <c r="P27" s="9" cm="1">
        <f t="array" ref="P27">[1]!hks_stm_bs($U$1,"W59961072",$B27,1,"Cur=USD",100000000)</f>
        <v>21.67905</v>
      </c>
      <c r="Q27" s="9" cm="1">
        <f t="array" ref="Q27">[1]!hks_stm_bs($U$1,"W57429756",$B27,1,"Cur=USD",100000000)</f>
        <v>11.30504</v>
      </c>
      <c r="R27" s="9">
        <f>[1]!hks_stm_bs($U$1,"W51009704",$B27,1,"Cur=USD",100000000)</f>
        <v>8.9132099999999994</v>
      </c>
      <c r="S27" s="9">
        <f>[1]!hks_stm_bs($U$1,"W50002154",$B27,1,"Cur=USD",100000000)</f>
        <v>1.5967899999999999</v>
      </c>
      <c r="T27" s="11"/>
    </row>
    <row r="28" spans="1:21" x14ac:dyDescent="0.25">
      <c r="A28" s="5">
        <v>40086</v>
      </c>
      <c r="B28" s="5" t="s">
        <v>17</v>
      </c>
      <c r="C28" s="6" cm="1">
        <f t="array" ref="C28">[1]!hks_qstm_is($U$1,"W69199016",$B28,1,"Cur=USD",100000000)</f>
        <v>9.0320599999999995</v>
      </c>
      <c r="D28" s="6" cm="1">
        <f t="array" ref="D28">[1]!hks_qstm_is($U$1,"W69199016",EDATE($B28,-12),1,"Cur=USD",100000000)</f>
        <v>8.9765499999999996</v>
      </c>
      <c r="E28" s="6" cm="1">
        <f t="array" ref="E28">[1]!hks_fa_or_ttm($U$1,$A28,"Cur=USD",100000000)+$C28-$D28</f>
        <v>28.250969999999999</v>
      </c>
      <c r="F28" s="7" cm="1">
        <f t="array" ref="F28">[1]!hks_qfa_grossprofitmargin($U$1,$B28,1)%</f>
        <v>0.43376900000000002</v>
      </c>
      <c r="G28" s="7" cm="1">
        <f t="array" ref="G28">[1]!hks_qfa_grossprofitmargin($U$1,EDATE($B28,-12),1)%</f>
        <v>0.40978200000000004</v>
      </c>
      <c r="H28" s="7" cm="1">
        <f t="array" ref="H28">[1]!hks_fa_grossprofitmargin_ttm2($U$1,$B28)%</f>
        <v>0.31144700000000003</v>
      </c>
      <c r="I28" s="7" cm="1">
        <f t="array" ref="I28">[1]!hks_qfa_netprofitmargin($U$1,$B28,1)%</f>
        <v>0.119106</v>
      </c>
      <c r="J28" s="7" cm="1">
        <f t="array" ref="J28">[1]!hks_qfa_netprofitmargin($U$1,EDATE($B28,-12),1)%</f>
        <v>6.8788000000000002E-2</v>
      </c>
      <c r="K28" s="7" cm="1">
        <f t="array" ref="K28">[1]!hks_fa_netprofitmargin_ttm2($U$1,$B28)%</f>
        <v>-0.12273099999999999</v>
      </c>
      <c r="L28" s="8" cm="1">
        <f t="array" ref="L28">[1]!hks_qstm_cs($U$1,"W93978243",$B28,1,"Cur=USD",100000000)</f>
        <v>1.41317</v>
      </c>
      <c r="M28" s="6" cm="1">
        <f t="array" ref="M28">[1]!s_nq_avgclose($U$1,-63,$A28,3)</f>
        <v>0.3087413822293591</v>
      </c>
      <c r="N28" s="6">
        <f>MIN([1]!s_mq_low($U$1,$A28,3),[1]!s_mq_low($U$1,$A28-31,3),[1]!s_mq_low($U$1,$A28-62,3))</f>
        <v>0.22259634054028593</v>
      </c>
      <c r="O28" s="9">
        <f>MAX([1]!s_mq_high($U$1,$A28,3),[1]!s_mq_high($U$1,$A28-31,3),[1]!s_mq_high($U$1,$A28-62,3))</f>
        <v>0.38008726325004533</v>
      </c>
      <c r="P28" s="9" cm="1">
        <f t="array" ref="P28">[1]!hks_stm_bs($U$1,"W59961072",$B28,1,"Cur=USD",100000000)</f>
        <v>23.577159999999999</v>
      </c>
      <c r="Q28" s="9" cm="1">
        <f t="array" ref="Q28">[1]!hks_stm_bs($U$1,"W57429756",$B28,1,"Cur=USD",100000000)</f>
        <v>11.058579999999999</v>
      </c>
      <c r="R28" s="9">
        <f>[1]!hks_stm_bs($U$1,"W51009704",$B28,1,"Cur=USD",100000000)</f>
        <v>8.8880599999999994</v>
      </c>
      <c r="S28" s="9">
        <f>[1]!hks_stm_bs($U$1,"W50002154",$B28,1,"Cur=USD",100000000)</f>
        <v>1.5113300000000001</v>
      </c>
      <c r="T28" s="11"/>
    </row>
    <row r="29" spans="1:21" x14ac:dyDescent="0.25">
      <c r="A29" s="5">
        <v>40178</v>
      </c>
      <c r="B29" s="5" t="s">
        <v>18</v>
      </c>
      <c r="C29" s="6" cm="1">
        <f t="array" ref="C29">[1]!hks_qstm_is($U$1,"W69199016",$B29,1,"Cur=USD",100000000)</f>
        <v>9.8248800000000003</v>
      </c>
      <c r="D29" s="6" cm="1">
        <f t="array" ref="D29">[1]!hks_qstm_is($U$1,"W69199016",EDATE($B29,-12),1,"Cur=USD",100000000)</f>
        <v>4.8113999999999999</v>
      </c>
      <c r="E29" s="6" cm="1">
        <f t="array" ref="E29">[1]!hks_fa_or_ttm($U$1,$A29,"Cur=USD",100000000)+$C29-$D29</f>
        <v>33.264450000000004</v>
      </c>
      <c r="F29" s="7" cm="1">
        <f t="array" ref="F29">[1]!hks_qfa_grossprofitmargin($U$1,$B29,1)%</f>
        <v>0.44654100000000002</v>
      </c>
      <c r="G29" s="7" cm="1">
        <f t="array" ref="G29">[1]!hks_qfa_grossprofitmargin($U$1,EDATE($B29,-12),1)%</f>
        <v>0.29443799999999998</v>
      </c>
      <c r="H29" s="7" cm="1">
        <f t="array" ref="H29">[1]!hks_fa_grossprofitmargin_ttm2($U$1,$B29)%</f>
        <v>0.35380800000000001</v>
      </c>
      <c r="I29" s="7" cm="1">
        <f t="array" ref="I29">[1]!hks_qfa_netprofitmargin($U$1,$B29,1)%</f>
        <v>0.133412</v>
      </c>
      <c r="J29" s="7" cm="1">
        <f t="array" ref="J29">[1]!hks_qfa_netprofitmargin($U$1,EDATE($B29,-12),1)%</f>
        <v>-0.30690699999999999</v>
      </c>
      <c r="K29" s="7" cm="1">
        <f t="array" ref="K29">[1]!hks_fa_netprofitmargin_ttm2($U$1,$B29)%</f>
        <v>-2.0438000000000001E-2</v>
      </c>
      <c r="L29" s="8" cm="1">
        <f t="array" ref="L29">[1]!hks_qstm_cs($U$1,"W93978243",$B29,1,"Cur=USD",100000000)</f>
        <v>0.69245000000000001</v>
      </c>
      <c r="M29" s="6" cm="1">
        <f t="array" ref="M29">[1]!s_nq_avgclose($U$1,-63,$A29,3)</f>
        <v>0.32793057371272721</v>
      </c>
      <c r="N29" s="6">
        <f>MIN([1]!s_mq_low($U$1,$A29,3),[1]!s_mq_low($U$1,$A29-31,3),[1]!s_mq_low($U$1,$A29-62,3))</f>
        <v>0.2650065599017204</v>
      </c>
      <c r="O29" s="9">
        <f>MAX([1]!s_mq_high($U$1,$A29,3),[1]!s_mq_high($U$1,$A29-31,3),[1]!s_mq_high($U$1,$A29-62,3))</f>
        <v>0.43441819291847761</v>
      </c>
      <c r="P29" s="9" cm="1">
        <f t="array" ref="P29">[1]!hks_stm_bs($U$1,"W59961072",$B29,1,"Cur=USD",100000000)</f>
        <v>24.808299999999999</v>
      </c>
      <c r="Q29" s="9" cm="1">
        <f t="array" ref="Q29">[1]!hks_stm_bs($U$1,"W57429756",$B29,1,"Cur=USD",100000000)</f>
        <v>11.050879999999999</v>
      </c>
      <c r="R29" s="9">
        <f>[1]!hks_stm_bs($U$1,"W51009704",$B29,1,"Cur=USD",100000000)</f>
        <v>7.8437799999999998</v>
      </c>
      <c r="S29" s="9">
        <f>[1]!hks_stm_bs($U$1,"W50002154",$B29,1,"Cur=USD",100000000)</f>
        <v>1.3640000000000001</v>
      </c>
      <c r="T29" s="11"/>
      <c r="U29" s="15"/>
    </row>
    <row r="30" spans="1:21" x14ac:dyDescent="0.25">
      <c r="A30" s="5">
        <v>40268</v>
      </c>
      <c r="B30" s="5" t="s">
        <v>19</v>
      </c>
      <c r="C30" s="6" cm="1">
        <f t="array" ref="C30">[1]!hks_qstm_is($U$1,"W69199016",$B30,1,"Cur=USD",100000000)</f>
        <v>10.018129999999999</v>
      </c>
      <c r="D30" s="6" cm="1">
        <f t="array" ref="D30">[1]!hks_qstm_is($U$1,"W69199016",EDATE($B30,-12),1,"Cur=USD",100000000)</f>
        <v>6.6423100000000002</v>
      </c>
      <c r="E30" s="6" cm="1">
        <f t="array" ref="E30">[1]!hks_fa_or_ttm($U$1,$A30,"Cur=USD",100000000)+$C30-$D30</f>
        <v>36.640269999999994</v>
      </c>
      <c r="F30" s="7" cm="1">
        <f t="array" ref="F30">[1]!hks_qfa_grossprofitmargin($U$1,$B30,1)%</f>
        <v>0.45555100000000004</v>
      </c>
      <c r="G30" s="7" cm="1">
        <f t="array" ref="G30">[1]!hks_qfa_grossprofitmargin($U$1,EDATE($B30,-12),1)%</f>
        <v>0.28558700000000004</v>
      </c>
      <c r="H30" s="7" cm="1">
        <f t="array" ref="H30">[1]!hks_fa_grossprofitmargin_ttm2($U$1,$B30)%</f>
        <v>0.39399400000000001</v>
      </c>
      <c r="I30" s="7" cm="1">
        <f t="array" ref="I30">[1]!hks_qfa_netprofitmargin($U$1,$B30,1)%</f>
        <v>0.13734499999999999</v>
      </c>
      <c r="J30" s="7" cm="1">
        <f t="array" ref="J30">[1]!hks_qfa_netprofitmargin($U$1,EDATE($B30,-12),1)%</f>
        <v>-0.30311399999999999</v>
      </c>
      <c r="K30" s="7" cm="1">
        <f t="array" ref="K30">[1]!hks_fa_netprofitmargin_ttm2($U$1,$B30)%</f>
        <v>7.3946999999999999E-2</v>
      </c>
      <c r="L30" s="8" cm="1">
        <f t="array" ref="L30">[1]!hks_qstm_cs($U$1,"W93978243",$B30,1,"Cur=USD",100000000)</f>
        <v>-5.3969999999999997E-2</v>
      </c>
      <c r="M30" s="6" cm="1">
        <f t="array" ref="M30">[1]!s_nq_avgclose($U$1,-63,$A30,3)</f>
        <v>0.39438280256351543</v>
      </c>
      <c r="N30" s="6">
        <f>MIN([1]!s_mq_low($U$1,$A30,3),[1]!s_mq_low($U$1,$A30-31,3),[1]!s_mq_low($U$1,$A30-62,3))</f>
        <v>0.34730530990580138</v>
      </c>
      <c r="O30" s="9">
        <f>MAX([1]!s_mq_high($U$1,$A30,3),[1]!s_mq_high($U$1,$A30-31,3),[1]!s_mq_high($U$1,$A30-62,3))</f>
        <v>0.43464743734745842</v>
      </c>
      <c r="P30" s="9" cm="1">
        <f t="array" ref="P30">[1]!hks_stm_bs($U$1,"W59961072",$B30,1,"Cur=USD",100000000)</f>
        <v>27.2698</v>
      </c>
      <c r="Q30" s="9" cm="1">
        <f t="array" ref="Q30">[1]!hks_stm_bs($U$1,"W57429756",$B30,1,"Cur=USD",100000000)</f>
        <v>10.7605</v>
      </c>
      <c r="R30" s="9">
        <f>[1]!hks_stm_bs($U$1,"W51009704",$B30,1,"Cur=USD",100000000)</f>
        <v>7.6529299999999996</v>
      </c>
      <c r="S30" s="9">
        <f>[1]!hks_stm_bs($U$1,"W50002154",$B30,1,"Cur=USD",100000000)</f>
        <v>1.77092</v>
      </c>
      <c r="T30" s="11"/>
      <c r="U30" s="15"/>
    </row>
    <row r="31" spans="1:21" x14ac:dyDescent="0.25">
      <c r="A31" s="5">
        <v>40359</v>
      </c>
      <c r="B31" s="5" t="s">
        <v>20</v>
      </c>
      <c r="C31" s="6" cm="1">
        <f t="array" ref="C31">[1]!hks_qstm_is($U$1,"W69199016",$B31,1,"Cur=USD",100000000)</f>
        <v>8.1120800000000006</v>
      </c>
      <c r="D31" s="6" cm="1">
        <f t="array" ref="D31">[1]!hks_qstm_is($U$1,"W69199016",EDATE($B31,-12),1,"Cur=USD",100000000)</f>
        <v>7.7652000000000001</v>
      </c>
      <c r="E31" s="6" cm="1">
        <f t="array" ref="E31">[1]!hks_fa_or_ttm($U$1,$A31,"Cur=USD",100000000)+$C31-$D31</f>
        <v>36.98715</v>
      </c>
      <c r="F31" s="7" cm="1">
        <f t="array" ref="F31">[1]!hks_qfa_grossprofitmargin($U$1,$B31,1)%</f>
        <v>0.165546</v>
      </c>
      <c r="G31" s="7" cm="1">
        <f t="array" ref="G31">[1]!hks_qfa_grossprofitmargin($U$1,EDATE($B31,-12),1)%</f>
        <v>0.20182700000000001</v>
      </c>
      <c r="H31" s="7" cm="1">
        <f t="array" ref="H31">[1]!hks_fa_grossprofitmargin_ttm2($U$1,$B31)%</f>
        <v>0.38423400000000002</v>
      </c>
      <c r="I31" s="7" cm="1">
        <f t="array" ref="I31">[1]!hks_qfa_netprofitmargin($U$1,$B31,1)%</f>
        <v>-0.173767</v>
      </c>
      <c r="J31" s="7" cm="1">
        <f t="array" ref="J31">[1]!hks_qfa_netprofitmargin($U$1,EDATE($B31,-12),1)%</f>
        <v>-0.13560800000000001</v>
      </c>
      <c r="K31" s="7" cm="1">
        <f t="array" ref="K31">[1]!hks_fa_netprofitmargin_ttm2($U$1,$B31)%</f>
        <v>6.3613000000000003E-2</v>
      </c>
      <c r="L31" s="8" cm="1">
        <f t="array" ref="L31">[1]!hks_qstm_cs($U$1,"W93978243",$B31,1,"Cur=USD",100000000)</f>
        <v>0.34344000000000002</v>
      </c>
      <c r="M31" s="6" cm="1">
        <f t="array" ref="M31">[1]!s_nq_avgclose($U$1,-63,$A31,3)</f>
        <v>0.32261496851573657</v>
      </c>
      <c r="N31" s="6">
        <f>MIN([1]!s_mq_low($U$1,$A31,3),[1]!s_mq_low($U$1,$A31-31,3),[1]!s_mq_low($U$1,$A31-62,3))</f>
        <v>0.23402876021355476</v>
      </c>
      <c r="O31" s="9">
        <f>MAX([1]!s_mq_high($U$1,$A31,3),[1]!s_mq_high($U$1,$A31-31,3),[1]!s_mq_high($U$1,$A31-62,3))</f>
        <v>0.41562014974205802</v>
      </c>
      <c r="P31" s="9" cm="1">
        <f t="array" ref="P31">[1]!hks_stm_bs($U$1,"W59961072",$B31,1,"Cur=USD",100000000)</f>
        <v>26.559619999999999</v>
      </c>
      <c r="Q31" s="9" cm="1">
        <f t="array" ref="Q31">[1]!hks_stm_bs($U$1,"W57429756",$B31,1,"Cur=USD",100000000)</f>
        <v>10.75306</v>
      </c>
      <c r="R31" s="9">
        <f>[1]!hks_stm_bs($U$1,"W51009704",$B31,1,"Cur=USD",100000000)</f>
        <v>8.1913900000000002</v>
      </c>
      <c r="S31" s="9">
        <f>[1]!hks_stm_bs($U$1,"W50002154",$B31,1,"Cur=USD",100000000)</f>
        <v>1.5161500000000001</v>
      </c>
      <c r="T31" s="11"/>
      <c r="U31" s="15"/>
    </row>
    <row r="32" spans="1:21" x14ac:dyDescent="0.25">
      <c r="A32" s="5">
        <v>40451</v>
      </c>
      <c r="B32" s="5" t="s">
        <v>21</v>
      </c>
      <c r="C32" s="6" cm="1">
        <f t="array" ref="C32">[1]!hks_qstm_is($U$1,"W69199016",$B32,1,"Cur=USD",100000000)</f>
        <v>8.4391200000000008</v>
      </c>
      <c r="D32" s="6" cm="1">
        <f t="array" ref="D32">[1]!hks_qstm_is($U$1,"W69199016",EDATE($B32,-12),1,"Cur=USD",100000000)</f>
        <v>9.0320599999999995</v>
      </c>
      <c r="E32" s="6" cm="1">
        <f t="array" ref="E32">[1]!hks_fa_or_ttm($U$1,$A32,"Cur=USD",100000000)+$C32-$D32</f>
        <v>36.394210000000001</v>
      </c>
      <c r="F32" s="7" cm="1">
        <f t="array" ref="F32">[1]!hks_qfa_grossprofitmargin($U$1,$B32,1)%</f>
        <v>0.46457700000000002</v>
      </c>
      <c r="G32" s="7" cm="1">
        <f t="array" ref="G32">[1]!hks_qfa_grossprofitmargin($U$1,EDATE($B32,-12),1)%</f>
        <v>0.43376900000000002</v>
      </c>
      <c r="H32" s="7" cm="1">
        <f t="array" ref="H32">[1]!hks_fa_grossprofitmargin_ttm2($U$1,$B32)%</f>
        <v>0.390571</v>
      </c>
      <c r="I32" s="7" cm="1">
        <f t="array" ref="I32">[1]!hks_qfa_netprofitmargin($U$1,$B32,1)%</f>
        <v>0.10055799999999999</v>
      </c>
      <c r="J32" s="7" cm="1">
        <f t="array" ref="J32">[1]!hks_qfa_netprofitmargin($U$1,EDATE($B32,-12),1)%</f>
        <v>0.119106</v>
      </c>
      <c r="K32" s="7" cm="1">
        <f t="array" ref="K32">[1]!hks_fa_netprofitmargin_ttm2($U$1,$B32)%</f>
        <v>5.8407999999999995E-2</v>
      </c>
      <c r="L32" s="8" cm="1">
        <f t="array" ref="L32">[1]!hks_qstm_cs($U$1,"W93978243",$B32,1,"Cur=USD",100000000)</f>
        <v>2.1217700000000002</v>
      </c>
      <c r="M32" s="6" cm="1">
        <f t="array" ref="M32">[1]!s_nq_avgclose($U$1,-63,$A32,3)</f>
        <v>0.23382713257437776</v>
      </c>
      <c r="N32" s="6">
        <f>MIN([1]!s_mq_low($U$1,$A32,3),[1]!s_mq_low($U$1,$A32-31,3),[1]!s_mq_low($U$1,$A32-62,3))</f>
        <v>0.19829643106832887</v>
      </c>
      <c r="O32" s="9">
        <f>MAX([1]!s_mq_high($U$1,$A32,3),[1]!s_mq_high($U$1,$A32-31,3),[1]!s_mq_high($U$1,$A32-62,3))</f>
        <v>0.28334611422017852</v>
      </c>
      <c r="P32" s="9" cm="1">
        <f t="array" ref="P32">[1]!hks_stm_bs($U$1,"W59961072",$B32,1,"Cur=USD",100000000)</f>
        <v>28.077020000000001</v>
      </c>
      <c r="Q32" s="9" cm="1">
        <f t="array" ref="Q32">[1]!hks_stm_bs($U$1,"W57429756",$B32,1,"Cur=USD",100000000)</f>
        <v>11.07877</v>
      </c>
      <c r="R32" s="9">
        <f>[1]!hks_stm_bs($U$1,"W51009704",$B32,1,"Cur=USD",100000000)</f>
        <v>8.1648899999999998</v>
      </c>
      <c r="S32" s="9">
        <f>[1]!hks_stm_bs($U$1,"W50002154",$B32,1,"Cur=USD",100000000)</f>
        <v>2.0121000000000002</v>
      </c>
      <c r="T32" s="11"/>
      <c r="U32" s="15"/>
    </row>
    <row r="33" spans="1:21" x14ac:dyDescent="0.25">
      <c r="A33" s="5">
        <v>40543</v>
      </c>
      <c r="B33" s="5" t="s">
        <v>22</v>
      </c>
      <c r="C33" s="6" cm="1">
        <f t="array" ref="C33">[1]!hks_qstm_is($U$1,"W69199016",$B33,1,"Cur=USD",100000000)</f>
        <v>8.8637599999999992</v>
      </c>
      <c r="D33" s="6" cm="1">
        <f t="array" ref="D33">[1]!hks_qstm_is($U$1,"W69199016",EDATE($B33,-12),1,"Cur=USD",100000000)</f>
        <v>9.8248800000000003</v>
      </c>
      <c r="E33" s="6" cm="1">
        <f t="array" ref="E33">[1]!hks_fa_or_ttm($U$1,$A33,"Cur=USD",100000000)+$C33-$D33</f>
        <v>35.43309</v>
      </c>
      <c r="F33" s="7" cm="1">
        <f t="array" ref="F33">[1]!hks_qfa_grossprofitmargin($U$1,$B33,1)%</f>
        <v>0.481014</v>
      </c>
      <c r="G33" s="7" cm="1">
        <f t="array" ref="G33">[1]!hks_qfa_grossprofitmargin($U$1,EDATE($B33,-12),1)%</f>
        <v>0.44654100000000002</v>
      </c>
      <c r="H33" s="7" cm="1">
        <f t="array" ref="H33">[1]!hks_fa_grossprofitmargin_ttm2($U$1,$B33)%</f>
        <v>0.39767600000000003</v>
      </c>
      <c r="I33" s="7" cm="1">
        <f t="array" ref="I33">[1]!hks_qfa_netprofitmargin($U$1,$B33,1)%</f>
        <v>0.19365500000000002</v>
      </c>
      <c r="J33" s="7" cm="1">
        <f t="array" ref="J33">[1]!hks_qfa_netprofitmargin($U$1,EDATE($B33,-12),1)%</f>
        <v>0.133412</v>
      </c>
      <c r="K33" s="7" cm="1">
        <f t="array" ref="K33">[1]!hks_fa_netprofitmargin_ttm2($U$1,$B33)%</f>
        <v>7.1443000000000006E-2</v>
      </c>
      <c r="L33" s="8" cm="1">
        <f t="array" ref="L33">[1]!hks_qstm_cs($U$1,"W93978243",$B33,1,"Cur=USD",100000000)</f>
        <v>4.34673</v>
      </c>
      <c r="M33" s="6" cm="1">
        <f t="array" ref="M33">[1]!s_nq_avgclose($U$1,-63,$A33,3)</f>
        <v>0.2995243234066528</v>
      </c>
      <c r="N33" s="6">
        <f>MIN([1]!s_mq_low($U$1,$A33,3),[1]!s_mq_low($U$1,$A33-31,3),[1]!s_mq_low($U$1,$A33-62,3))</f>
        <v>0.23795571728199463</v>
      </c>
      <c r="O33" s="9">
        <f>MAX([1]!s_mq_high($U$1,$A33,3),[1]!s_mq_high($U$1,$A33-31,3),[1]!s_mq_high($U$1,$A33-62,3))</f>
        <v>0.353494909488281</v>
      </c>
      <c r="P33" s="9" cm="1">
        <f t="array" ref="P33">[1]!hks_stm_bs($U$1,"W59961072",$B33,1,"Cur=USD",100000000)</f>
        <v>32.269500000000001</v>
      </c>
      <c r="Q33" s="9" cm="1">
        <f t="array" ref="Q33">[1]!hks_stm_bs($U$1,"W57429756",$B33,1,"Cur=USD",100000000)</f>
        <v>12.68296</v>
      </c>
      <c r="R33" s="9">
        <f>[1]!hks_stm_bs($U$1,"W51009704",$B33,1,"Cur=USD",100000000)</f>
        <v>9.4268199999999993</v>
      </c>
      <c r="S33" s="9">
        <f>[1]!hks_stm_bs($U$1,"W50002154",$B33,1,"Cur=USD",100000000)</f>
        <v>3.71102</v>
      </c>
      <c r="T33" s="11"/>
      <c r="U33" s="15"/>
    </row>
    <row r="34" spans="1:21" x14ac:dyDescent="0.25">
      <c r="A34" s="5">
        <v>40633</v>
      </c>
      <c r="B34" s="5" t="s">
        <v>23</v>
      </c>
      <c r="C34" s="6" cm="1">
        <f t="array" ref="C34">[1]!hks_qstm_is($U$1,"W69199016",$B34,1,"Cur=USD",100000000)</f>
        <v>9.6203900000000004</v>
      </c>
      <c r="D34" s="6" cm="1">
        <f t="array" ref="D34">[1]!hks_qstm_is($U$1,"W69199016",EDATE($B34,-12),1,"Cur=USD",100000000)</f>
        <v>10.018129999999999</v>
      </c>
      <c r="E34" s="6" cm="1">
        <f t="array" ref="E34">[1]!hks_fa_or_ttm($U$1,$A34,"Cur=USD",100000000)+$C34-$D34</f>
        <v>35.035350000000001</v>
      </c>
      <c r="F34" s="7" cm="1">
        <f t="array" ref="F34">[1]!hks_qfa_grossprofitmargin($U$1,$B34,1)%</f>
        <v>0.50362099999999999</v>
      </c>
      <c r="G34" s="7" cm="1">
        <f t="array" ref="G34">[1]!hks_qfa_grossprofitmargin($U$1,EDATE($B34,-12),1)%</f>
        <v>0.45555100000000004</v>
      </c>
      <c r="H34" s="7" cm="1">
        <f t="array" ref="H34">[1]!hks_fa_grossprofitmargin_ttm2($U$1,$B34)%</f>
        <v>0.410219</v>
      </c>
      <c r="I34" s="7" cm="1">
        <f t="array" ref="I34">[1]!hks_qfa_netprofitmargin($U$1,$B34,1)%</f>
        <v>0.14055500000000001</v>
      </c>
      <c r="J34" s="7" cm="1">
        <f t="array" ref="J34">[1]!hks_qfa_netprofitmargin($U$1,EDATE($B34,-12),1)%</f>
        <v>0.13734499999999999</v>
      </c>
      <c r="K34" s="7" cm="1">
        <f t="array" ref="K34">[1]!hks_fa_netprofitmargin_ttm2($U$1,$B34)%</f>
        <v>7.1577000000000002E-2</v>
      </c>
      <c r="L34" s="8" cm="1">
        <f t="array" ref="L34">[1]!hks_qstm_cs($U$1,"W93978243",$B34,1,"Cur=USD",100000000)</f>
        <v>1.722</v>
      </c>
      <c r="M34" s="6" cm="1">
        <f t="array" ref="M34">[1]!s_nq_avgclose($U$1,-63,$A34,3)</f>
        <v>0.48434530128674796</v>
      </c>
      <c r="N34" s="6">
        <f>MIN([1]!s_mq_low($U$1,$A34,3),[1]!s_mq_low($U$1,$A34-31,3),[1]!s_mq_low($U$1,$A34-62,3))</f>
        <v>0.353494909488281</v>
      </c>
      <c r="O34" s="9">
        <f>MAX([1]!s_mq_high($U$1,$A34,3),[1]!s_mq_high($U$1,$A34-31,3),[1]!s_mq_high($U$1,$A34-62,3))</f>
        <v>0.59993267064256262</v>
      </c>
      <c r="P34" s="9" cm="1">
        <f t="array" ref="P34">[1]!hks_stm_bs($U$1,"W59961072",$B34,1,"Cur=USD",100000000)</f>
        <v>34.96763</v>
      </c>
      <c r="Q34" s="9" cm="1">
        <f t="array" ref="Q34">[1]!hks_stm_bs($U$1,"W57429756",$B34,1,"Cur=USD",100000000)</f>
        <v>12.39981</v>
      </c>
      <c r="R34" s="9">
        <f>[1]!hks_stm_bs($U$1,"W51009704",$B34,1,"Cur=USD",100000000)</f>
        <v>9.8116599999999998</v>
      </c>
      <c r="S34" s="9">
        <f>[1]!hks_stm_bs($U$1,"W50002154",$B34,1,"Cur=USD",100000000)</f>
        <v>3.0777000000000001</v>
      </c>
      <c r="T34" s="11"/>
      <c r="U34" s="15"/>
    </row>
    <row r="35" spans="1:21" x14ac:dyDescent="0.25">
      <c r="A35" s="5">
        <v>40724</v>
      </c>
      <c r="B35" s="5" t="s">
        <v>24</v>
      </c>
      <c r="C35" s="6" cm="1">
        <f t="array" ref="C35">[1]!hks_qstm_is($U$1,"W69199016",$B35,1,"Cur=USD",100000000)</f>
        <v>10.16517</v>
      </c>
      <c r="D35" s="6" cm="1">
        <f t="array" ref="D35">[1]!hks_qstm_is($U$1,"W69199016",EDATE($B35,-12),1,"Cur=USD",100000000)</f>
        <v>8.1120800000000006</v>
      </c>
      <c r="E35" s="6" cm="1">
        <f t="array" ref="E35">[1]!hks_fa_or_ttm($U$1,$A35,"Cur=USD",100000000)+$C35-$D35</f>
        <v>37.088439999999999</v>
      </c>
      <c r="F35" s="7" cm="1">
        <f t="array" ref="F35">[1]!hks_qfa_grossprofitmargin($U$1,$B35,1)%</f>
        <v>0.51674900000000001</v>
      </c>
      <c r="G35" s="7" cm="1">
        <f t="array" ref="G35">[1]!hks_qfa_grossprofitmargin($U$1,EDATE($B35,-12),1)%</f>
        <v>0.165546</v>
      </c>
      <c r="H35" s="7" cm="1">
        <f t="array" ref="H35">[1]!hks_fa_grossprofitmargin_ttm2($U$1,$B35)%</f>
        <v>0.49293199999999998</v>
      </c>
      <c r="I35" s="7" cm="1">
        <f t="array" ref="I35">[1]!hks_qfa_netprofitmargin($U$1,$B35,1)%</f>
        <v>0.14910999999999999</v>
      </c>
      <c r="J35" s="7" cm="1">
        <f t="array" ref="J35">[1]!hks_qfa_netprofitmargin($U$1,EDATE($B35,-12),1)%</f>
        <v>-0.173767</v>
      </c>
      <c r="K35" s="7" cm="1">
        <f t="array" ref="K35">[1]!hks_fa_netprofitmargin_ttm2($U$1,$B35)%</f>
        <v>0.14648899999999998</v>
      </c>
      <c r="L35" s="8" cm="1">
        <f t="array" ref="L35">[1]!hks_qstm_cs($U$1,"W93978243",$B35,1,"Cur=USD",100000000)</f>
        <v>0.82020999999999999</v>
      </c>
      <c r="M35" s="6" cm="1">
        <f t="array" ref="M35">[1]!s_nq_avgclose($U$1,-63,$A35,3)</f>
        <v>0.41183833305271672</v>
      </c>
      <c r="N35" s="6">
        <f>MIN([1]!s_mq_low($U$1,$A35,3),[1]!s_mq_low($U$1,$A35-31,3),[1]!s_mq_low($U$1,$A35-62,3))</f>
        <v>0.34065722146536032</v>
      </c>
      <c r="O35" s="9">
        <f>MAX([1]!s_mq_high($U$1,$A35,3),[1]!s_mq_high($U$1,$A35-31,3),[1]!s_mq_high($U$1,$A35-62,3))</f>
        <v>0.47040956826845176</v>
      </c>
      <c r="P35" s="9" cm="1">
        <f t="array" ref="P35">[1]!hks_stm_bs($U$1,"W59961072",$B35,1,"Cur=USD",100000000)</f>
        <v>33.17557</v>
      </c>
      <c r="Q35" s="9" cm="1">
        <f t="array" ref="Q35">[1]!hks_stm_bs($U$1,"W57429756",$B35,1,"Cur=USD",100000000)</f>
        <v>15.468669999999999</v>
      </c>
      <c r="R35" s="9">
        <f>[1]!hks_stm_bs($U$1,"W51009704",$B35,1,"Cur=USD",100000000)</f>
        <v>9.6029900000000001</v>
      </c>
      <c r="S35" s="9">
        <f>[1]!hks_stm_bs($U$1,"W50002154",$B35,1,"Cur=USD",100000000)</f>
        <v>2.14656</v>
      </c>
      <c r="T35" s="11"/>
      <c r="U35" s="15"/>
    </row>
    <row r="36" spans="1:21" x14ac:dyDescent="0.25">
      <c r="A36" s="5">
        <v>40816</v>
      </c>
      <c r="B36" s="5" t="s">
        <v>25</v>
      </c>
      <c r="C36" s="6" cm="1">
        <f t="array" ref="C36">[1]!hks_qstm_is($U$1,"W69199016",$B36,1,"Cur=USD",100000000)</f>
        <v>10.661799999999999</v>
      </c>
      <c r="D36" s="6" cm="1">
        <f t="array" ref="D36">[1]!hks_qstm_is($U$1,"W69199016",EDATE($B36,-12),1,"Cur=USD",100000000)</f>
        <v>8.4391200000000008</v>
      </c>
      <c r="E36" s="6" cm="1">
        <f t="array" ref="E36">[1]!hks_fa_or_ttm($U$1,$A36,"Cur=USD",100000000)+$C36-$D36</f>
        <v>39.311119999999995</v>
      </c>
      <c r="F36" s="7" cm="1">
        <f t="array" ref="F36">[1]!hks_qfa_grossprofitmargin($U$1,$B36,1)%</f>
        <v>0.52215999999999996</v>
      </c>
      <c r="G36" s="7" cm="1">
        <f t="array" ref="G36">[1]!hks_qfa_grossprofitmargin($U$1,EDATE($B36,-12),1)%</f>
        <v>0.46457700000000002</v>
      </c>
      <c r="H36" s="7" cm="1">
        <f t="array" ref="H36">[1]!hks_fa_grossprofitmargin_ttm2($U$1,$B36)%</f>
        <v>0.50694600000000001</v>
      </c>
      <c r="I36" s="7" cm="1">
        <f t="array" ref="I36">[1]!hks_qfa_netprofitmargin($U$1,$B36,1)%</f>
        <v>0.16720699999999999</v>
      </c>
      <c r="J36" s="7" cm="1">
        <f t="array" ref="J36">[1]!hks_qfa_netprofitmargin($U$1,EDATE($B36,-12),1)%</f>
        <v>0.10055799999999999</v>
      </c>
      <c r="K36" s="7" cm="1">
        <f t="array" ref="K36">[1]!hks_fa_netprofitmargin_ttm2($U$1,$B36)%</f>
        <v>0.161968</v>
      </c>
      <c r="L36" s="8" cm="1">
        <f t="array" ref="L36">[1]!hks_qstm_cs($U$1,"W93978243",$B36,1,"Cur=USD",100000000)</f>
        <v>2.4441700000000002</v>
      </c>
      <c r="M36" s="6" cm="1">
        <f t="array" ref="M36">[1]!s_nq_avgclose($U$1,-63,$A36,3)</f>
        <v>0.31851758254212642</v>
      </c>
      <c r="N36" s="6">
        <f>MIN([1]!s_mq_low($U$1,$A36,3),[1]!s_mq_low($U$1,$A36-31,3),[1]!s_mq_low($U$1,$A36-62,3))</f>
        <v>0.26706975976254693</v>
      </c>
      <c r="O36" s="9">
        <f>MAX([1]!s_mq_high($U$1,$A36,3),[1]!s_mq_high($U$1,$A36-31,3),[1]!s_mq_high($U$1,$A36-62,3))</f>
        <v>0.37320993038062356</v>
      </c>
      <c r="P36" s="9" cm="1">
        <f t="array" ref="P36">[1]!hks_stm_bs($U$1,"W59961072",$B36,1,"Cur=USD",100000000)</f>
        <v>35.000709999999998</v>
      </c>
      <c r="Q36" s="9" cm="1">
        <f t="array" ref="Q36">[1]!hks_stm_bs($U$1,"W57429756",$B36,1,"Cur=USD",100000000)</f>
        <v>15.889720000000001</v>
      </c>
      <c r="R36" s="9">
        <f>[1]!hks_stm_bs($U$1,"W51009704",$B36,1,"Cur=USD",100000000)</f>
        <v>8.8668399999999998</v>
      </c>
      <c r="S36" s="9">
        <f>[1]!hks_stm_bs($U$1,"W50002154",$B36,1,"Cur=USD",100000000)</f>
        <v>2.2890899999999998</v>
      </c>
      <c r="T36" s="11"/>
      <c r="U36" s="15"/>
    </row>
    <row r="37" spans="1:21" x14ac:dyDescent="0.25">
      <c r="A37" s="5">
        <v>40908</v>
      </c>
      <c r="B37" s="5" t="s">
        <v>26</v>
      </c>
      <c r="C37" s="6" cm="1">
        <f t="array" ref="C37">[1]!hks_qstm_is($U$1,"W69199016",$B37,1,"Cur=USD",100000000)</f>
        <v>9.5319400000000005</v>
      </c>
      <c r="D37" s="6" cm="1">
        <f t="array" ref="D37">[1]!hks_qstm_is($U$1,"W69199016",EDATE($B37,-12),1,"Cur=USD",100000000)</f>
        <v>8.8637599999999992</v>
      </c>
      <c r="E37" s="6" cm="1">
        <f t="array" ref="E37">[1]!hks_fa_or_ttm($U$1,$A37,"Cur=USD",100000000)+$C37-$D37</f>
        <v>39.979300000000002</v>
      </c>
      <c r="F37" s="7" cm="1">
        <f t="array" ref="F37">[1]!hks_qfa_grossprofitmargin($U$1,$B37,1)%</f>
        <v>0.51407499999999995</v>
      </c>
      <c r="G37" s="7" cm="1">
        <f t="array" ref="G37">[1]!hks_qfa_grossprofitmargin($U$1,EDATE($B37,-12),1)%</f>
        <v>0.481014</v>
      </c>
      <c r="H37" s="7" cm="1">
        <f t="array" ref="H37">[1]!hks_fa_grossprofitmargin_ttm2($U$1,$B37)%</f>
        <v>0.51439500000000005</v>
      </c>
      <c r="I37" s="7" cm="1">
        <f t="array" ref="I37">[1]!hks_qfa_netprofitmargin($U$1,$B37,1)%</f>
        <v>0.121722</v>
      </c>
      <c r="J37" s="7" cm="1">
        <f t="array" ref="J37">[1]!hks_qfa_netprofitmargin($U$1,EDATE($B37,-12),1)%</f>
        <v>0.19365500000000002</v>
      </c>
      <c r="K37" s="7" cm="1">
        <f t="array" ref="K37">[1]!hks_fa_netprofitmargin_ttm2($U$1,$B37)%</f>
        <v>0.145348</v>
      </c>
      <c r="L37" s="8" cm="1">
        <f t="array" ref="L37">[1]!hks_qstm_cs($U$1,"W93978243",$B37,1,"Cur=USD",100000000)</f>
        <v>4.1051799999999998</v>
      </c>
      <c r="M37" s="6" cm="1">
        <f t="array" ref="M37">[1]!s_nq_avgclose($U$1,-63,$A37,3)</f>
        <v>0.33160385749272303</v>
      </c>
      <c r="N37" s="6">
        <f>MIN([1]!s_mq_low($U$1,$A37,3),[1]!s_mq_low($U$1,$A37-31,3),[1]!s_mq_low($U$1,$A37-62,3))</f>
        <v>0.26294336004089386</v>
      </c>
      <c r="O37" s="9">
        <f>MAX([1]!s_mq_high($U$1,$A37,3),[1]!s_mq_high($U$1,$A37-31,3),[1]!s_mq_high($U$1,$A37-62,3))</f>
        <v>0.36793730851406686</v>
      </c>
      <c r="P37" s="9" cm="1">
        <f t="array" ref="P37">[1]!hks_stm_bs($U$1,"W59961072",$B37,1,"Cur=USD",100000000)</f>
        <v>39.053579999999997</v>
      </c>
      <c r="Q37" s="9" cm="1">
        <f t="array" ref="Q37">[1]!hks_stm_bs($U$1,"W57429756",$B37,1,"Cur=USD",100000000)</f>
        <v>16.4757</v>
      </c>
      <c r="R37" s="9">
        <f>[1]!hks_stm_bs($U$1,"W51009704",$B37,1,"Cur=USD",100000000)</f>
        <v>9.2995800000000006</v>
      </c>
      <c r="S37" s="9">
        <f>[1]!hks_stm_bs($U$1,"W50002154",$B37,1,"Cur=USD",100000000)</f>
        <v>4.7724599999999997</v>
      </c>
      <c r="T37" s="11"/>
    </row>
    <row r="38" spans="1:21" x14ac:dyDescent="0.25">
      <c r="A38" s="5">
        <v>40999</v>
      </c>
      <c r="B38" s="5" t="s">
        <v>27</v>
      </c>
      <c r="C38" s="6" cm="1">
        <f t="array" ref="C38">[1]!hks_qstm_is($U$1,"W69199016",$B38,1,"Cur=USD",100000000)</f>
        <v>9.2487700000000004</v>
      </c>
      <c r="D38" s="6" cm="1">
        <f t="array" ref="D38">[1]!hks_qstm_is($U$1,"W69199016",EDATE($B38,-12),1,"Cur=USD",100000000)</f>
        <v>9.6203900000000004</v>
      </c>
      <c r="E38" s="6" cm="1">
        <f t="array" ref="E38">[1]!hks_fa_or_ttm($U$1,$A38,"Cur=USD",100000000)+$C38-$D38</f>
        <v>39.607680000000002</v>
      </c>
      <c r="F38" s="7" cm="1">
        <f t="array" ref="F38">[1]!hks_qfa_grossprofitmargin($U$1,$B38,1)%</f>
        <v>0.50100100000000003</v>
      </c>
      <c r="G38" s="7" cm="1">
        <f t="array" ref="G38">[1]!hks_qfa_grossprofitmargin($U$1,EDATE($B38,-12),1)%</f>
        <v>0.50362099999999999</v>
      </c>
      <c r="H38" s="7" cm="1">
        <f t="array" ref="H38">[1]!hks_fa_grossprofitmargin_ttm2($U$1,$B38)%</f>
        <v>0.51388500000000004</v>
      </c>
      <c r="I38" s="7" cm="1">
        <f t="array" ref="I38">[1]!hks_qfa_netprofitmargin($U$1,$B38,1)%</f>
        <v>6.5346000000000001E-2</v>
      </c>
      <c r="J38" s="7" cm="1">
        <f t="array" ref="J38">[1]!hks_qfa_netprofitmargin($U$1,EDATE($B38,-12),1)%</f>
        <v>0.14055500000000001</v>
      </c>
      <c r="K38" s="7" cm="1">
        <f t="array" ref="K38">[1]!hks_fa_netprofitmargin_ttm2($U$1,$B38)%</f>
        <v>0.127831</v>
      </c>
      <c r="L38" s="8" cm="1">
        <f t="array" ref="L38">[1]!hks_qstm_cs($U$1,"W93978243",$B38,1,"Cur=USD",100000000)</f>
        <v>-9.2079999999999995E-2</v>
      </c>
      <c r="M38" s="6" cm="1">
        <f t="array" ref="M38">[1]!s_nq_avgclose($U$1,-63,$A38,3)</f>
        <v>0.34310548032799043</v>
      </c>
      <c r="N38" s="6">
        <f>MIN([1]!s_mq_low($U$1,$A38,3),[1]!s_mq_low($U$1,$A38-31,3),[1]!s_mq_low($U$1,$A38-62,3))</f>
        <v>0.30947997912398145</v>
      </c>
      <c r="O38" s="9">
        <f>MAX([1]!s_mq_high($U$1,$A38,3),[1]!s_mq_high($U$1,$A38-31,3),[1]!s_mq_high($U$1,$A38-62,3))</f>
        <v>0.38742308497742861</v>
      </c>
      <c r="P38" s="9" cm="1">
        <f t="array" ref="P38">[1]!hks_stm_bs($U$1,"W59961072",$B38,1,"Cur=USD",100000000)</f>
        <v>40.321159999999999</v>
      </c>
      <c r="Q38" s="9" cm="1">
        <f t="array" ref="Q38">[1]!hks_stm_bs($U$1,"W57429756",$B38,1,"Cur=USD",100000000)</f>
        <v>16.76051</v>
      </c>
      <c r="R38" s="9">
        <f>[1]!hks_stm_bs($U$1,"W51009704",$B38,1,"Cur=USD",100000000)</f>
        <v>9.4740400000000005</v>
      </c>
      <c r="S38" s="9">
        <f>[1]!hks_stm_bs($U$1,"W50002154",$B38,1,"Cur=USD",100000000)</f>
        <v>4.7333499999999997</v>
      </c>
      <c r="T38" s="11"/>
    </row>
    <row r="39" spans="1:21" x14ac:dyDescent="0.25">
      <c r="A39" s="5">
        <v>41090</v>
      </c>
      <c r="B39" s="5" t="s">
        <v>28</v>
      </c>
      <c r="C39" s="6" cm="1">
        <f t="array" ref="C39">[1]!hks_qstm_is($U$1,"W69199016",$B39,1,"Cur=USD",100000000)</f>
        <v>10.4427</v>
      </c>
      <c r="D39" s="6" cm="1">
        <f t="array" ref="D39">[1]!hks_qstm_is($U$1,"W69199016",EDATE($B39,-12),1,"Cur=USD",100000000)</f>
        <v>10.16517</v>
      </c>
      <c r="E39" s="6" cm="1">
        <f t="array" ref="E39">[1]!hks_fa_or_ttm($U$1,$A39,"Cur=USD",100000000)+$C39-$D39</f>
        <v>39.885210000000001</v>
      </c>
      <c r="F39" s="7" cm="1">
        <f t="array" ref="F39">[1]!hks_qfa_grossprofitmargin($U$1,$B39,1)%</f>
        <v>0.51779600000000003</v>
      </c>
      <c r="G39" s="7" cm="1">
        <f t="array" ref="G39">[1]!hks_qfa_grossprofitmargin($U$1,EDATE($B39,-12),1)%</f>
        <v>0.51674900000000001</v>
      </c>
      <c r="H39" s="7" cm="1">
        <f t="array" ref="H39">[1]!hks_fa_grossprofitmargin_ttm2($U$1,$B39)%</f>
        <v>0.51417900000000005</v>
      </c>
      <c r="I39" s="7" cm="1">
        <f t="array" ref="I39">[1]!hks_qfa_netprofitmargin($U$1,$B39,1)%</f>
        <v>0.113999</v>
      </c>
      <c r="J39" s="7" cm="1">
        <f t="array" ref="J39">[1]!hks_qfa_netprofitmargin($U$1,EDATE($B39,-12),1)%</f>
        <v>0.14910999999999999</v>
      </c>
      <c r="K39" s="7" cm="1">
        <f t="array" ref="K39">[1]!hks_fa_netprofitmargin_ttm2($U$1,$B39)%</f>
        <v>0.118786</v>
      </c>
      <c r="L39" s="8" cm="1">
        <f t="array" ref="L39">[1]!hks_qstm_cs($U$1,"W93978243",$B39,1,"Cur=USD",100000000)</f>
        <v>2.0088599999999999</v>
      </c>
      <c r="M39" s="6" cm="1">
        <f t="array" ref="M39">[1]!s_nq_avgclose($U$1,-63,$A39,3)</f>
        <v>0.29895085413978079</v>
      </c>
      <c r="N39" s="6">
        <f>MIN([1]!s_mq_low($U$1,$A39,3),[1]!s_mq_low($U$1,$A39-31,3),[1]!s_mq_low($U$1,$A39-62,3))</f>
        <v>0.26661127090458553</v>
      </c>
      <c r="O39" s="9">
        <f>MAX([1]!s_mq_high($U$1,$A39,3),[1]!s_mq_high($U$1,$A39-31,3),[1]!s_mq_high($U$1,$A39-62,3))</f>
        <v>0.35509732804685634</v>
      </c>
      <c r="P39" s="9" cm="1">
        <f t="array" ref="P39">[1]!hks_stm_bs($U$1,"W59961072",$B39,1,"Cur=USD",100000000)</f>
        <v>42.138509999999997</v>
      </c>
      <c r="Q39" s="9" cm="1">
        <f t="array" ref="Q39">[1]!hks_stm_bs($U$1,"W57429756",$B39,1,"Cur=USD",100000000)</f>
        <v>16.7803</v>
      </c>
      <c r="R39" s="9">
        <f>[1]!hks_stm_bs($U$1,"W51009704",$B39,1,"Cur=USD",100000000)</f>
        <v>10.2196</v>
      </c>
      <c r="S39" s="9">
        <f>[1]!hks_stm_bs($U$1,"W50002154",$B39,1,"Cur=USD",100000000)</f>
        <v>4.16256</v>
      </c>
      <c r="T39" s="11"/>
    </row>
    <row r="40" spans="1:21" x14ac:dyDescent="0.25">
      <c r="A40" s="5">
        <v>41182</v>
      </c>
      <c r="B40" s="5" t="s">
        <v>29</v>
      </c>
      <c r="C40" s="6" cm="1">
        <f t="array" ref="C40">[1]!hks_qstm_is($U$1,"W69199016",$B40,1,"Cur=USD",100000000)</f>
        <v>12.0411</v>
      </c>
      <c r="D40" s="6" cm="1">
        <f t="array" ref="D40">[1]!hks_qstm_is($U$1,"W69199016",EDATE($B40,-12),1,"Cur=USD",100000000)</f>
        <v>10.661799999999999</v>
      </c>
      <c r="E40" s="6" cm="1">
        <f t="array" ref="E40">[1]!hks_fa_or_ttm($U$1,$A40,"Cur=USD",100000000)+$C40-$D40</f>
        <v>41.264510000000001</v>
      </c>
      <c r="F40" s="7" cm="1">
        <f t="array" ref="F40">[1]!hks_qfa_grossprofitmargin($U$1,$B40,1)%</f>
        <v>0.52873700000000001</v>
      </c>
      <c r="G40" s="7" cm="1">
        <f t="array" ref="G40">[1]!hks_qfa_grossprofitmargin($U$1,EDATE($B40,-12),1)%</f>
        <v>0.52215999999999996</v>
      </c>
      <c r="H40" s="7" cm="1">
        <f t="array" ref="H40">[1]!hks_fa_grossprofitmargin_ttm2($U$1,$B40)%</f>
        <v>0.51636499999999996</v>
      </c>
      <c r="I40" s="7" cm="1">
        <f t="array" ref="I40">[1]!hks_qfa_netprofitmargin($U$1,$B40,1)%</f>
        <v>0.17363900000000002</v>
      </c>
      <c r="J40" s="7" cm="1">
        <f t="array" ref="J40">[1]!hks_qfa_netprofitmargin($U$1,EDATE($B40,-12),1)%</f>
        <v>0.16720699999999999</v>
      </c>
      <c r="K40" s="7" cm="1">
        <f t="array" ref="K40">[1]!hks_fa_netprofitmargin_ttm2($U$1,$B40)%</f>
        <v>0.122281</v>
      </c>
      <c r="L40" s="8" cm="1">
        <f t="array" ref="L40">[1]!hks_qstm_cs($U$1,"W93978243",$B40,1,"Cur=USD",100000000)</f>
        <v>1.8148500000000001</v>
      </c>
      <c r="M40" s="6" cm="1">
        <f t="array" ref="M40">[1]!s_nq_avgclose($U$1,-63,$A40,3)</f>
        <v>0.31305690860492125</v>
      </c>
      <c r="N40" s="6">
        <f>MIN([1]!s_mq_low($U$1,$A40,3),[1]!s_mq_low($U$1,$A40-31,3),[1]!s_mq_low($U$1,$A40-62,3))</f>
        <v>0.27876122564056405</v>
      </c>
      <c r="O40" s="9">
        <f>MAX([1]!s_mq_high($U$1,$A40,3),[1]!s_mq_high($U$1,$A40-31,3),[1]!s_mq_high($U$1,$A40-62,3))</f>
        <v>0.34891002090866652</v>
      </c>
      <c r="P40" s="9" cm="1">
        <f t="array" ref="P40">[1]!hks_stm_bs($U$1,"W59961072",$B40,1,"Cur=USD",100000000)</f>
        <v>44.248269999999998</v>
      </c>
      <c r="Q40" s="9" cm="1">
        <f t="array" ref="Q40">[1]!hks_stm_bs($U$1,"W57429756",$B40,1,"Cur=USD",100000000)</f>
        <v>16.503170000000001</v>
      </c>
      <c r="R40" s="9">
        <f>[1]!hks_stm_bs($U$1,"W51009704",$B40,1,"Cur=USD",100000000)</f>
        <v>9.9135899999999992</v>
      </c>
      <c r="S40" s="9">
        <f>[1]!hks_stm_bs($U$1,"W50002154",$B40,1,"Cur=USD",100000000)</f>
        <v>3.6093899999999999</v>
      </c>
      <c r="T40" s="11"/>
    </row>
    <row r="41" spans="1:21" x14ac:dyDescent="0.25">
      <c r="A41" s="5">
        <v>41274</v>
      </c>
      <c r="B41" s="5" t="s">
        <v>30</v>
      </c>
      <c r="C41" s="6" cm="1">
        <f t="array" ref="C41">[1]!hks_qstm_is($U$1,"W69199016",$B41,1,"Cur=USD",100000000)</f>
        <v>11.06902</v>
      </c>
      <c r="D41" s="6" cm="1">
        <f t="array" ref="D41">[1]!hks_qstm_is($U$1,"W69199016",EDATE($B41,-12),1,"Cur=USD",100000000)</f>
        <v>9.5319400000000005</v>
      </c>
      <c r="E41" s="6" cm="1">
        <f t="array" ref="E41">[1]!hks_fa_or_ttm($U$1,$A41,"Cur=USD",100000000)+$C41-$D41</f>
        <v>42.801590000000004</v>
      </c>
      <c r="F41" s="7" cm="1">
        <f t="array" ref="F41">[1]!hks_qfa_grossprofitmargin($U$1,$B41,1)%</f>
        <v>0.52904600000000002</v>
      </c>
      <c r="G41" s="7" cm="1">
        <f t="array" ref="G41">[1]!hks_qfa_grossprofitmargin($U$1,EDATE($B41,-12),1)%</f>
        <v>0.51407499999999995</v>
      </c>
      <c r="H41" s="7" cm="1">
        <f t="array" ref="H41">[1]!hks_fa_grossprofitmargin_ttm2($U$1,$B41)%</f>
        <v>0.52015400000000001</v>
      </c>
      <c r="I41" s="7" cm="1">
        <f t="array" ref="I41">[1]!hks_qfa_netprofitmargin($U$1,$B41,1)%</f>
        <v>0.15717100000000001</v>
      </c>
      <c r="J41" s="7" cm="1">
        <f t="array" ref="J41">[1]!hks_qfa_netprofitmargin($U$1,EDATE($B41,-12),1)%</f>
        <v>0.121722</v>
      </c>
      <c r="K41" s="7" cm="1">
        <f t="array" ref="K41">[1]!hks_fa_netprofitmargin_ttm2($U$1,$B41)%</f>
        <v>0.13142899999999999</v>
      </c>
      <c r="L41" s="8" cm="1">
        <f t="array" ref="L41">[1]!hks_qstm_cs($U$1,"W93978243",$B41,1,"Cur=USD",100000000)</f>
        <v>4.5100899999999999</v>
      </c>
      <c r="M41" s="6" cm="1">
        <f t="array" ref="M41">[1]!s_nq_avgclose($U$1,-63,$A41,3)</f>
        <v>0.28519048250199275</v>
      </c>
      <c r="N41" s="6">
        <f>MIN([1]!s_mq_low($U$1,$A41,3),[1]!s_mq_low($U$1,$A41-31,3),[1]!s_mq_low($U$1,$A41-62,3))</f>
        <v>0.25560753831351063</v>
      </c>
      <c r="O41" s="9">
        <f>MAX([1]!s_mq_high($U$1,$A41,3),[1]!s_mq_high($U$1,$A41-31,3),[1]!s_mq_high($U$1,$A41-62,3))</f>
        <v>0.31635731199340328</v>
      </c>
      <c r="P41" s="9" cm="1">
        <f t="array" ref="P41">[1]!hks_stm_bs($U$1,"W59961072",$B41,1,"Cur=USD",100000000)</f>
        <v>47.752580000000002</v>
      </c>
      <c r="Q41" s="9" cm="1">
        <f t="array" ref="Q41">[1]!hks_stm_bs($U$1,"W57429756",$B41,1,"Cur=USD",100000000)</f>
        <v>16.369869999999999</v>
      </c>
      <c r="R41" s="9">
        <f>[1]!hks_stm_bs($U$1,"W51009704",$B41,1,"Cur=USD",100000000)</f>
        <v>9.7622300000000006</v>
      </c>
      <c r="S41" s="9">
        <f>[1]!hks_stm_bs($U$1,"W50002154",$B41,1,"Cur=USD",100000000)</f>
        <v>6.0831900000000001</v>
      </c>
      <c r="T41" s="11"/>
    </row>
    <row r="42" spans="1:21" x14ac:dyDescent="0.25">
      <c r="A42" s="5">
        <v>41364</v>
      </c>
      <c r="B42" s="5" t="s">
        <v>31</v>
      </c>
      <c r="C42" s="6" cm="1">
        <f t="array" ref="C42">[1]!hks_qstm_is($U$1,"W69199016",$B42,1,"Cur=USD",100000000)</f>
        <v>9.54739</v>
      </c>
      <c r="D42" s="6" cm="1">
        <f t="array" ref="D42">[1]!hks_qstm_is($U$1,"W69199016",EDATE($B42,-12),1,"Cur=USD",100000000)</f>
        <v>9.2487700000000004</v>
      </c>
      <c r="E42" s="6" cm="1">
        <f t="array" ref="E42">[1]!hks_fa_or_ttm($U$1,$A42,"Cur=USD",100000000)+$C42-$D42</f>
        <v>43.100209999999997</v>
      </c>
      <c r="F42" s="7" cm="1">
        <f t="array" ref="F42">[1]!hks_qfa_grossprofitmargin($U$1,$B42,1)%</f>
        <v>0.54315199999999997</v>
      </c>
      <c r="G42" s="7" cm="1">
        <f t="array" ref="G42">[1]!hks_qfa_grossprofitmargin($U$1,EDATE($B42,-12),1)%</f>
        <v>0.50100100000000003</v>
      </c>
      <c r="H42" s="7" cm="1">
        <f t="array" ref="H42">[1]!hks_fa_grossprofitmargin_ttm2($U$1,$B42)%</f>
        <v>0.52935899999999991</v>
      </c>
      <c r="I42" s="7" cm="1">
        <f t="array" ref="I42">[1]!hks_qfa_netprofitmargin($U$1,$B42,1)%</f>
        <v>8.1584000000000004E-2</v>
      </c>
      <c r="J42" s="7" cm="1">
        <f t="array" ref="J42">[1]!hks_qfa_netprofitmargin($U$1,EDATE($B42,-12),1)%</f>
        <v>6.5346000000000001E-2</v>
      </c>
      <c r="K42" s="7" cm="1">
        <f t="array" ref="K42">[1]!hks_fa_netprofitmargin_ttm2($U$1,$B42)%</f>
        <v>0.13456799999999999</v>
      </c>
      <c r="L42" s="8" cm="1">
        <f t="array" ref="L42">[1]!hks_qstm_cs($U$1,"W93978243",$B42,1,"Cur=USD",100000000)</f>
        <v>1.7565</v>
      </c>
      <c r="M42" s="6" cm="1">
        <f t="array" ref="M42">[1]!s_nq_avgclose($U$1,-63,$A42,3)</f>
        <v>0.28824618036322919</v>
      </c>
      <c r="N42" s="6">
        <f>MIN([1]!s_mq_low($U$1,$A42,3),[1]!s_mq_low($U$1,$A42-31,3),[1]!s_mq_low($U$1,$A42-62,3))</f>
        <v>0.27479185823033297</v>
      </c>
      <c r="O42" s="9">
        <f>MAX([1]!s_mq_high($U$1,$A42,3),[1]!s_mq_high($U$1,$A42-31,3),[1]!s_mq_high($U$1,$A42-62,3))</f>
        <v>0.30432448447171218</v>
      </c>
      <c r="P42" s="9" cm="1">
        <f t="array" ref="P42">[1]!hks_stm_bs($U$1,"W59961072",$B42,1,"Cur=USD",100000000)</f>
        <v>46.066160000000004</v>
      </c>
      <c r="Q42" s="9" cm="1">
        <f t="array" ref="Q42">[1]!hks_stm_bs($U$1,"W57429756",$B42,1,"Cur=USD",100000000)</f>
        <v>16.729109999999999</v>
      </c>
      <c r="R42" s="9">
        <f>[1]!hks_stm_bs($U$1,"W51009704",$B42,1,"Cur=USD",100000000)</f>
        <v>9.2557700000000001</v>
      </c>
      <c r="S42" s="9">
        <f>[1]!hks_stm_bs($U$1,"W50002154",$B42,1,"Cur=USD",100000000)</f>
        <v>5.2901400000000001</v>
      </c>
      <c r="T42" s="11"/>
    </row>
    <row r="43" spans="1:21" x14ac:dyDescent="0.25">
      <c r="A43" s="5">
        <v>41455</v>
      </c>
      <c r="B43" s="5" t="s">
        <v>32</v>
      </c>
      <c r="C43" s="6" cm="1">
        <f t="array" ref="C43">[1]!hks_qstm_is($U$1,"W69199016",$B43,1,"Cur=USD",100000000)</f>
        <v>9.7723800000000001</v>
      </c>
      <c r="D43" s="6" cm="1">
        <f t="array" ref="D43">[1]!hks_qstm_is($U$1,"W69199016",EDATE($B43,-12),1,"Cur=USD",100000000)</f>
        <v>10.4427</v>
      </c>
      <c r="E43" s="6" cm="1">
        <f t="array" ref="E43">[1]!hks_fa_or_ttm($U$1,$A43,"Cur=USD",100000000)+$C43-$D43</f>
        <v>42.429889999999993</v>
      </c>
      <c r="F43" s="7" cm="1">
        <f t="array" ref="F43">[1]!hks_qfa_grossprofitmargin($U$1,$B43,1)%</f>
        <v>0.55824499999999999</v>
      </c>
      <c r="G43" s="7" cm="1">
        <f t="array" ref="G43">[1]!hks_qfa_grossprofitmargin($U$1,EDATE($B43,-12),1)%</f>
        <v>0.51779600000000003</v>
      </c>
      <c r="H43" s="7" cm="1">
        <f t="array" ref="H43">[1]!hks_fa_grossprofitmargin_ttm2($U$1,$B43)%</f>
        <v>0.53885700000000003</v>
      </c>
      <c r="I43" s="7" cm="1">
        <f t="array" ref="I43">[1]!hks_qfa_netprofitmargin($U$1,$B43,1)%</f>
        <v>9.8694000000000004E-2</v>
      </c>
      <c r="J43" s="7" cm="1">
        <f t="array" ref="J43">[1]!hks_qfa_netprofitmargin($U$1,EDATE($B43,-12),1)%</f>
        <v>0.113999</v>
      </c>
      <c r="K43" s="7" cm="1">
        <f t="array" ref="K43">[1]!hks_fa_netprofitmargin_ttm2($U$1,$B43)%</f>
        <v>0.13136799999999998</v>
      </c>
      <c r="L43" s="8" cm="1">
        <f t="array" ref="L43">[1]!hks_qstm_cs($U$1,"W93978243",$B43,1,"Cur=USD",100000000)</f>
        <v>0.96469000000000005</v>
      </c>
      <c r="M43" s="6" cm="1">
        <f t="array" ref="M43">[1]!s_nq_avgclose($U$1,-63,$A43,3)</f>
        <v>0.32129187135828013</v>
      </c>
      <c r="N43" s="6">
        <f>MIN([1]!s_mq_low($U$1,$A43,3),[1]!s_mq_low($U$1,$A43-31,3),[1]!s_mq_low($U$1,$A43-62,3))</f>
        <v>0.27949550889842623</v>
      </c>
      <c r="O43" s="9">
        <f>MAX([1]!s_mq_high($U$1,$A43,3),[1]!s_mq_high($U$1,$A43-31,3),[1]!s_mq_high($U$1,$A43-62,3))</f>
        <v>0.36117672310813415</v>
      </c>
      <c r="P43" s="9" cm="1">
        <f t="array" ref="P43">[1]!hks_stm_bs($U$1,"W59961072",$B43,1,"Cur=USD",100000000)</f>
        <v>39.226080000000003</v>
      </c>
      <c r="Q43" s="9" cm="1">
        <f t="array" ref="Q43">[1]!hks_stm_bs($U$1,"W57429756",$B43,1,"Cur=USD",100000000)</f>
        <v>16.469840000000001</v>
      </c>
      <c r="R43" s="9">
        <f>[1]!hks_stm_bs($U$1,"W51009704",$B43,1,"Cur=USD",100000000)</f>
        <v>9.3579100000000004</v>
      </c>
      <c r="S43" s="9">
        <f>[1]!hks_stm_bs($U$1,"W50002154",$B43,1,"Cur=USD",100000000)</f>
        <v>4.6162799999999997</v>
      </c>
      <c r="T43" s="11"/>
    </row>
    <row r="44" spans="1:21" x14ac:dyDescent="0.25">
      <c r="A44" s="5">
        <v>41547</v>
      </c>
      <c r="B44" s="5" t="s">
        <v>33</v>
      </c>
      <c r="C44" s="6" cm="1">
        <f t="array" ref="C44">[1]!hks_qstm_is($U$1,"W69199016",$B44,1,"Cur=USD",100000000)</f>
        <v>10.539669999999999</v>
      </c>
      <c r="D44" s="6" cm="1">
        <f t="array" ref="D44">[1]!hks_qstm_is($U$1,"W69199016",EDATE($B44,-12),1,"Cur=USD",100000000)</f>
        <v>12.0411</v>
      </c>
      <c r="E44" s="6" cm="1">
        <f t="array" ref="E44">[1]!hks_fa_or_ttm($U$1,$A44,"Cur=USD",100000000)+$C44-$D44</f>
        <v>40.928460000000001</v>
      </c>
      <c r="F44" s="7" cm="1">
        <f t="array" ref="F44">[1]!hks_qfa_grossprofitmargin($U$1,$B44,1)%</f>
        <v>0.55449100000000007</v>
      </c>
      <c r="G44" s="7" cm="1">
        <f t="array" ref="G44">[1]!hks_qfa_grossprofitmargin($U$1,EDATE($B44,-12),1)%</f>
        <v>0.52873700000000001</v>
      </c>
      <c r="H44" s="7" cm="1">
        <f t="array" ref="H44">[1]!hks_fa_grossprofitmargin_ttm2($U$1,$B44)%</f>
        <v>0.54586100000000004</v>
      </c>
      <c r="I44" s="7" cm="1">
        <f t="array" ref="I44">[1]!hks_qfa_netprofitmargin($U$1,$B44,1)%</f>
        <v>0.11265399999999999</v>
      </c>
      <c r="J44" s="7" cm="1">
        <f t="array" ref="J44">[1]!hks_qfa_netprofitmargin($U$1,EDATE($B44,-12),1)%</f>
        <v>0.17363900000000002</v>
      </c>
      <c r="K44" s="7" cm="1">
        <f t="array" ref="K44">[1]!hks_fa_netprofitmargin_ttm2($U$1,$B44)%</f>
        <v>0.11411300000000001</v>
      </c>
      <c r="L44" s="8" cm="1">
        <f t="array" ref="L44">[1]!hks_qstm_cs($U$1,"W93978243",$B44,1,"Cur=USD",100000000)</f>
        <v>1.6231500000000001</v>
      </c>
      <c r="M44" s="6" cm="1">
        <f t="array" ref="M44">[1]!s_nq_avgclose($U$1,-63,$A44,3)</f>
        <v>0.3476459672594811</v>
      </c>
      <c r="N44" s="6">
        <f>MIN([1]!s_mq_low($U$1,$A44,3),[1]!s_mq_low($U$1,$A44-31,3),[1]!s_mq_low($U$1,$A44-62,3))</f>
        <v>0.30588028681832291</v>
      </c>
      <c r="O44" s="9">
        <f>MAX([1]!s_mq_high($U$1,$A44,3),[1]!s_mq_high($U$1,$A44-31,3),[1]!s_mq_high($U$1,$A44-62,3))</f>
        <v>0.37753646205237945</v>
      </c>
      <c r="P44" s="9" cm="1">
        <f t="array" ref="P44">[1]!hks_stm_bs($U$1,"W59961072",$B44,1,"Cur=USD",100000000)</f>
        <v>40.49841</v>
      </c>
      <c r="Q44" s="9" cm="1">
        <f t="array" ref="Q44">[1]!hks_stm_bs($U$1,"W57429756",$B44,1,"Cur=USD",100000000)</f>
        <v>16.615320000000001</v>
      </c>
      <c r="R44" s="9">
        <f>[1]!hks_stm_bs($U$1,"W51009704",$B44,1,"Cur=USD",100000000)</f>
        <v>9.8592700000000004</v>
      </c>
      <c r="S44" s="9">
        <f>[1]!hks_stm_bs($U$1,"W50002154",$B44,1,"Cur=USD",100000000)</f>
        <v>4.0479900000000004</v>
      </c>
      <c r="T44" s="11"/>
    </row>
    <row r="45" spans="1:21" x14ac:dyDescent="0.25">
      <c r="A45" s="5">
        <v>41639</v>
      </c>
      <c r="B45" s="5" t="s">
        <v>34</v>
      </c>
      <c r="C45" s="6" cm="1">
        <f t="array" ref="C45">[1]!hks_qstm_is($U$1,"W69199016",$B45,1,"Cur=USD",100000000)</f>
        <v>11.44218</v>
      </c>
      <c r="D45" s="6" cm="1">
        <f t="array" ref="D45">[1]!hks_qstm_is($U$1,"W69199016",EDATE($B45,-12),1,"Cur=USD",100000000)</f>
        <v>11.06902</v>
      </c>
      <c r="E45" s="6" cm="1">
        <f t="array" ref="E45">[1]!hks_fa_or_ttm($U$1,$A45,"Cur=USD",100000000)+$C45-$D45</f>
        <v>41.30162</v>
      </c>
      <c r="F45" s="7" cm="1">
        <f t="array" ref="F45">[1]!hks_qfa_grossprofitmargin($U$1,$B45,1)%</f>
        <v>0.54119200000000001</v>
      </c>
      <c r="G45" s="7" cm="1">
        <f t="array" ref="G45">[1]!hks_qfa_grossprofitmargin($U$1,EDATE($B45,-12),1)%</f>
        <v>0.52904600000000002</v>
      </c>
      <c r="H45" s="7" cm="1">
        <f t="array" ref="H45">[1]!hks_fa_grossprofitmargin_ttm2($U$1,$B45)%</f>
        <v>0.54907400000000006</v>
      </c>
      <c r="I45" s="7" cm="1">
        <f t="array" ref="I45">[1]!hks_qfa_netprofitmargin($U$1,$B45,1)%</f>
        <v>0.12839900000000001</v>
      </c>
      <c r="J45" s="7" cm="1">
        <f t="array" ref="J45">[1]!hks_qfa_netprofitmargin($U$1,EDATE($B45,-12),1)%</f>
        <v>0.15717100000000001</v>
      </c>
      <c r="K45" s="7" cm="1">
        <f t="array" ref="K45">[1]!hks_fa_netprofitmargin_ttm2($U$1,$B45)%</f>
        <v>0.106531</v>
      </c>
      <c r="L45" s="8" cm="1">
        <f t="array" ref="L45">[1]!hks_qstm_cs($U$1,"W93978243",$B45,1,"Cur=USD",100000000)</f>
        <v>4.0071199999999996</v>
      </c>
      <c r="M45" s="6" cm="1">
        <f t="array" ref="M45">[1]!s_nq_avgclose($U$1,-63,$A45,3)</f>
        <v>0.36406860844321676</v>
      </c>
      <c r="N45" s="6">
        <f>MIN([1]!s_mq_low($U$1,$A45,3),[1]!s_mq_low($U$1,$A45-31,3),[1]!s_mq_low($U$1,$A45-62,3))</f>
        <v>0.34048629993792229</v>
      </c>
      <c r="O45" s="9">
        <f>MAX([1]!s_mq_high($U$1,$A45,3),[1]!s_mq_high($U$1,$A45-31,3),[1]!s_mq_high($U$1,$A45-62,3))</f>
        <v>0.38257809803630877</v>
      </c>
      <c r="P45" s="9" cm="1">
        <f t="array" ref="P45">[1]!hks_stm_bs($U$1,"W59961072",$B45,1,"Cur=USD",100000000)</f>
        <v>56.247109999999999</v>
      </c>
      <c r="Q45" s="9" cm="1">
        <f t="array" ref="Q45">[1]!hks_stm_bs($U$1,"W57429756",$B45,1,"Cur=USD",100000000)</f>
        <v>16.26183</v>
      </c>
      <c r="R45" s="9">
        <f>[1]!hks_stm_bs($U$1,"W51009704",$B45,1,"Cur=USD",100000000)</f>
        <v>9.4549599999999998</v>
      </c>
      <c r="S45" s="9">
        <f>[1]!hks_stm_bs($U$1,"W50002154",$B45,1,"Cur=USD",100000000)</f>
        <v>18.489999999999998</v>
      </c>
      <c r="T45" s="11"/>
    </row>
    <row r="46" spans="1:21" x14ac:dyDescent="0.25">
      <c r="A46" s="5">
        <v>41729</v>
      </c>
      <c r="B46" s="5" t="s">
        <v>35</v>
      </c>
      <c r="C46" s="6" cm="1">
        <f t="array" ref="C46">[1]!hks_qstm_is($U$1,"W69199016",$B46,1,"Cur=USD",100000000)</f>
        <v>11.02787</v>
      </c>
      <c r="D46" s="6" cm="1">
        <f t="array" ref="D46">[1]!hks_qstm_is($U$1,"W69199016",EDATE($B46,-12),1,"Cur=USD",100000000)</f>
        <v>9.54739</v>
      </c>
      <c r="E46" s="6" cm="1">
        <f t="array" ref="E46">[1]!hks_fa_or_ttm($U$1,$A46,"Cur=USD",100000000)+$C46-$D46</f>
        <v>42.7821</v>
      </c>
      <c r="F46" s="7" cm="1">
        <f t="array" ref="F46">[1]!hks_qfa_grossprofitmargin($U$1,$B46,1)%</f>
        <v>0.54788599999999998</v>
      </c>
      <c r="G46" s="7" cm="1">
        <f t="array" ref="G46">[1]!hks_qfa_grossprofitmargin($U$1,EDATE($B46,-12),1)%</f>
        <v>0.54315199999999997</v>
      </c>
      <c r="H46" s="7" cm="1">
        <f t="array" ref="H46">[1]!hks_fa_grossprofitmargin_ttm2($U$1,$B46)%</f>
        <v>0.55008899999999994</v>
      </c>
      <c r="I46" s="7" cm="1">
        <f t="array" ref="I46">[1]!hks_qfa_netprofitmargin($U$1,$B46,1)%</f>
        <v>0.12379200000000001</v>
      </c>
      <c r="J46" s="7" cm="1">
        <f t="array" ref="J46">[1]!hks_qfa_netprofitmargin($U$1,EDATE($B46,-12),1)%</f>
        <v>8.1584000000000004E-2</v>
      </c>
      <c r="K46" s="7" cm="1">
        <f t="array" ref="K46">[1]!hks_fa_netprofitmargin_ttm2($U$1,$B46)%</f>
        <v>0.116548</v>
      </c>
      <c r="L46" s="8" cm="1">
        <f t="array" ref="L46">[1]!hks_qstm_cs($U$1,"W93978243",$B46,1,"Cur=USD",100000000)</f>
        <v>1.5102199999999999</v>
      </c>
      <c r="M46" s="6" cm="1">
        <f t="array" ref="M46">[1]!s_nq_avgclose($U$1,-63,$A46,3)</f>
        <v>0.40288434454127103</v>
      </c>
      <c r="N46" s="6">
        <f>MIN([1]!s_mq_low($U$1,$A46,3),[1]!s_mq_low($U$1,$A46-31,3),[1]!s_mq_low($U$1,$A46-62,3))</f>
        <v>0.36119144433621397</v>
      </c>
      <c r="O46" s="9">
        <f>MAX([1]!s_mq_high($U$1,$A46,3),[1]!s_mq_high($U$1,$A46-31,3),[1]!s_mq_high($U$1,$A46-62,3))</f>
        <v>0.44950179847092259</v>
      </c>
      <c r="P46" s="9" cm="1">
        <f t="array" ref="P46">[1]!hks_stm_bs($U$1,"W59961072",$B46,1,"Cur=USD",100000000)</f>
        <v>52.73798</v>
      </c>
      <c r="Q46" s="9" cm="1">
        <f t="array" ref="Q46">[1]!hks_stm_bs($U$1,"W57429756",$B46,1,"Cur=USD",100000000)</f>
        <v>15.90865</v>
      </c>
      <c r="R46" s="9">
        <f>[1]!hks_stm_bs($U$1,"W51009704",$B46,1,"Cur=USD",100000000)</f>
        <v>8.9794499999999999</v>
      </c>
      <c r="S46" s="9">
        <f>[1]!hks_stm_bs($U$1,"W50002154",$B46,1,"Cur=USD",100000000)</f>
        <v>17.997330000000002</v>
      </c>
      <c r="T46" s="11"/>
    </row>
    <row r="47" spans="1:21" x14ac:dyDescent="0.25">
      <c r="A47" s="5">
        <v>41820</v>
      </c>
      <c r="B47" s="5" t="s">
        <v>36</v>
      </c>
      <c r="C47" s="6" cm="1">
        <f t="array" ref="C47">[1]!hks_qstm_is($U$1,"W69199016",$B47,1,"Cur=USD",100000000)</f>
        <v>11.02824</v>
      </c>
      <c r="D47" s="6" cm="1">
        <f t="array" ref="D47">[1]!hks_qstm_is($U$1,"W69199016",EDATE($B47,-12),1,"Cur=USD",100000000)</f>
        <v>9.7723800000000001</v>
      </c>
      <c r="E47" s="6" cm="1">
        <f t="array" ref="E47">[1]!hks_fa_or_ttm($U$1,$A47,"Cur=USD",100000000)+$C47-$D47</f>
        <v>44.037959999999998</v>
      </c>
      <c r="F47" s="7" cm="1">
        <f t="array" ref="F47">[1]!hks_qfa_grossprofitmargin($U$1,$B47,1)%</f>
        <v>0.56126299999999996</v>
      </c>
      <c r="G47" s="7" cm="1">
        <f t="array" ref="G47">[1]!hks_qfa_grossprofitmargin($U$1,EDATE($B47,-12),1)%</f>
        <v>0.55824499999999999</v>
      </c>
      <c r="H47" s="7" cm="1">
        <f t="array" ref="H47">[1]!hks_fa_grossprofitmargin_ttm2($U$1,$B47)%</f>
        <v>0.55107799999999996</v>
      </c>
      <c r="I47" s="7" cm="1">
        <f t="array" ref="I47">[1]!hks_qfa_netprofitmargin($U$1,$B47,1)%</f>
        <v>0.11604399999999999</v>
      </c>
      <c r="J47" s="7" cm="1">
        <f t="array" ref="J47">[1]!hks_qfa_netprofitmargin($U$1,EDATE($B47,-12),1)%</f>
        <v>9.8694000000000004E-2</v>
      </c>
      <c r="K47" s="7" cm="1">
        <f t="array" ref="K47">[1]!hks_fa_netprofitmargin_ttm2($U$1,$B47)%</f>
        <v>0.12038299999999999</v>
      </c>
      <c r="L47" s="8" cm="1">
        <f t="array" ref="L47">[1]!hks_qstm_cs($U$1,"W93978243",$B47,1,"Cur=USD",100000000)</f>
        <v>0.96282000000000001</v>
      </c>
      <c r="M47" s="6" cm="1">
        <f t="array" ref="M47">[1]!s_nq_avgclose($U$1,-63,$A47,3)</f>
        <v>0.44312873256491397</v>
      </c>
      <c r="N47" s="6">
        <f>MIN([1]!s_mq_low($U$1,$A47,3),[1]!s_mq_low($U$1,$A47-31,3),[1]!s_mq_low($U$1,$A47-62,3))</f>
        <v>0.41942449161854789</v>
      </c>
      <c r="O47" s="9">
        <f>MAX([1]!s_mq_high($U$1,$A47,3),[1]!s_mq_high($U$1,$A47-31,3),[1]!s_mq_high($U$1,$A47-62,3))</f>
        <v>0.46941611746121426</v>
      </c>
      <c r="P47" s="9" cm="1">
        <f t="array" ref="P47">[1]!hks_stm_bs($U$1,"W59961072",$B47,1,"Cur=USD",100000000)</f>
        <v>53.775860000000002</v>
      </c>
      <c r="Q47" s="9" cm="1">
        <f t="array" ref="Q47">[1]!hks_stm_bs($U$1,"W57429756",$B47,1,"Cur=USD",100000000)</f>
        <v>15.56133</v>
      </c>
      <c r="R47" s="9">
        <f>[1]!hks_stm_bs($U$1,"W51009704",$B47,1,"Cur=USD",100000000)</f>
        <v>8.6872900000000008</v>
      </c>
      <c r="S47" s="9">
        <f>[1]!hks_stm_bs($U$1,"W50002154",$B47,1,"Cur=USD",100000000)</f>
        <v>17.602039999999999</v>
      </c>
      <c r="T47" s="11"/>
    </row>
    <row r="48" spans="1:21" x14ac:dyDescent="0.25">
      <c r="A48" s="5">
        <v>41912</v>
      </c>
      <c r="B48" s="5" t="s">
        <v>37</v>
      </c>
      <c r="C48" s="6" cm="1">
        <f t="array" ref="C48">[1]!hks_qstm_is($U$1,"W69199016",$B48,1,"Cur=USD",100000000)</f>
        <v>12.253819999999999</v>
      </c>
      <c r="D48" s="6" cm="1">
        <f t="array" ref="D48">[1]!hks_qstm_is($U$1,"W69199016",EDATE($B48,-12),1,"Cur=USD",100000000)</f>
        <v>10.539669999999999</v>
      </c>
      <c r="E48" s="6" cm="1">
        <f t="array" ref="E48">[1]!hks_fa_or_ttm($U$1,$A48,"Cur=USD",100000000)+$C48-$D48</f>
        <v>45.752109999999995</v>
      </c>
      <c r="F48" s="7" cm="1">
        <f t="array" ref="F48">[1]!hks_qfa_grossprofitmargin($U$1,$B48,1)%</f>
        <v>0.552234</v>
      </c>
      <c r="G48" s="7" cm="1">
        <f t="array" ref="G48">[1]!hks_qfa_grossprofitmargin($U$1,EDATE($B48,-12),1)%</f>
        <v>0.55449100000000007</v>
      </c>
      <c r="H48" s="7" cm="1">
        <f t="array" ref="H48">[1]!hks_fa_grossprofitmargin_ttm2($U$1,$B48)%</f>
        <v>0.55060100000000001</v>
      </c>
      <c r="I48" s="7" cm="1">
        <f t="array" ref="I48">[1]!hks_qfa_netprofitmargin($U$1,$B48,1)%</f>
        <v>0.141154</v>
      </c>
      <c r="J48" s="7" cm="1">
        <f t="array" ref="J48">[1]!hks_qfa_netprofitmargin($U$1,EDATE($B48,-12),1)%</f>
        <v>0.11265399999999999</v>
      </c>
      <c r="K48" s="7" cm="1">
        <f t="array" ref="K48">[1]!hks_fa_netprofitmargin_ttm2($U$1,$B48)%</f>
        <v>0.12772700000000001</v>
      </c>
      <c r="L48" s="8" cm="1">
        <f t="array" ref="L48">[1]!hks_qstm_cs($U$1,"W93978243",$B48,1,"Cur=USD",100000000)</f>
        <v>2.1562299999999999</v>
      </c>
      <c r="M48" s="6" cm="1">
        <f t="array" ref="M48">[1]!s_nq_avgclose($U$1,-63,$A48,3)</f>
        <v>0.44925504602719341</v>
      </c>
      <c r="N48" s="6">
        <f>MIN([1]!s_mq_low($U$1,$A48,3),[1]!s_mq_low($U$1,$A48-31,3),[1]!s_mq_low($U$1,$A48-62,3))</f>
        <v>0.41255324261416398</v>
      </c>
      <c r="O48" s="9">
        <f>MAX([1]!s_mq_high($U$1,$A48,3),[1]!s_mq_high($U$1,$A48-31,3),[1]!s_mq_high($U$1,$A48-62,3))</f>
        <v>0.48152949706127829</v>
      </c>
      <c r="P48" s="9" cm="1">
        <f t="array" ref="P48">[1]!hks_stm_bs($U$1,"W59961072",$B48,1,"Cur=USD",100000000)</f>
        <v>53.411090000000002</v>
      </c>
      <c r="Q48" s="9" cm="1">
        <f t="array" ref="Q48">[1]!hks_stm_bs($U$1,"W57429756",$B48,1,"Cur=USD",100000000)</f>
        <v>15.4476</v>
      </c>
      <c r="R48" s="9">
        <f>[1]!hks_stm_bs($U$1,"W51009704",$B48,1,"Cur=USD",100000000)</f>
        <v>9.3390699999999995</v>
      </c>
      <c r="S48" s="9">
        <f>[1]!hks_stm_bs($U$1,"W50002154",$B48,1,"Cur=USD",100000000)</f>
        <v>17.473690000000001</v>
      </c>
      <c r="T48" s="11"/>
    </row>
    <row r="49" spans="1:20" x14ac:dyDescent="0.25">
      <c r="A49" s="5">
        <v>42004</v>
      </c>
      <c r="B49" s="5" t="s">
        <v>38</v>
      </c>
      <c r="C49" s="6" cm="1">
        <f t="array" ref="C49">[1]!hks_qstm_is($U$1,"W69199016",$B49,1,"Cur=USD",100000000)</f>
        <v>12.505140000000001</v>
      </c>
      <c r="D49" s="6" cm="1">
        <f t="array" ref="D49">[1]!hks_qstm_is($U$1,"W69199016",EDATE($B49,-12),1,"Cur=USD",100000000)</f>
        <v>11.44218</v>
      </c>
      <c r="E49" s="6" cm="1">
        <f t="array" ref="E49">[1]!hks_fa_or_ttm($U$1,$A49,"Cur=USD",100000000)+$C49-$D49</f>
        <v>46.815069999999999</v>
      </c>
      <c r="F49" s="7" cm="1">
        <f t="array" ref="F49">[1]!hks_qfa_grossprofitmargin($U$1,$B49,1)%</f>
        <v>0.55945199999999995</v>
      </c>
      <c r="G49" s="7" cm="1">
        <f t="array" ref="G49">[1]!hks_qfa_grossprofitmargin($U$1,EDATE($B49,-12),1)%</f>
        <v>0.54119200000000001</v>
      </c>
      <c r="H49" s="7" cm="1">
        <f t="array" ref="H49">[1]!hks_fa_grossprofitmargin_ttm2($U$1,$B49)%</f>
        <v>0.55526500000000001</v>
      </c>
      <c r="I49" s="7" cm="1">
        <f t="array" ref="I49">[1]!hks_qfa_netprofitmargin($U$1,$B49,1)%</f>
        <v>0.15443899999999999</v>
      </c>
      <c r="J49" s="7" cm="1">
        <f t="array" ref="J49">[1]!hks_qfa_netprofitmargin($U$1,EDATE($B49,-12),1)%</f>
        <v>0.12839900000000001</v>
      </c>
      <c r="K49" s="7" cm="1">
        <f t="array" ref="K49">[1]!hks_fa_netprofitmargin_ttm2($U$1,$B49)%</f>
        <v>0.13469699999999998</v>
      </c>
      <c r="L49" s="8" cm="1">
        <f t="array" ref="L49">[1]!hks_qstm_cs($U$1,"W93978243",$B49,1,"Cur=USD",100000000)</f>
        <v>4.4272900000000002</v>
      </c>
      <c r="M49" s="6" cm="1">
        <f t="array" ref="M49">[1]!s_nq_avgclose($U$1,-63,$A49,3)</f>
        <v>0.46654150417548829</v>
      </c>
      <c r="N49" s="6">
        <f>MIN([1]!s_mq_low($U$1,$A49,3),[1]!s_mq_low($U$1,$A49-31,3),[1]!s_mq_low($U$1,$A49-62,3))</f>
        <v>0.40075680723164453</v>
      </c>
      <c r="O49" s="9">
        <f>MAX([1]!s_mq_high($U$1,$A49,3),[1]!s_mq_high($U$1,$A49-31,3),[1]!s_mq_high($U$1,$A49-62,3))</f>
        <v>0.50996552342267365</v>
      </c>
      <c r="P49" s="9" cm="1">
        <f t="array" ref="P49">[1]!hks_stm_bs($U$1,"W59961072",$B49,1,"Cur=USD",100000000)</f>
        <v>57.13297</v>
      </c>
      <c r="Q49" s="9" cm="1">
        <f t="array" ref="Q49">[1]!hks_stm_bs($U$1,"W57429756",$B49,1,"Cur=USD",100000000)</f>
        <v>14.880710000000001</v>
      </c>
      <c r="R49" s="9">
        <f>[1]!hks_stm_bs($U$1,"W51009704",$B49,1,"Cur=USD",100000000)</f>
        <v>8.9603000000000002</v>
      </c>
      <c r="S49" s="9">
        <f>[1]!hks_stm_bs($U$1,"W50002154",$B49,1,"Cur=USD",100000000)</f>
        <v>18.873560000000001</v>
      </c>
      <c r="T49" s="11"/>
    </row>
    <row r="50" spans="1:20" x14ac:dyDescent="0.25">
      <c r="A50" s="5">
        <v>42094</v>
      </c>
      <c r="B50" s="5" t="s">
        <v>39</v>
      </c>
      <c r="C50" s="6" cm="1">
        <f t="array" ref="C50">[1]!hks_qstm_is($U$1,"W69199016",$B50,1,"Cur=USD",100000000)</f>
        <v>11.51</v>
      </c>
      <c r="D50" s="6" cm="1">
        <f t="array" ref="D50">[1]!hks_qstm_is($U$1,"W69199016",EDATE($B50,-12),1,"Cur=USD",100000000)</f>
        <v>11.02787</v>
      </c>
      <c r="E50" s="6" cm="1">
        <f t="array" ref="E50">[1]!hks_fa_or_ttm($U$1,$A50,"Cur=USD",100000000)+$C50-$D50</f>
        <v>47.297199999999997</v>
      </c>
      <c r="F50" s="7" cm="1">
        <f t="array" ref="F50">[1]!hks_qfa_grossprofitmargin($U$1,$B50,1)%</f>
        <v>0.56733299999999998</v>
      </c>
      <c r="G50" s="7" cm="1">
        <f t="array" ref="G50">[1]!hks_qfa_grossprofitmargin($U$1,EDATE($B50,-12),1)%</f>
        <v>0.54788599999999998</v>
      </c>
      <c r="H50" s="7" cm="1">
        <f t="array" ref="H50">[1]!hks_fa_grossprofitmargin_ttm2($U$1,$B50)%</f>
        <v>0.55992199999999992</v>
      </c>
      <c r="I50" s="7" cm="1">
        <f t="array" ref="I50">[1]!hks_qfa_netprofitmargin($U$1,$B50,1)%</f>
        <v>0.116421</v>
      </c>
      <c r="J50" s="7" cm="1">
        <f t="array" ref="J50">[1]!hks_qfa_netprofitmargin($U$1,EDATE($B50,-12),1)%</f>
        <v>0.12379200000000001</v>
      </c>
      <c r="K50" s="7" cm="1">
        <f t="array" ref="K50">[1]!hks_fa_netprofitmargin_ttm2($U$1,$B50)%</f>
        <v>0.13279199999999999</v>
      </c>
      <c r="L50" s="8" cm="1">
        <f t="array" ref="L50">[1]!hks_qstm_cs($U$1,"W93978243",$B50,1,"Cur=USD",100000000)</f>
        <v>2.46</v>
      </c>
      <c r="M50" s="6" cm="1">
        <f t="array" ref="M50">[1]!s_nq_avgclose($U$1,-63,$A50,3)</f>
        <v>0.51021504180517296</v>
      </c>
      <c r="N50" s="6">
        <f>MIN([1]!s_mq_low($U$1,$A50,3),[1]!s_mq_low($U$1,$A50-31,3),[1]!s_mq_low($U$1,$A50-62,3))</f>
        <v>0.45452927122943243</v>
      </c>
      <c r="O50" s="9">
        <f>MAX([1]!s_mq_high($U$1,$A50,3),[1]!s_mq_high($U$1,$A50-31,3),[1]!s_mq_high($U$1,$A50-62,3))</f>
        <v>0.56866297269136301</v>
      </c>
      <c r="P50" s="9" cm="1">
        <f t="array" ref="P50">[1]!hks_stm_bs($U$1,"W59961072",$B50,1,"Cur=USD",100000000)</f>
        <v>58.32</v>
      </c>
      <c r="Q50" s="9" cm="1">
        <f t="array" ref="Q50">[1]!hks_stm_bs($U$1,"W57429756",$B50,1,"Cur=USD",100000000)</f>
        <v>14.59</v>
      </c>
      <c r="R50" s="9">
        <f>[1]!hks_stm_bs($U$1,"W51009704",$B50,1,"Cur=USD",100000000)</f>
        <v>8.83</v>
      </c>
      <c r="S50" s="9">
        <f>[1]!hks_stm_bs($U$1,"W50002154",$B50,1,"Cur=USD",100000000)</f>
        <v>18.52</v>
      </c>
      <c r="T50" s="11"/>
    </row>
    <row r="51" spans="1:20" x14ac:dyDescent="0.25">
      <c r="A51" s="5">
        <v>42185</v>
      </c>
      <c r="B51" s="5" t="s">
        <v>40</v>
      </c>
      <c r="C51" s="6" cm="1">
        <f t="array" ref="C51">[1]!hks_qstm_is($U$1,"W69199016",$B51,1,"Cur=USD",100000000)</f>
        <v>11.53</v>
      </c>
      <c r="D51" s="6" cm="1">
        <f t="array" ref="D51">[1]!hks_qstm_is($U$1,"W69199016",EDATE($B51,-12),1,"Cur=USD",100000000)</f>
        <v>11.02824</v>
      </c>
      <c r="E51" s="6" cm="1">
        <f t="array" ref="E51">[1]!hks_fa_or_ttm($U$1,$A51,"Cur=USD",100000000)+$C51-$D51</f>
        <v>47.79683</v>
      </c>
      <c r="F51" s="7" cm="1">
        <f t="array" ref="F51">[1]!hks_qfa_grossprofitmargin($U$1,$B51,1)%</f>
        <v>0.54986999999999997</v>
      </c>
      <c r="G51" s="7" cm="1">
        <f t="array" ref="G51">[1]!hks_qfa_grossprofitmargin($U$1,EDATE($B51,-12),1)%</f>
        <v>0.56126299999999996</v>
      </c>
      <c r="H51" s="7" cm="1">
        <f t="array" ref="H51">[1]!hks_fa_grossprofitmargin_ttm2($U$1,$B51)%</f>
        <v>0.556979</v>
      </c>
      <c r="I51" s="7" cm="1">
        <f t="array" ref="I51">[1]!hks_qfa_netprofitmargin($U$1,$B51,1)%</f>
        <v>2.2550000000000001E-2</v>
      </c>
      <c r="J51" s="7" cm="1">
        <f t="array" ref="J51">[1]!hks_qfa_netprofitmargin($U$1,EDATE($B51,-12),1)%</f>
        <v>0.11604399999999999</v>
      </c>
      <c r="K51" s="7" cm="1">
        <f t="array" ref="K51">[1]!hks_fa_netprofitmargin_ttm2($U$1,$B51)%</f>
        <v>0.110064</v>
      </c>
      <c r="L51" s="8" cm="1">
        <f t="array" ref="L51">[1]!hks_qstm_cs($U$1,"W93978243",$B51,1,"Cur=USD",100000000)</f>
        <v>1.63</v>
      </c>
      <c r="M51" s="6" cm="1">
        <f t="array" ref="M51">[1]!s_nq_avgclose($U$1,-63,$A51,3)</f>
        <v>0.52340820795794019</v>
      </c>
      <c r="N51" s="6">
        <f>MIN([1]!s_mq_low($U$1,$A51,3),[1]!s_mq_low($U$1,$A51-31,3),[1]!s_mq_low($U$1,$A51-62,3))</f>
        <v>0.48330842601215579</v>
      </c>
      <c r="O51" s="9">
        <f>MAX([1]!s_mq_high($U$1,$A51,3),[1]!s_mq_high($U$1,$A51-31,3),[1]!s_mq_high($U$1,$A51-62,3))</f>
        <v>0.55119715378853562</v>
      </c>
      <c r="P51" s="9" cm="1">
        <f t="array" ref="P51">[1]!hks_stm_bs($U$1,"W59961072",$B51,1,"Cur=USD",100000000)</f>
        <v>56.08</v>
      </c>
      <c r="Q51" s="9" cm="1">
        <f t="array" ref="Q51">[1]!hks_stm_bs($U$1,"W57429756",$B51,1,"Cur=USD",100000000)</f>
        <v>13.71</v>
      </c>
      <c r="R51" s="9">
        <f>[1]!hks_stm_bs($U$1,"W51009704",$B51,1,"Cur=USD",100000000)</f>
        <v>9.36</v>
      </c>
      <c r="S51" s="9">
        <f>[1]!hks_stm_bs($U$1,"W50002154",$B51,1,"Cur=USD",100000000)</f>
        <v>18.579999999999998</v>
      </c>
      <c r="T51" s="11"/>
    </row>
    <row r="52" spans="1:20" x14ac:dyDescent="0.25">
      <c r="A52" s="5">
        <v>42277</v>
      </c>
      <c r="B52" s="5" t="s">
        <v>41</v>
      </c>
      <c r="C52" s="6" cm="1">
        <f t="array" ref="C52">[1]!hks_qstm_is($U$1,"W69199016",$B52,1,"Cur=USD",100000000)</f>
        <v>13.05</v>
      </c>
      <c r="D52" s="6" cm="1">
        <f t="array" ref="D52">[1]!hks_qstm_is($U$1,"W69199016",EDATE($B52,-12),1,"Cur=USD",100000000)</f>
        <v>12.253819999999999</v>
      </c>
      <c r="E52" s="6" cm="1">
        <f t="array" ref="E52">[1]!hks_fa_or_ttm($U$1,$A52,"Cur=USD",100000000)+$C52-$D52</f>
        <v>48.591250000000009</v>
      </c>
      <c r="F52" s="7" cm="1">
        <f t="array" ref="F52">[1]!hks_qfa_grossprofitmargin($U$1,$B52,1)%</f>
        <v>0.56245199999999995</v>
      </c>
      <c r="G52" s="7" cm="1">
        <f t="array" ref="G52">[1]!hks_qfa_grossprofitmargin($U$1,EDATE($B52,-12),1)%</f>
        <v>0.552234</v>
      </c>
      <c r="H52" s="7" cm="1">
        <f t="array" ref="H52">[1]!hks_fa_grossprofitmargin_ttm2($U$1,$B52)%</f>
        <v>0.55964500000000006</v>
      </c>
      <c r="I52" s="7" cm="1">
        <f t="array" ref="I52">[1]!hks_qfa_netprofitmargin($U$1,$B52,1)%</f>
        <v>0.18850600000000001</v>
      </c>
      <c r="J52" s="7" cm="1">
        <f t="array" ref="J52">[1]!hks_qfa_netprofitmargin($U$1,EDATE($B52,-12),1)%</f>
        <v>0.141154</v>
      </c>
      <c r="K52" s="7" cm="1">
        <f t="array" ref="K52">[1]!hks_fa_netprofitmargin_ttm2($U$1,$B52)%</f>
        <v>0.12329000000000001</v>
      </c>
      <c r="L52" s="8" cm="1">
        <f t="array" ref="L52">[1]!hks_qstm_cs($U$1,"W93978243",$B52,1,"Cur=USD",100000000)</f>
        <v>2.5499999999999998</v>
      </c>
      <c r="M52" s="6" cm="1">
        <f t="array" ref="M52">[1]!s_nq_avgclose($U$1,-63,$A52,3)</f>
        <v>0.52459594178407065</v>
      </c>
      <c r="N52" s="6">
        <f>MIN([1]!s_mq_low($U$1,$A52,3),[1]!s_mq_low($U$1,$A52-31,3),[1]!s_mq_low($U$1,$A52-62,3))</f>
        <v>0.46201090899209085</v>
      </c>
      <c r="O52" s="9">
        <f>MAX([1]!s_mq_high($U$1,$A52,3),[1]!s_mq_high($U$1,$A52-31,3),[1]!s_mq_high($U$1,$A52-62,3))</f>
        <v>0.59979875634419222</v>
      </c>
      <c r="P52" s="9" cm="1">
        <f t="array" ref="P52">[1]!hks_stm_bs($U$1,"W59961072",$B52,1,"Cur=USD",100000000)</f>
        <v>58.34</v>
      </c>
      <c r="Q52" s="9" cm="1">
        <f t="array" ref="Q52">[1]!hks_stm_bs($U$1,"W57429756",$B52,1,"Cur=USD",100000000)</f>
        <v>13.4</v>
      </c>
      <c r="R52" s="9">
        <f>[1]!hks_stm_bs($U$1,"W51009704",$B52,1,"Cur=USD",100000000)</f>
        <v>8.5500000000000007</v>
      </c>
      <c r="S52" s="9">
        <f>[1]!hks_stm_bs($U$1,"W50002154",$B52,1,"Cur=USD",100000000)</f>
        <v>18.54</v>
      </c>
      <c r="T52" s="11"/>
    </row>
    <row r="53" spans="1:20" x14ac:dyDescent="0.25">
      <c r="A53" s="5">
        <v>42369</v>
      </c>
      <c r="B53" s="5" t="s">
        <v>42</v>
      </c>
      <c r="C53" s="6" cm="1">
        <f t="array" ref="C53">[1]!hks_qstm_is($U$1,"W69199016",$B53,1,"Cur=USD",100000000)</f>
        <v>14.01</v>
      </c>
      <c r="D53" s="6" cm="1">
        <f t="array" ref="D53">[1]!hks_qstm_is($U$1,"W69199016",EDATE($B53,-12),1,"Cur=USD",100000000)</f>
        <v>12.505140000000001</v>
      </c>
      <c r="E53" s="6" cm="1">
        <f t="array" ref="E53">[1]!hks_fa_or_ttm($U$1,$A53,"Cur=USD",100000000)+$C53-$D53</f>
        <v>50.099930000000001</v>
      </c>
      <c r="F53" s="7" cm="1">
        <f t="array" ref="F53">[1]!hks_qfa_grossprofitmargin($U$1,$B53,1)%</f>
        <v>0.56459700000000002</v>
      </c>
      <c r="G53" s="7" cm="1">
        <f t="array" ref="G53">[1]!hks_qfa_grossprofitmargin($U$1,EDATE($B53,-12),1)%</f>
        <v>0.55945199999999995</v>
      </c>
      <c r="H53" s="7" cm="1">
        <f t="array" ref="H53">[1]!hks_fa_grossprofitmargin_ttm2($U$1,$B53)%</f>
        <v>0.56107799999999997</v>
      </c>
      <c r="I53" s="7" cm="1">
        <f t="array" ref="I53">[1]!hks_qfa_netprofitmargin($U$1,$B53,1)%</f>
        <v>0.14775199999999999</v>
      </c>
      <c r="J53" s="7" cm="1">
        <f t="array" ref="J53">[1]!hks_qfa_netprofitmargin($U$1,EDATE($B53,-12),1)%</f>
        <v>0.15443899999999999</v>
      </c>
      <c r="K53" s="7" cm="1">
        <f t="array" ref="K53">[1]!hks_fa_netprofitmargin_ttm2($U$1,$B53)%</f>
        <v>0.122555</v>
      </c>
      <c r="L53" s="8" cm="1">
        <f t="array" ref="L53">[1]!hks_qstm_cs($U$1,"W93978243",$B53,1,"Cur=USD",100000000)</f>
        <v>5.1100000000000003</v>
      </c>
      <c r="M53" s="6" cm="1">
        <f t="array" ref="M53">[1]!s_nq_avgclose($U$1,-63,$A53,3)</f>
        <v>0.73372816067481994</v>
      </c>
      <c r="N53" s="6">
        <f>MIN([1]!s_mq_low($U$1,$A53,3),[1]!s_mq_low($U$1,$A53-31,3),[1]!s_mq_low($U$1,$A53-62,3))</f>
        <v>0.57039209122358958</v>
      </c>
      <c r="O53" s="9">
        <f>MAX([1]!s_mq_high($U$1,$A53,3),[1]!s_mq_high($U$1,$A53-31,3),[1]!s_mq_high($U$1,$A53-62,3))</f>
        <v>0.82797695989744113</v>
      </c>
      <c r="P53" s="9" cm="1">
        <f t="array" ref="P53">[1]!hks_stm_bs($U$1,"W59961072",$B53,1,"Cur=USD",100000000)</f>
        <v>60.53</v>
      </c>
      <c r="Q53" s="9" cm="1">
        <f t="array" ref="Q53">[1]!hks_stm_bs($U$1,"W57429756",$B53,1,"Cur=USD",100000000)</f>
        <v>13.17</v>
      </c>
      <c r="R53" s="9">
        <f>[1]!hks_stm_bs($U$1,"W51009704",$B53,1,"Cur=USD",100000000)</f>
        <v>23.51</v>
      </c>
      <c r="S53" s="9">
        <f>[1]!hks_stm_bs($U$1,"W50002154",$B53,1,"Cur=USD",100000000)</f>
        <v>5.5</v>
      </c>
      <c r="T53" s="11"/>
    </row>
    <row r="54" spans="1:20" x14ac:dyDescent="0.25">
      <c r="A54" s="5">
        <v>42460</v>
      </c>
      <c r="B54" s="5" t="s">
        <v>43</v>
      </c>
      <c r="C54" s="6" cm="1">
        <f t="array" ref="C54">[1]!hks_qstm_is($U$1,"W69199016",$B54,1,"Cur=USD",100000000)</f>
        <v>13.05</v>
      </c>
      <c r="D54" s="6" cm="1">
        <f t="array" ref="D54">[1]!hks_qstm_is($U$1,"W69199016",EDATE($B54,-12),1,"Cur=USD",100000000)</f>
        <v>11.51</v>
      </c>
      <c r="E54" s="6" cm="1">
        <f t="array" ref="E54">[1]!hks_fa_or_ttm($U$1,$A54,"Cur=USD",100000000)+$C54-$D54</f>
        <v>51.640000000000008</v>
      </c>
      <c r="F54" s="7" cm="1">
        <f t="array" ref="F54">[1]!hks_qfa_grossprofitmargin($U$1,$B54,1)%</f>
        <v>0.57547899999999996</v>
      </c>
      <c r="G54" s="7" cm="1">
        <f t="array" ref="G54">[1]!hks_qfa_grossprofitmargin($U$1,EDATE($B54,-12),1)%</f>
        <v>0.56733299999999998</v>
      </c>
      <c r="H54" s="7" cm="1">
        <f t="array" ref="H54">[1]!hks_fa_grossprofitmargin_ttm2($U$1,$B54)%</f>
        <v>0.56332300000000002</v>
      </c>
      <c r="I54" s="7" cm="1">
        <f t="array" ref="I54">[1]!hks_qfa_netprofitmargin($U$1,$B54,1)%</f>
        <v>0.15019199999999999</v>
      </c>
      <c r="J54" s="7" cm="1">
        <f t="array" ref="J54">[1]!hks_qfa_netprofitmargin($U$1,EDATE($B54,-12),1)%</f>
        <v>0.116421</v>
      </c>
      <c r="K54" s="7" cm="1">
        <f t="array" ref="K54">[1]!hks_fa_netprofitmargin_ttm2($U$1,$B54)%</f>
        <v>0.13090599999999999</v>
      </c>
      <c r="L54" s="8" cm="1">
        <f t="array" ref="L54">[1]!hks_qstm_cs($U$1,"W93978243",$B54,1,"Cur=USD",100000000)</f>
        <v>3.09</v>
      </c>
      <c r="M54" s="6" cm="1">
        <f t="array" ref="M54">[1]!s_nq_avgclose($U$1,-63,$A54,3)</f>
        <v>0.74852636615210766</v>
      </c>
      <c r="N54" s="6">
        <f>MIN([1]!s_mq_low($U$1,$A54,3),[1]!s_mq_low($U$1,$A54-31,3),[1]!s_mq_low($U$1,$A54-62,3))</f>
        <v>0.60378402349621896</v>
      </c>
      <c r="O54" s="9">
        <f>MAX([1]!s_mq_high($U$1,$A54,3),[1]!s_mq_high($U$1,$A54-31,3),[1]!s_mq_high($U$1,$A54-62,3))</f>
        <v>0.88755196859796859</v>
      </c>
      <c r="P54" s="9" cm="1">
        <f t="array" ref="P54">[1]!hks_stm_bs($U$1,"W59961072",$B54,1,"Cur=USD",100000000)</f>
        <v>57.9</v>
      </c>
      <c r="Q54" s="9" cm="1">
        <f t="array" ref="Q54">[1]!hks_stm_bs($U$1,"W57429756",$B54,1,"Cur=USD",100000000)</f>
        <v>13.18</v>
      </c>
      <c r="R54" s="9">
        <f>[1]!hks_stm_bs($U$1,"W51009704",$B54,1,"Cur=USD",100000000)</f>
        <v>23.77</v>
      </c>
      <c r="S54" s="9">
        <f>[1]!hks_stm_bs($U$1,"W50002154",$B54,1,"Cur=USD",100000000)</f>
        <v>5.35</v>
      </c>
      <c r="T54" s="11"/>
    </row>
    <row r="55" spans="1:20" x14ac:dyDescent="0.25">
      <c r="A55" s="5">
        <v>42551</v>
      </c>
      <c r="B55" s="5" t="s">
        <v>44</v>
      </c>
      <c r="C55" s="6" cm="1">
        <f t="array" ref="C55">[1]!hks_qstm_is($U$1,"W69199016",$B55,1,"Cur=USD",100000000)</f>
        <v>14.28</v>
      </c>
      <c r="D55" s="6" cm="1">
        <f t="array" ref="D55">[1]!hks_qstm_is($U$1,"W69199016",EDATE($B55,-12),1,"Cur=USD",100000000)</f>
        <v>11.53</v>
      </c>
      <c r="E55" s="6" cm="1">
        <f t="array" ref="E55">[1]!hks_fa_or_ttm($U$1,$A55,"Cur=USD",100000000)+$C55-$D55</f>
        <v>54.39</v>
      </c>
      <c r="F55" s="7" cm="1">
        <f t="array" ref="F55">[1]!hks_qfa_grossprofitmargin($U$1,$B55,1)%</f>
        <v>0.57843100000000003</v>
      </c>
      <c r="G55" s="7" cm="1">
        <f t="array" ref="G55">[1]!hks_qfa_grossprofitmargin($U$1,EDATE($B55,-12),1)%</f>
        <v>0.54986999999999997</v>
      </c>
      <c r="H55" s="7" cm="1">
        <f t="array" ref="H55">[1]!hks_fa_grossprofitmargin_ttm2($U$1,$B55)%</f>
        <v>0.57032499999999997</v>
      </c>
      <c r="I55" s="7" cm="1">
        <f t="array" ref="I55">[1]!hks_qfa_netprofitmargin($U$1,$B55,1)%</f>
        <v>0.177171</v>
      </c>
      <c r="J55" s="7" cm="1">
        <f t="array" ref="J55">[1]!hks_qfa_netprofitmargin($U$1,EDATE($B55,-12),1)%</f>
        <v>2.2550000000000001E-2</v>
      </c>
      <c r="K55" s="7" cm="1">
        <f t="array" ref="K55">[1]!hks_fa_netprofitmargin_ttm2($U$1,$B55)%</f>
        <v>0.166023</v>
      </c>
      <c r="L55" s="8" cm="1">
        <f t="array" ref="L55">[1]!hks_qstm_cs($U$1,"W93978243",$B55,1,"Cur=USD",100000000)</f>
        <v>1.84</v>
      </c>
      <c r="M55" s="6" cm="1">
        <f t="array" ref="M55">[1]!s_nq_avgclose($U$1,-63,$A55,3)</f>
        <v>1.0111958640026228</v>
      </c>
      <c r="N55" s="6">
        <f>MIN([1]!s_mq_low($U$1,$A55,3),[1]!s_mq_low($U$1,$A55-31,3),[1]!s_mq_low($U$1,$A55-62,3))</f>
        <v>0.84225621295917563</v>
      </c>
      <c r="O55" s="9">
        <f>MAX([1]!s_mq_high($U$1,$A55,3),[1]!s_mq_high($U$1,$A55-31,3),[1]!s_mq_high($U$1,$A55-62,3))</f>
        <v>1.191548936097276</v>
      </c>
      <c r="P55" s="9" cm="1">
        <f t="array" ref="P55">[1]!hks_stm_bs($U$1,"W59961072",$B55,1,"Cur=USD",100000000)</f>
        <v>61.56</v>
      </c>
      <c r="Q55" s="9" cm="1">
        <f t="array" ref="Q55">[1]!hks_stm_bs($U$1,"W57429756",$B55,1,"Cur=USD",100000000)</f>
        <v>13.05</v>
      </c>
      <c r="R55" s="9">
        <f>[1]!hks_stm_bs($U$1,"W51009704",$B55,1,"Cur=USD",100000000)</f>
        <v>24.07</v>
      </c>
      <c r="S55" s="9">
        <f>[1]!hks_stm_bs($U$1,"W50002154",$B55,1,"Cur=USD",100000000)</f>
        <v>5.74</v>
      </c>
      <c r="T55" s="11"/>
    </row>
    <row r="56" spans="1:20" x14ac:dyDescent="0.25">
      <c r="A56" s="5">
        <v>42643</v>
      </c>
      <c r="B56" s="5" t="s">
        <v>45</v>
      </c>
      <c r="C56" s="6" cm="1">
        <f t="array" ref="C56">[1]!hks_qstm_is($U$1,"W69199016",$B56,1,"Cur=USD",100000000)</f>
        <v>20.04</v>
      </c>
      <c r="D56" s="6" cm="1">
        <f t="array" ref="D56">[1]!hks_qstm_is($U$1,"W69199016",EDATE($B56,-12),1,"Cur=USD",100000000)</f>
        <v>13.05</v>
      </c>
      <c r="E56" s="6" cm="1">
        <f t="array" ref="E56">[1]!hks_fa_or_ttm($U$1,$A56,"Cur=USD",100000000)+$C56-$D56</f>
        <v>61.38000000000001</v>
      </c>
      <c r="F56" s="7" cm="1">
        <f t="array" ref="F56">[1]!hks_qfa_grossprofitmargin($U$1,$B56,1)%</f>
        <v>0.59031900000000004</v>
      </c>
      <c r="G56" s="7" cm="1">
        <f t="array" ref="G56">[1]!hks_qfa_grossprofitmargin($U$1,EDATE($B56,-12),1)%</f>
        <v>0.56245199999999995</v>
      </c>
      <c r="H56" s="7" cm="1">
        <f t="array" ref="H56">[1]!hks_fa_grossprofitmargin_ttm2($U$1,$B56)%</f>
        <v>0.57852700000000001</v>
      </c>
      <c r="I56" s="7" cm="1">
        <f t="array" ref="I56">[1]!hks_qfa_netprofitmargin($U$1,$B56,1)%</f>
        <v>0.270459</v>
      </c>
      <c r="J56" s="7" cm="1">
        <f t="array" ref="J56">[1]!hks_qfa_netprofitmargin($U$1,EDATE($B56,-12),1)%</f>
        <v>0.18850600000000001</v>
      </c>
      <c r="K56" s="7" cm="1">
        <f t="array" ref="K56">[1]!hks_fa_netprofitmargin_ttm2($U$1,$B56)%</f>
        <v>0.19876199999999999</v>
      </c>
      <c r="L56" s="8" cm="1">
        <f t="array" ref="L56">[1]!hks_qstm_cs($U$1,"W93978243",$B56,1,"Cur=USD",100000000)</f>
        <v>4.58</v>
      </c>
      <c r="M56" s="6" cm="1">
        <f t="array" ref="M56">[1]!s_nq_avgclose($U$1,-63,$A56,3)</f>
        <v>1.4512523163632702</v>
      </c>
      <c r="N56" s="6">
        <f>MIN([1]!s_mq_low($U$1,$A56,3),[1]!s_mq_low($U$1,$A56-31,3),[1]!s_mq_low($U$1,$A56-62,3))</f>
        <v>1.1299340240741165</v>
      </c>
      <c r="O56" s="9">
        <f>MAX([1]!s_mq_high($U$1,$A56,3),[1]!s_mq_high($U$1,$A56-31,3),[1]!s_mq_high($U$1,$A56-62,3))</f>
        <v>1.7015904153274215</v>
      </c>
      <c r="P56" s="9" cm="1">
        <f t="array" ref="P56">[1]!hks_stm_bs($U$1,"W59961072",$B56,1,"Cur=USD",100000000)</f>
        <v>83.07</v>
      </c>
      <c r="Q56" s="9" cm="1">
        <f t="array" ref="Q56">[1]!hks_stm_bs($U$1,"W57429756",$B56,1,"Cur=USD",100000000)</f>
        <v>13.05</v>
      </c>
      <c r="R56" s="9">
        <f>[1]!hks_stm_bs($U$1,"W51009704",$B56,1,"Cur=USD",100000000)</f>
        <v>20.41</v>
      </c>
      <c r="S56" s="9">
        <f>[1]!hks_stm_bs($U$1,"W50002154",$B56,1,"Cur=USD",100000000)</f>
        <v>22.47</v>
      </c>
      <c r="T56" s="11"/>
    </row>
    <row r="57" spans="1:20" x14ac:dyDescent="0.25">
      <c r="A57" s="5">
        <v>42735</v>
      </c>
      <c r="B57" s="5" t="s">
        <v>46</v>
      </c>
      <c r="C57" s="6" cm="1">
        <f t="array" ref="C57">[1]!hks_qstm_is($U$1,"W69199016",$B57,1,"Cur=USD",100000000)</f>
        <v>21.73</v>
      </c>
      <c r="D57" s="6" cm="1">
        <f t="array" ref="D57">[1]!hks_qstm_is($U$1,"W69199016",EDATE($B57,-12),1,"Cur=USD",100000000)</f>
        <v>14.01</v>
      </c>
      <c r="E57" s="6" cm="1">
        <f t="array" ref="E57">[1]!hks_fa_or_ttm($U$1,$A57,"Cur=USD",100000000)+$C57-$D57</f>
        <v>69.099999999999994</v>
      </c>
      <c r="F57" s="7" cm="1">
        <f t="array" ref="F57">[1]!hks_qfa_grossprofitmargin($U$1,$B57,1)%</f>
        <v>0.59963200000000005</v>
      </c>
      <c r="G57" s="7" cm="1">
        <f t="array" ref="G57">[1]!hks_qfa_grossprofitmargin($U$1,EDATE($B57,-12),1)%</f>
        <v>0.56459700000000002</v>
      </c>
      <c r="H57" s="7" cm="1">
        <f t="array" ref="H57">[1]!hks_fa_grossprofitmargin_ttm2($U$1,$B57)%</f>
        <v>0.58798799999999996</v>
      </c>
      <c r="I57" s="7" cm="1">
        <f t="array" ref="I57">[1]!hks_qfa_netprofitmargin($U$1,$B57,1)%</f>
        <v>0.301427</v>
      </c>
      <c r="J57" s="7" cm="1">
        <f t="array" ref="J57">[1]!hks_qfa_netprofitmargin($U$1,EDATE($B57,-12),1)%</f>
        <v>0.14775199999999999</v>
      </c>
      <c r="K57" s="7" cm="1">
        <f t="array" ref="K57">[1]!hks_fa_netprofitmargin_ttm2($U$1,$B57)%</f>
        <v>0.24109999999999998</v>
      </c>
      <c r="L57" s="8" cm="1">
        <f t="array" ref="L57">[1]!hks_qstm_cs($U$1,"W93978243",$B57,1,"Cur=USD",100000000)</f>
        <v>7.21</v>
      </c>
      <c r="M57" s="6" cm="1">
        <f t="array" ref="M57">[1]!s_nq_avgclose($U$1,-63,$A57,3)</f>
        <v>2.0515730828719385</v>
      </c>
      <c r="N57" s="6">
        <f>MIN([1]!s_mq_low($U$1,$A57,3),[1]!s_mq_low($U$1,$A57-31,3),[1]!s_mq_low($U$1,$A57-62,3))</f>
        <v>1.5665747861881305</v>
      </c>
      <c r="O57" s="9">
        <f>MAX([1]!s_mq_high($U$1,$A57,3),[1]!s_mq_high($U$1,$A57-31,3),[1]!s_mq_high($U$1,$A57-62,3))</f>
        <v>2.9538556061391166</v>
      </c>
      <c r="P57" s="9" cm="1">
        <f t="array" ref="P57">[1]!hks_stm_bs($U$1,"W59961072",$B57,1,"Cur=USD",100000000)</f>
        <v>85.36</v>
      </c>
      <c r="Q57" s="9" cm="1">
        <f t="array" ref="Q57">[1]!hks_stm_bs($U$1,"W57429756",$B57,1,"Cur=USD",100000000)</f>
        <v>13.05</v>
      </c>
      <c r="R57" s="9">
        <f>[1]!hks_stm_bs($U$1,"W51009704",$B57,1,"Cur=USD",100000000)</f>
        <v>17.88</v>
      </c>
      <c r="S57" s="9">
        <f>[1]!hks_stm_bs($U$1,"W50002154",$B57,1,"Cur=USD",100000000)</f>
        <v>22.91</v>
      </c>
      <c r="T57" s="11"/>
    </row>
    <row r="58" spans="1:20" x14ac:dyDescent="0.25">
      <c r="A58" s="5">
        <v>42825</v>
      </c>
      <c r="B58" s="5" t="s">
        <v>47</v>
      </c>
      <c r="C58" s="6" cm="1">
        <f t="array" ref="C58">[1]!hks_qstm_is($U$1,"W69199016",$B58,1,"Cur=USD",100000000)</f>
        <v>19.37</v>
      </c>
      <c r="D58" s="6" cm="1">
        <f t="array" ref="D58">[1]!hks_qstm_is($U$1,"W69199016",EDATE($B58,-12),1,"Cur=USD",100000000)</f>
        <v>13.05</v>
      </c>
      <c r="E58" s="6" cm="1">
        <f t="array" ref="E58">[1]!hks_fa_or_ttm($U$1,$A58,"Cur=USD",100000000)+$C58-$D58</f>
        <v>75.42</v>
      </c>
      <c r="F58" s="7" cm="1">
        <f t="array" ref="F58">[1]!hks_qfa_grossprofitmargin($U$1,$B58,1)%</f>
        <v>0.59370199999999995</v>
      </c>
      <c r="G58" s="7" cm="1">
        <f t="array" ref="G58">[1]!hks_qfa_grossprofitmargin($U$1,EDATE($B58,-12),1)%</f>
        <v>0.57547899999999996</v>
      </c>
      <c r="H58" s="7" cm="1">
        <f t="array" ref="H58">[1]!hks_fa_grossprofitmargin_ttm2($U$1,$B58)%</f>
        <v>0.59162000000000003</v>
      </c>
      <c r="I58" s="7" cm="1">
        <f t="array" ref="I58">[1]!hks_qfa_netprofitmargin($U$1,$B58,1)%</f>
        <v>0.26174500000000001</v>
      </c>
      <c r="J58" s="7" cm="1">
        <f t="array" ref="J58">[1]!hks_qfa_netprofitmargin($U$1,EDATE($B58,-12),1)%</f>
        <v>0.15019199999999999</v>
      </c>
      <c r="K58" s="7" cm="1">
        <f t="array" ref="K58">[1]!hks_fa_netprofitmargin_ttm2($U$1,$B58)%</f>
        <v>0.26213200000000003</v>
      </c>
      <c r="L58" s="8" cm="1">
        <f t="array" ref="L58">[1]!hks_qstm_cs($U$1,"W93978243",$B58,1,"Cur=USD",100000000)</f>
        <v>2.82</v>
      </c>
      <c r="M58" s="6" cm="1">
        <f t="array" ref="M58">[1]!s_nq_avgclose($U$1,-63,$A58,3)</f>
        <v>2.6248121441320524</v>
      </c>
      <c r="N58" s="6">
        <f>MIN([1]!s_mq_low($U$1,$A58,3),[1]!s_mq_low($U$1,$A58-31,3),[1]!s_mq_low($U$1,$A58-62,3))</f>
        <v>2.3469791594459846</v>
      </c>
      <c r="O58" s="9">
        <f>MAX([1]!s_mq_high($U$1,$A58,3),[1]!s_mq_high($U$1,$A58-31,3),[1]!s_mq_high($U$1,$A58-62,3))</f>
        <v>2.978239138617043</v>
      </c>
      <c r="P58" s="9" cm="1">
        <f t="array" ref="P58">[1]!hks_stm_bs($U$1,"W59961072",$B58,1,"Cur=USD",100000000)</f>
        <v>81.16</v>
      </c>
      <c r="Q58" s="9" cm="1">
        <f t="array" ref="Q58">[1]!hks_stm_bs($U$1,"W57429756",$B58,1,"Cur=USD",100000000)</f>
        <v>12.94</v>
      </c>
      <c r="R58" s="9">
        <f>[1]!hks_stm_bs($U$1,"W51009704",$B58,1,"Cur=USD",100000000)</f>
        <v>9.83</v>
      </c>
      <c r="S58" s="9">
        <f>[1]!hks_stm_bs($U$1,"W50002154",$B58,1,"Cur=USD",100000000)</f>
        <v>22.95</v>
      </c>
      <c r="T58" s="11"/>
    </row>
    <row r="59" spans="1:20" x14ac:dyDescent="0.25">
      <c r="A59" s="5">
        <v>42916</v>
      </c>
      <c r="B59" s="5" t="s">
        <v>48</v>
      </c>
      <c r="C59" s="6" cm="1">
        <f t="array" ref="C59">[1]!hks_qstm_is($U$1,"W69199016",$B59,1,"Cur=USD",100000000)</f>
        <v>22.3</v>
      </c>
      <c r="D59" s="6" cm="1">
        <f t="array" ref="D59">[1]!hks_qstm_is($U$1,"W69199016",EDATE($B59,-12),1,"Cur=USD",100000000)</f>
        <v>14.28</v>
      </c>
      <c r="E59" s="6" cm="1">
        <f t="array" ref="E59">[1]!hks_fa_or_ttm($U$1,$A59,"Cur=USD",100000000)+$C59-$D59</f>
        <v>83.44</v>
      </c>
      <c r="F59" s="7" cm="1">
        <f t="array" ref="F59">[1]!hks_qfa_grossprofitmargin($U$1,$B59,1)%</f>
        <v>0.58385699999999996</v>
      </c>
      <c r="G59" s="7" cm="1">
        <f t="array" ref="G59">[1]!hks_qfa_grossprofitmargin($U$1,EDATE($B59,-12),1)%</f>
        <v>0.57843100000000003</v>
      </c>
      <c r="H59" s="7" cm="1">
        <f t="array" ref="H59">[1]!hks_fa_grossprofitmargin_ttm2($U$1,$B59)%</f>
        <v>0.59180199999999994</v>
      </c>
      <c r="I59" s="7" cm="1">
        <f t="array" ref="I59">[1]!hks_qfa_netprofitmargin($U$1,$B59,1)%</f>
        <v>0.26143499999999997</v>
      </c>
      <c r="J59" s="7" cm="1">
        <f t="array" ref="J59">[1]!hks_qfa_netprofitmargin($U$1,EDATE($B59,-12),1)%</f>
        <v>0.177171</v>
      </c>
      <c r="K59" s="7" cm="1">
        <f t="array" ref="K59">[1]!hks_fa_netprofitmargin_ttm2($U$1,$B59)%</f>
        <v>0.27660599999999996</v>
      </c>
      <c r="L59" s="8" cm="1">
        <f t="array" ref="L59">[1]!hks_qstm_cs($U$1,"W93978243",$B59,1,"Cur=USD",100000000)</f>
        <v>7.05</v>
      </c>
      <c r="M59" s="6" cm="1">
        <f t="array" ref="M59">[1]!s_nq_avgclose($U$1,-63,$A59,3)</f>
        <v>3.1278759415820057</v>
      </c>
      <c r="N59" s="6">
        <f>MIN([1]!s_mq_low($U$1,$A59,3),[1]!s_mq_low($U$1,$A59-31,3),[1]!s_mq_low($U$1,$A59-62,3))</f>
        <v>2.3548706518387839</v>
      </c>
      <c r="O59" s="9">
        <f>MAX([1]!s_mq_high($U$1,$A59,3),[1]!s_mq_high($U$1,$A59-31,3),[1]!s_mq_high($U$1,$A59-62,3))</f>
        <v>4.1597403450819046</v>
      </c>
      <c r="P59" s="9" cm="1">
        <f t="array" ref="P59">[1]!hks_stm_bs($U$1,"W59961072",$B59,1,"Cur=USD",100000000)</f>
        <v>80.7</v>
      </c>
      <c r="Q59" s="9" cm="1">
        <f t="array" ref="Q59">[1]!hks_stm_bs($U$1,"W57429756",$B59,1,"Cur=USD",100000000)</f>
        <v>13.32</v>
      </c>
      <c r="R59" s="9">
        <f>[1]!hks_stm_bs($U$1,"W51009704",$B59,1,"Cur=USD",100000000)</f>
        <v>10.32</v>
      </c>
      <c r="S59" s="9">
        <f>[1]!hks_stm_bs($U$1,"W50002154",$B59,1,"Cur=USD",100000000)</f>
        <v>23.97</v>
      </c>
      <c r="T59" s="11"/>
    </row>
    <row r="60" spans="1:20" x14ac:dyDescent="0.25">
      <c r="A60" s="5">
        <v>43008</v>
      </c>
      <c r="B60" s="5" t="s">
        <v>49</v>
      </c>
      <c r="C60" s="6" cm="1">
        <f t="array" ref="C60">[1]!hks_qstm_is($U$1,"W69199016",$B60,1,"Cur=USD",100000000)</f>
        <v>26.36</v>
      </c>
      <c r="D60" s="6" cm="1">
        <f t="array" ref="D60">[1]!hks_qstm_is($U$1,"W69199016",EDATE($B60,-12),1,"Cur=USD",100000000)</f>
        <v>20.04</v>
      </c>
      <c r="E60" s="6" cm="1">
        <f t="array" ref="E60">[1]!hks_fa_or_ttm($U$1,$A60,"Cur=USD",100000000)+$C60-$D60</f>
        <v>89.759999999999991</v>
      </c>
      <c r="F60" s="7" cm="1">
        <f t="array" ref="F60">[1]!hks_qfa_grossprofitmargin($U$1,$B60,1)%</f>
        <v>0.59521999999999997</v>
      </c>
      <c r="G60" s="7" cm="1">
        <f t="array" ref="G60">[1]!hks_qfa_grossprofitmargin($U$1,EDATE($B60,-12),1)%</f>
        <v>0.59031900000000004</v>
      </c>
      <c r="H60" s="7" cm="1">
        <f t="array" ref="H60">[1]!hks_fa_grossprofitmargin_ttm2($U$1,$B60)%</f>
        <v>0.59313700000000003</v>
      </c>
      <c r="I60" s="7" cm="1">
        <f t="array" ref="I60">[1]!hks_qfa_netprofitmargin($U$1,$B60,1)%</f>
        <v>0.31790600000000002</v>
      </c>
      <c r="J60" s="7" cm="1">
        <f t="array" ref="J60">[1]!hks_qfa_netprofitmargin($U$1,EDATE($B60,-12),1)%</f>
        <v>0.270459</v>
      </c>
      <c r="K60" s="7" cm="1">
        <f t="array" ref="K60">[1]!hks_fa_netprofitmargin_ttm2($U$1,$B60)%</f>
        <v>0.28765599999999997</v>
      </c>
      <c r="L60" s="8" cm="1">
        <f t="array" ref="L60">[1]!hks_qstm_cs($U$1,"W93978243",$B60,1,"Cur=USD",100000000)</f>
        <v>11.57</v>
      </c>
      <c r="M60" s="6" cm="1">
        <f t="array" ref="M60">[1]!s_nq_avgclose($U$1,-63,$A60,3)</f>
        <v>4.0983287472459331</v>
      </c>
      <c r="N60" s="6">
        <f>MIN([1]!s_mq_low($U$1,$A60,3),[1]!s_mq_low($U$1,$A60-31,3),[1]!s_mq_low($U$1,$A60-62,3))</f>
        <v>3.4211087063587557</v>
      </c>
      <c r="O60" s="9">
        <f>MAX([1]!s_mq_high($U$1,$A60,3),[1]!s_mq_high($U$1,$A60-31,3),[1]!s_mq_high($U$1,$A60-62,3))</f>
        <v>4.7242887298882925</v>
      </c>
      <c r="P60" s="9" cm="1">
        <f t="array" ref="P60">[1]!hks_stm_bs($U$1,"W59961072",$B60,1,"Cur=USD",100000000)</f>
        <v>84.79</v>
      </c>
      <c r="Q60" s="9" cm="1">
        <f t="array" ref="Q60">[1]!hks_stm_bs($U$1,"W57429756",$B60,1,"Cur=USD",100000000)</f>
        <v>13.51</v>
      </c>
      <c r="R60" s="9">
        <f>[1]!hks_stm_bs($U$1,"W51009704",$B60,1,"Cur=USD",100000000)</f>
        <v>10.27</v>
      </c>
      <c r="S60" s="9">
        <f>[1]!hks_stm_bs($U$1,"W50002154",$B60,1,"Cur=USD",100000000)</f>
        <v>24.51</v>
      </c>
      <c r="T60" s="11"/>
    </row>
    <row r="61" spans="1:20" x14ac:dyDescent="0.25">
      <c r="A61" s="5">
        <v>43100</v>
      </c>
      <c r="B61" s="5" t="s">
        <v>50</v>
      </c>
      <c r="C61" s="6" cm="1">
        <f t="array" ref="C61">[1]!hks_qstm_is($U$1,"W69199016",$B61,1,"Cur=USD",100000000)</f>
        <v>29.11</v>
      </c>
      <c r="D61" s="6" cm="1">
        <f t="array" ref="D61">[1]!hks_qstm_is($U$1,"W69199016",EDATE($B61,-12),1,"Cur=USD",100000000)</f>
        <v>21.73</v>
      </c>
      <c r="E61" s="6" cm="1">
        <f t="array" ref="E61">[1]!hks_fa_or_ttm($U$1,$A61,"Cur=USD",100000000)+$C61-$D61</f>
        <v>97.14</v>
      </c>
      <c r="F61" s="7" cm="1">
        <f t="array" ref="F61">[1]!hks_qfa_grossprofitmargin($U$1,$B61,1)%</f>
        <v>0.61868800000000002</v>
      </c>
      <c r="G61" s="7" cm="1">
        <f t="array" ref="G61">[1]!hks_qfa_grossprofitmargin($U$1,EDATE($B61,-12),1)%</f>
        <v>0.59963200000000005</v>
      </c>
      <c r="H61" s="7" cm="1">
        <f t="array" ref="H61">[1]!hks_fa_grossprofitmargin_ttm2($U$1,$B61)%</f>
        <v>0.59934100000000001</v>
      </c>
      <c r="I61" s="7" cm="1">
        <f t="array" ref="I61">[1]!hks_qfa_netprofitmargin($U$1,$B61,1)%</f>
        <v>0.38406000000000001</v>
      </c>
      <c r="J61" s="7" cm="1">
        <f t="array" ref="J61">[1]!hks_qfa_netprofitmargin($U$1,EDATE($B61,-12),1)%</f>
        <v>0.301427</v>
      </c>
      <c r="K61" s="7" cm="1">
        <f t="array" ref="K61">[1]!hks_fa_netprofitmargin_ttm2($U$1,$B61)%</f>
        <v>0.31367100000000003</v>
      </c>
      <c r="L61" s="8" cm="1">
        <f t="array" ref="L61">[1]!hks_qstm_cs($U$1,"W93978243",$B61,1,"Cur=USD",100000000)</f>
        <v>13.58</v>
      </c>
      <c r="M61" s="6" cm="1">
        <f t="array" ref="M61">[1]!s_nq_avgclose($U$1,-63,$A61,3)</f>
        <v>4.9029298059557771</v>
      </c>
      <c r="N61" s="6">
        <f>MIN([1]!s_mq_low($U$1,$A61,3),[1]!s_mq_low($U$1,$A61-31,3),[1]!s_mq_low($U$1,$A61-62,3))</f>
        <v>4.3734262823756689</v>
      </c>
      <c r="O61" s="9">
        <f>MAX([1]!s_mq_high($U$1,$A61,3),[1]!s_mq_high($U$1,$A61-31,3),[1]!s_mq_high($U$1,$A61-62,3))</f>
        <v>5.4030346054637706</v>
      </c>
      <c r="P61" s="9" cm="1">
        <f t="array" ref="P61">[1]!hks_stm_bs($U$1,"W59961072",$B61,1,"Cur=USD",100000000)</f>
        <v>92.55</v>
      </c>
      <c r="Q61" s="9" cm="1">
        <f t="array" ref="Q61">[1]!hks_stm_bs($U$1,"W57429756",$B61,1,"Cur=USD",100000000)</f>
        <v>19.86</v>
      </c>
      <c r="R61" s="9">
        <f>[1]!hks_stm_bs($U$1,"W51009704",$B61,1,"Cur=USD",100000000)</f>
        <v>11.53</v>
      </c>
      <c r="S61" s="9">
        <f>[1]!hks_stm_bs($U$1,"W50002154",$B61,1,"Cur=USD",100000000)</f>
        <v>26.17</v>
      </c>
      <c r="T61" s="11"/>
    </row>
    <row r="62" spans="1:20" x14ac:dyDescent="0.25">
      <c r="A62" s="5">
        <v>43190</v>
      </c>
      <c r="B62" s="5" t="s">
        <v>51</v>
      </c>
      <c r="C62" s="6" cm="1">
        <f t="array" ref="C62">[1]!hks_qstm_is($U$1,"W69199016",$B62,1,"Cur=USD",100000000)</f>
        <v>32.07</v>
      </c>
      <c r="D62" s="6" cm="1">
        <f t="array" ref="D62">[1]!hks_qstm_is($U$1,"W69199016",EDATE($B62,-12),1,"Cur=USD",100000000)</f>
        <v>19.37</v>
      </c>
      <c r="E62" s="6" cm="1">
        <f t="array" ref="E62">[1]!hks_fa_or_ttm($U$1,$A62,"Cur=USD",100000000)+$C62-$D62</f>
        <v>109.84</v>
      </c>
      <c r="F62" s="7" cm="1">
        <f t="array" ref="F62">[1]!hks_qfa_grossprofitmargin($U$1,$B62,1)%</f>
        <v>0.64483900000000005</v>
      </c>
      <c r="G62" s="7" cm="1">
        <f t="array" ref="G62">[1]!hks_qfa_grossprofitmargin($U$1,EDATE($B62,-12),1)%</f>
        <v>0.59370199999999995</v>
      </c>
      <c r="H62" s="7" cm="1">
        <f t="array" ref="H62">[1]!hks_fa_grossprofitmargin_ttm2($U$1,$B62)%</f>
        <v>0.61362000000000005</v>
      </c>
      <c r="I62" s="7" cm="1">
        <f t="array" ref="I62">[1]!hks_qfa_netprofitmargin($U$1,$B62,1)%</f>
        <v>0.38790100000000005</v>
      </c>
      <c r="J62" s="7" cm="1">
        <f t="array" ref="J62">[1]!hks_qfa_netprofitmargin($U$1,EDATE($B62,-12),1)%</f>
        <v>0.26174500000000001</v>
      </c>
      <c r="K62" s="7" cm="1">
        <f t="array" ref="K62">[1]!hks_fa_netprofitmargin_ttm2($U$1,$B62)%</f>
        <v>0.344501</v>
      </c>
      <c r="L62" s="8" cm="1">
        <f t="array" ref="L62">[1]!hks_qstm_cs($U$1,"W93978243",$B62,1,"Cur=USD",100000000)</f>
        <v>14.45</v>
      </c>
      <c r="M62" s="6" cm="1">
        <f t="array" ref="M62">[1]!s_nq_avgclose($U$1,-63,$A62,3)</f>
        <v>5.7663488922152784</v>
      </c>
      <c r="N62" s="6">
        <f>MIN([1]!s_mq_low($U$1,$A62,3),[1]!s_mq_low($U$1,$A62-31,3),[1]!s_mq_low($U$1,$A62-62,3))</f>
        <v>4.809165908598275</v>
      </c>
      <c r="O62" s="9">
        <f>MAX([1]!s_mq_high($U$1,$A62,3),[1]!s_mq_high($U$1,$A62-31,3),[1]!s_mq_high($U$1,$A62-62,3))</f>
        <v>6.2966242568005049</v>
      </c>
      <c r="P62" s="9" cm="1">
        <f t="array" ref="P62">[1]!hks_stm_bs($U$1,"W59961072",$B62,1,"Cur=USD",100000000)</f>
        <v>94.48</v>
      </c>
      <c r="Q62" s="9" cm="1">
        <f t="array" ref="Q62">[1]!hks_stm_bs($U$1,"W57429756",$B62,1,"Cur=USD",100000000)</f>
        <v>20.12</v>
      </c>
      <c r="R62" s="9">
        <f>[1]!hks_stm_bs($U$1,"W51009704",$B62,1,"Cur=USD",100000000)</f>
        <v>11.06</v>
      </c>
      <c r="S62" s="9">
        <f>[1]!hks_stm_bs($U$1,"W50002154",$B62,1,"Cur=USD",100000000)</f>
        <v>26.37</v>
      </c>
      <c r="T62" s="11"/>
    </row>
    <row r="63" spans="1:20" x14ac:dyDescent="0.25">
      <c r="A63" s="5">
        <v>43281</v>
      </c>
      <c r="B63" s="5" t="s">
        <v>52</v>
      </c>
      <c r="C63" s="6" cm="1">
        <f t="array" ref="C63">[1]!hks_qstm_is($U$1,"W69199016",$B63,1,"Cur=USD",100000000)</f>
        <v>31.23</v>
      </c>
      <c r="D63" s="6" cm="1">
        <f t="array" ref="D63">[1]!hks_qstm_is($U$1,"W69199016",EDATE($B63,-12),1,"Cur=USD",100000000)</f>
        <v>22.3</v>
      </c>
      <c r="E63" s="6" cm="1">
        <f t="array" ref="E63">[1]!hks_fa_or_ttm($U$1,$A63,"Cur=USD",100000000)+$C63-$D63</f>
        <v>118.77</v>
      </c>
      <c r="F63" s="7" cm="1">
        <f t="array" ref="F63">[1]!hks_qfa_grossprofitmargin($U$1,$B63,1)%</f>
        <v>0.63240499999999999</v>
      </c>
      <c r="G63" s="7" cm="1">
        <f t="array" ref="G63">[1]!hks_qfa_grossprofitmargin($U$1,EDATE($B63,-12),1)%</f>
        <v>0.58385699999999996</v>
      </c>
      <c r="H63" s="7" cm="1">
        <f t="array" ref="H63">[1]!hks_fa_grossprofitmargin_ttm2($U$1,$B63)%</f>
        <v>0.62414800000000004</v>
      </c>
      <c r="I63" s="7" cm="1">
        <f t="array" ref="I63">[1]!hks_qfa_netprofitmargin($U$1,$B63,1)%</f>
        <v>0.35254600000000003</v>
      </c>
      <c r="J63" s="7" cm="1">
        <f t="array" ref="J63">[1]!hks_qfa_netprofitmargin($U$1,EDATE($B63,-12),1)%</f>
        <v>0.26143499999999997</v>
      </c>
      <c r="K63" s="7" cm="1">
        <f t="array" ref="K63">[1]!hks_fa_netprofitmargin_ttm2($U$1,$B63)%</f>
        <v>0.36212800000000001</v>
      </c>
      <c r="L63" s="8" cm="1">
        <f t="array" ref="L63">[1]!hks_qstm_cs($U$1,"W93978243",$B63,1,"Cur=USD",100000000)</f>
        <v>9.1300000000000008</v>
      </c>
      <c r="M63" s="6" cm="1">
        <f t="array" ref="M63">[1]!s_nq_avgclose($U$1,-63,$A63,3)</f>
        <v>6.0137273788609971</v>
      </c>
      <c r="N63" s="6">
        <f>MIN([1]!s_mq_low($U$1,$A63,3),[1]!s_mq_low($U$1,$A63-31,3),[1]!s_mq_low($U$1,$A63-62,3))</f>
        <v>5.2030651520830897</v>
      </c>
      <c r="O63" s="9">
        <f>MAX([1]!s_mq_high($U$1,$A63,3),[1]!s_mq_high($U$1,$A63-31,3),[1]!s_mq_high($U$1,$A63-62,3))</f>
        <v>6.6644380328025399</v>
      </c>
      <c r="P63" s="9" cm="1">
        <f t="array" ref="P63">[1]!hks_stm_bs($U$1,"W59961072",$B63,1,"Cur=USD",100000000)</f>
        <v>108.31</v>
      </c>
      <c r="Q63" s="9" cm="1">
        <f t="array" ref="Q63">[1]!hks_stm_bs($U$1,"W57429756",$B63,1,"Cur=USD",100000000)</f>
        <v>20.51</v>
      </c>
      <c r="R63" s="9">
        <f>[1]!hks_stm_bs($U$1,"W51009704",$B63,1,"Cur=USD",100000000)</f>
        <v>14.62</v>
      </c>
      <c r="S63" s="9">
        <f>[1]!hks_stm_bs($U$1,"W50002154",$B63,1,"Cur=USD",100000000)</f>
        <v>26.25</v>
      </c>
      <c r="T63" s="11"/>
    </row>
    <row r="64" spans="1:20" x14ac:dyDescent="0.25">
      <c r="A64" s="5">
        <v>43373</v>
      </c>
      <c r="B64" s="5" t="s">
        <v>53</v>
      </c>
      <c r="C64" s="6" cm="1">
        <f t="array" ref="C64">[1]!hks_qstm_is($U$1,"W69199016",$B64,1,"Cur=USD",100000000)</f>
        <v>31.81</v>
      </c>
      <c r="D64" s="6" cm="1">
        <f t="array" ref="D64">[1]!hks_qstm_is($U$1,"W69199016",EDATE($B64,-12),1,"Cur=USD",100000000)</f>
        <v>26.36</v>
      </c>
      <c r="E64" s="6" cm="1">
        <f t="array" ref="E64">[1]!hks_fa_or_ttm($U$1,$A64,"Cur=USD",100000000)+$C64-$D64</f>
        <v>124.21999999999998</v>
      </c>
      <c r="F64" s="7" cm="1">
        <f t="array" ref="F64">[1]!hks_qfa_grossprofitmargin($U$1,$B64,1)%</f>
        <v>0.60389800000000005</v>
      </c>
      <c r="G64" s="7" cm="1">
        <f t="array" ref="G64">[1]!hks_qfa_grossprofitmargin($U$1,EDATE($B64,-12),1)%</f>
        <v>0.59521999999999997</v>
      </c>
      <c r="H64" s="7" cm="1">
        <f t="array" ref="H64">[1]!hks_fa_grossprofitmargin_ttm2($U$1,$B64)%</f>
        <v>0.62510100000000002</v>
      </c>
      <c r="I64" s="7" cm="1">
        <f t="array" ref="I64">[1]!hks_qfa_netprofitmargin($U$1,$B64,1)%</f>
        <v>0.38667099999999999</v>
      </c>
      <c r="J64" s="7" cm="1">
        <f t="array" ref="J64">[1]!hks_qfa_netprofitmargin($U$1,EDATE($B64,-12),1)%</f>
        <v>0.31790600000000002</v>
      </c>
      <c r="K64" s="7" cm="1">
        <f t="array" ref="K64">[1]!hks_fa_netprofitmargin_ttm2($U$1,$B64)%</f>
        <v>0.37787799999999999</v>
      </c>
      <c r="L64" s="8" cm="1">
        <f t="array" ref="L64">[1]!hks_qstm_cs($U$1,"W93978243",$B64,1,"Cur=USD",100000000)</f>
        <v>4.87</v>
      </c>
      <c r="M64" s="6" cm="1">
        <f t="array" ref="M64">[1]!s_nq_avgclose($U$1,-63,$A64,3)</f>
        <v>6.4318796905487412</v>
      </c>
      <c r="N64" s="6">
        <f>MIN([1]!s_mq_low($U$1,$A64,3),[1]!s_mq_low($U$1,$A64-31,3),[1]!s_mq_low($U$1,$A64-62,3))</f>
        <v>5.7748123004378948</v>
      </c>
      <c r="O64" s="9">
        <f>MAX([1]!s_mq_high($U$1,$A64,3),[1]!s_mq_high($U$1,$A64-31,3),[1]!s_mq_high($U$1,$A64-62,3))</f>
        <v>7.0648989024815698</v>
      </c>
      <c r="P64" s="9" cm="1">
        <f t="array" ref="P64">[1]!hks_stm_bs($U$1,"W59961072",$B64,1,"Cur=USD",100000000)</f>
        <v>113.86</v>
      </c>
      <c r="Q64" s="9" cm="1">
        <f t="array" ref="Q64">[1]!hks_stm_bs($U$1,"W57429756",$B64,1,"Cur=USD",100000000)</f>
        <v>22.71</v>
      </c>
      <c r="R64" s="9">
        <f>[1]!hks_stm_bs($U$1,"W51009704",$B64,1,"Cur=USD",100000000)</f>
        <v>16.079999999999998</v>
      </c>
      <c r="S64" s="9">
        <f>[1]!hks_stm_bs($U$1,"W50002154",$B64,1,"Cur=USD",100000000)</f>
        <v>25.74</v>
      </c>
      <c r="T64" s="11"/>
    </row>
    <row r="65" spans="1:20" x14ac:dyDescent="0.25">
      <c r="A65" s="5">
        <v>43465</v>
      </c>
      <c r="B65" s="5" t="s">
        <v>54</v>
      </c>
      <c r="C65" s="6" cm="1">
        <f t="array" ref="C65">[1]!hks_qstm_is($U$1,"W69199016",$B65,1,"Cur=USD",100000000)</f>
        <v>22.05</v>
      </c>
      <c r="D65" s="6" cm="1">
        <f t="array" ref="D65">[1]!hks_qstm_is($U$1,"W69199016",EDATE($B65,-12),1,"Cur=USD",100000000)</f>
        <v>29.11</v>
      </c>
      <c r="E65" s="6" cm="1">
        <f t="array" ref="E65">[1]!hks_fa_or_ttm($U$1,$A65,"Cur=USD",100000000)+$C65-$D65</f>
        <v>117.16000000000001</v>
      </c>
      <c r="F65" s="7" cm="1">
        <f t="array" ref="F65">[1]!hks_qfa_grossprofitmargin($U$1,$B65,1)%</f>
        <v>0.54739199999999999</v>
      </c>
      <c r="G65" s="7" cm="1">
        <f t="array" ref="G65">[1]!hks_qfa_grossprofitmargin($U$1,EDATE($B65,-12),1)%</f>
        <v>0.61868800000000002</v>
      </c>
      <c r="H65" s="7" cm="1">
        <f t="array" ref="H65">[1]!hks_fa_grossprofitmargin_ttm2($U$1,$B65)%</f>
        <v>0.61206899999999997</v>
      </c>
      <c r="I65" s="7" cm="1">
        <f t="array" ref="I65">[1]!hks_qfa_netprofitmargin($U$1,$B65,1)%</f>
        <v>0.25714300000000001</v>
      </c>
      <c r="J65" s="7" cm="1">
        <f t="array" ref="J65">[1]!hks_qfa_netprofitmargin($U$1,EDATE($B65,-12),1)%</f>
        <v>0.38406000000000001</v>
      </c>
      <c r="K65" s="7" cm="1">
        <f t="array" ref="K65">[1]!hks_fa_netprofitmargin_ttm2($U$1,$B65)%</f>
        <v>0.35344799999999998</v>
      </c>
      <c r="L65" s="8" cm="1">
        <f t="array" ref="L65">[1]!hks_qstm_cs($U$1,"W93978243",$B65,1,"Cur=USD",100000000)</f>
        <v>8.98</v>
      </c>
      <c r="M65" s="6" cm="1">
        <f t="array" ref="M65">[1]!s_nq_avgclose($U$1,-63,$A65,3)</f>
        <v>4.7757879975006361</v>
      </c>
      <c r="N65" s="6">
        <f>MIN([1]!s_mq_low($U$1,$A65,3),[1]!s_mq_low($U$1,$A65-31,3),[1]!s_mq_low($U$1,$A65-62,3))</f>
        <v>3.0859584640878026</v>
      </c>
      <c r="O65" s="9">
        <f>MAX([1]!s_mq_high($U$1,$A65,3),[1]!s_mq_high($U$1,$A65-31,3),[1]!s_mq_high($U$1,$A65-62,3))</f>
        <v>7.2516646893293037</v>
      </c>
      <c r="P65" s="9" cm="1">
        <f t="array" ref="P65">[1]!hks_stm_bs($U$1,"W59961072",$B65,1,"Cur=USD",100000000)</f>
        <v>105.57</v>
      </c>
      <c r="Q65" s="9" cm="1">
        <f t="array" ref="Q65">[1]!hks_stm_bs($U$1,"W57429756",$B65,1,"Cur=USD",100000000)</f>
        <v>27.35</v>
      </c>
      <c r="R65" s="9">
        <f>[1]!hks_stm_bs($U$1,"W51009704",$B65,1,"Cur=USD",100000000)</f>
        <v>13.29</v>
      </c>
      <c r="S65" s="9">
        <f>[1]!hks_stm_bs($U$1,"W50002154",$B65,1,"Cur=USD",100000000)</f>
        <v>26.21</v>
      </c>
      <c r="T65" s="11"/>
    </row>
    <row r="66" spans="1:20" x14ac:dyDescent="0.25">
      <c r="A66" s="5">
        <v>43555</v>
      </c>
      <c r="B66" s="5" t="s">
        <v>55</v>
      </c>
      <c r="C66" s="6" cm="1">
        <f t="array" ref="C66">[1]!hks_qstm_is($U$1,"W69199016",$B66,1,"Cur=USD",100000000)</f>
        <v>22.2</v>
      </c>
      <c r="D66" s="6" cm="1">
        <f t="array" ref="D66">[1]!hks_qstm_is($U$1,"W69199016",EDATE($B66,-12),1,"Cur=USD",100000000)</f>
        <v>32.07</v>
      </c>
      <c r="E66" s="6" cm="1">
        <f t="array" ref="E66">[1]!hks_fa_or_ttm($U$1,$A66,"Cur=USD",100000000)+$C66-$D66</f>
        <v>107.28999999999999</v>
      </c>
      <c r="F66" s="7" cm="1">
        <f t="array" ref="F66">[1]!hks_qfa_grossprofitmargin($U$1,$B66,1)%</f>
        <v>0.58378399999999997</v>
      </c>
      <c r="G66" s="7" cm="1">
        <f t="array" ref="G66">[1]!hks_qfa_grossprofitmargin($U$1,EDATE($B66,-12),1)%</f>
        <v>0.64483900000000005</v>
      </c>
      <c r="H66" s="7" cm="1">
        <f t="array" ref="H66">[1]!hks_fa_grossprofitmargin_ttm2($U$1,$B66)%</f>
        <v>0.59642099999999998</v>
      </c>
      <c r="I66" s="7" cm="1">
        <f t="array" ref="I66">[1]!hks_qfa_netprofitmargin($U$1,$B66,1)%</f>
        <v>0.177477</v>
      </c>
      <c r="J66" s="7" cm="1">
        <f t="array" ref="J66">[1]!hks_qfa_netprofitmargin($U$1,EDATE($B66,-12),1)%</f>
        <v>0.38790100000000005</v>
      </c>
      <c r="K66" s="7" cm="1">
        <f t="array" ref="K66">[1]!hks_fa_netprofitmargin_ttm2($U$1,$B66)%</f>
        <v>0.30673899999999998</v>
      </c>
      <c r="L66" s="8" cm="1">
        <f t="array" ref="L66">[1]!hks_qstm_cs($U$1,"W93978243",$B66,1,"Cur=USD",100000000)</f>
        <v>7.2</v>
      </c>
      <c r="M66" s="6" cm="1">
        <f t="array" ref="M66">[1]!s_nq_avgclose($U$1,-63,$A66,3)</f>
        <v>3.8242890592561012</v>
      </c>
      <c r="N66" s="6">
        <f>MIN([1]!s_mq_low($U$1,$A66,3),[1]!s_mq_low($U$1,$A66-31,3),[1]!s_mq_low($U$1,$A66-62,3))</f>
        <v>3.1661249505580638</v>
      </c>
      <c r="O66" s="9">
        <f>MAX([1]!s_mq_high($U$1,$A66,3),[1]!s_mq_high($U$1,$A66-31,3),[1]!s_mq_high($U$1,$A66-62,3))</f>
        <v>4.5917619251370159</v>
      </c>
      <c r="P66" s="9" cm="1">
        <f t="array" ref="P66">[1]!hks_stm_bs($U$1,"W59961072",$B66,1,"Cur=USD",100000000)</f>
        <v>106.29</v>
      </c>
      <c r="Q66" s="9" cm="1">
        <f t="array" ref="Q66">[1]!hks_stm_bs($U$1,"W57429756",$B66,1,"Cur=USD",100000000)</f>
        <v>33.92</v>
      </c>
      <c r="R66" s="9">
        <f>[1]!hks_stm_bs($U$1,"W51009704",$B66,1,"Cur=USD",100000000)</f>
        <v>11.83</v>
      </c>
      <c r="S66" s="9">
        <f>[1]!hks_stm_bs($U$1,"W50002154",$B66,1,"Cur=USD",100000000)</f>
        <v>31.34</v>
      </c>
      <c r="T66" s="11"/>
    </row>
    <row r="67" spans="1:20" x14ac:dyDescent="0.25">
      <c r="A67" s="5">
        <v>43646</v>
      </c>
      <c r="B67" s="5" t="s">
        <v>56</v>
      </c>
      <c r="C67" s="6" cm="1">
        <f t="array" ref="C67">[1]!hks_qstm_is($U$1,"W69199016",$B67,1,"Cur=USD",100000000)</f>
        <v>25.79</v>
      </c>
      <c r="D67" s="6" cm="1">
        <f t="array" ref="D67">[1]!hks_qstm_is($U$1,"W69199016",EDATE($B67,-12),1,"Cur=USD",100000000)</f>
        <v>31.23</v>
      </c>
      <c r="E67" s="6" cm="1">
        <f t="array" ref="E67">[1]!hks_fa_or_ttm($U$1,$A67,"Cur=USD",100000000)+$C67-$D67</f>
        <v>101.85000000000001</v>
      </c>
      <c r="F67" s="7" cm="1">
        <f t="array" ref="F67">[1]!hks_qfa_grossprofitmargin($U$1,$B67,1)%</f>
        <v>0.59751799999999999</v>
      </c>
      <c r="G67" s="7" cm="1">
        <f t="array" ref="G67">[1]!hks_qfa_grossprofitmargin($U$1,EDATE($B67,-12),1)%</f>
        <v>0.63240499999999999</v>
      </c>
      <c r="H67" s="7" cm="1">
        <f t="array" ref="H67">[1]!hks_fa_grossprofitmargin_ttm2($U$1,$B67)%</f>
        <v>0.58566499999999999</v>
      </c>
      <c r="I67" s="7" cm="1">
        <f t="array" ref="I67">[1]!hks_qfa_netprofitmargin($U$1,$B67,1)%</f>
        <v>0.214036</v>
      </c>
      <c r="J67" s="7" cm="1">
        <f t="array" ref="J67">[1]!hks_qfa_netprofitmargin($U$1,EDATE($B67,-12),1)%</f>
        <v>0.35254600000000003</v>
      </c>
      <c r="K67" s="7" cm="1">
        <f t="array" ref="K67">[1]!hks_fa_netprofitmargin_ttm2($U$1,$B67)%</f>
        <v>0.269318</v>
      </c>
      <c r="L67" s="8" cm="1">
        <f t="array" ref="L67">[1]!hks_qstm_cs($U$1,"W93978243",$B67,1,"Cur=USD",100000000)</f>
        <v>9.36</v>
      </c>
      <c r="M67" s="6" cm="1">
        <f t="array" ref="M67">[1]!s_nq_avgclose($U$1,-63,$A67,3)</f>
        <v>4.1208271178063258</v>
      </c>
      <c r="N67" s="6">
        <f>MIN([1]!s_mq_low($U$1,$A67,3),[1]!s_mq_low($U$1,$A67-31,3),[1]!s_mq_low($U$1,$A67-62,3))</f>
        <v>3.2949329558018166</v>
      </c>
      <c r="O67" s="9">
        <f>MAX([1]!s_mq_high($U$1,$A67,3),[1]!s_mq_high($U$1,$A67-31,3),[1]!s_mq_high($U$1,$A67-62,3))</f>
        <v>4.8019901603040998</v>
      </c>
      <c r="P67" s="9" cm="1">
        <f t="array" ref="P67">[1]!hks_stm_bs($U$1,"W59961072",$B67,1,"Cur=USD",100000000)</f>
        <v>113.91</v>
      </c>
      <c r="Q67" s="9" cm="1">
        <f t="array" ref="Q67">[1]!hks_stm_bs($U$1,"W57429756",$B67,1,"Cur=USD",100000000)</f>
        <v>33.840000000000003</v>
      </c>
      <c r="R67" s="9">
        <f>[1]!hks_stm_bs($U$1,"W51009704",$B67,1,"Cur=USD",100000000)</f>
        <v>13.17</v>
      </c>
      <c r="S67" s="9">
        <f>[1]!hks_stm_bs($U$1,"W50002154",$B67,1,"Cur=USD",100000000)</f>
        <v>31.22</v>
      </c>
      <c r="T67" s="11"/>
    </row>
    <row r="68" spans="1:20" x14ac:dyDescent="0.25">
      <c r="A68" s="5">
        <v>43738</v>
      </c>
      <c r="B68" s="5" t="s">
        <v>57</v>
      </c>
      <c r="C68" s="6" cm="1">
        <f t="array" ref="C68">[1]!hks_qstm_is($U$1,"W69199016",$B68,1,"Cur=USD",100000000)</f>
        <v>30.14</v>
      </c>
      <c r="D68" s="6" cm="1">
        <f t="array" ref="D68">[1]!hks_qstm_is($U$1,"W69199016",EDATE($B68,-12),1,"Cur=USD",100000000)</f>
        <v>31.81</v>
      </c>
      <c r="E68" s="6" cm="1">
        <f t="array" ref="E68">[1]!hks_fa_or_ttm($U$1,$A68,"Cur=USD",100000000)+$C68-$D68</f>
        <v>100.18</v>
      </c>
      <c r="F68" s="7" cm="1">
        <f t="array" ref="F68">[1]!hks_qfa_grossprofitmargin($U$1,$B68,1)%</f>
        <v>0.63570000000000004</v>
      </c>
      <c r="G68" s="7" cm="1">
        <f t="array" ref="G68">[1]!hks_qfa_grossprofitmargin($U$1,EDATE($B68,-12),1)%</f>
        <v>0.60389800000000005</v>
      </c>
      <c r="H68" s="7" cm="1">
        <f t="array" ref="H68">[1]!hks_fa_grossprofitmargin_ttm2($U$1,$B68)%</f>
        <v>0.59492900000000004</v>
      </c>
      <c r="I68" s="7" cm="1">
        <f t="array" ref="I68">[1]!hks_qfa_netprofitmargin($U$1,$B68,1)%</f>
        <v>0.29827500000000001</v>
      </c>
      <c r="J68" s="7" cm="1">
        <f t="array" ref="J68">[1]!hks_qfa_netprofitmargin($U$1,EDATE($B68,-12),1)%</f>
        <v>0.38667099999999999</v>
      </c>
      <c r="K68" s="7" cm="1">
        <f t="array" ref="K68">[1]!hks_fa_netprofitmargin_ttm2($U$1,$B68)%</f>
        <v>0.24066700000000002</v>
      </c>
      <c r="L68" s="8" cm="1">
        <f t="array" ref="L68">[1]!hks_qstm_cs($U$1,"W93978243",$B68,1,"Cur=USD",100000000)</f>
        <v>16.399999999999999</v>
      </c>
      <c r="M68" s="6" cm="1">
        <f t="array" ref="M68">[1]!s_nq_avgclose($U$1,-63,$A68,3)</f>
        <v>4.1827563435837973</v>
      </c>
      <c r="N68" s="6">
        <f>MIN([1]!s_mq_low($U$1,$A68,3),[1]!s_mq_low($U$1,$A68-31,3),[1]!s_mq_low($U$1,$A68-62,3))</f>
        <v>3.6625441032236274</v>
      </c>
      <c r="O68" s="9">
        <f>MAX([1]!s_mq_high($U$1,$A68,3),[1]!s_mq_high($U$1,$A68-31,3),[1]!s_mq_high($U$1,$A68-62,3))</f>
        <v>4.6861225430684481</v>
      </c>
      <c r="P68" s="9" cm="1">
        <f t="array" ref="P68">[1]!hks_stm_bs($U$1,"W59961072",$B68,1,"Cur=USD",100000000)</f>
        <v>124.2</v>
      </c>
      <c r="Q68" s="9" cm="1">
        <f t="array" ref="Q68">[1]!hks_stm_bs($U$1,"W57429756",$B68,1,"Cur=USD",100000000)</f>
        <v>33.9</v>
      </c>
      <c r="R68" s="9">
        <f>[1]!hks_stm_bs($U$1,"W51009704",$B68,1,"Cur=USD",100000000)</f>
        <v>14.75</v>
      </c>
      <c r="S68" s="9">
        <f>[1]!hks_stm_bs($U$1,"W50002154",$B68,1,"Cur=USD",100000000)</f>
        <v>31.21</v>
      </c>
      <c r="T68" s="11"/>
    </row>
    <row r="69" spans="1:20" x14ac:dyDescent="0.25">
      <c r="A69" s="5">
        <v>43830</v>
      </c>
      <c r="B69" s="5" t="s">
        <v>58</v>
      </c>
      <c r="C69" s="6" cm="1">
        <f t="array" ref="C69">[1]!hks_qstm_is($U$1,"W69199016",$B69,1,"Cur=USD",100000000)</f>
        <v>31.05</v>
      </c>
      <c r="D69" s="6" cm="1">
        <f t="array" ref="D69">[1]!hks_qstm_is($U$1,"W69199016",EDATE($B69,-12),1,"Cur=USD",100000000)</f>
        <v>22.05</v>
      </c>
      <c r="E69" s="6" cm="1">
        <f t="array" ref="E69">[1]!hks_fa_or_ttm($U$1,$A69,"Cur=USD",100000000)+$C69-$D69</f>
        <v>109.18000000000002</v>
      </c>
      <c r="F69" s="7" cm="1">
        <f t="array" ref="F69">[1]!hks_qfa_grossprofitmargin($U$1,$B69,1)%</f>
        <v>0.64895300000000011</v>
      </c>
      <c r="G69" s="7" cm="1">
        <f t="array" ref="G69">[1]!hks_qfa_grossprofitmargin($U$1,EDATE($B69,-12),1)%</f>
        <v>0.54739199999999999</v>
      </c>
      <c r="H69" s="7" cm="1">
        <f t="array" ref="H69">[1]!hks_fa_grossprofitmargin_ttm2($U$1,$B69)%</f>
        <v>0.61989400000000006</v>
      </c>
      <c r="I69" s="7" cm="1">
        <f t="array" ref="I69">[1]!hks_qfa_netprofitmargin($U$1,$B69,1)%</f>
        <v>0.30595800000000001</v>
      </c>
      <c r="J69" s="7" cm="1">
        <f t="array" ref="J69">[1]!hks_qfa_netprofitmargin($U$1,EDATE($B69,-12),1)%</f>
        <v>0.25714300000000001</v>
      </c>
      <c r="K69" s="7" cm="1">
        <f t="array" ref="K69">[1]!hks_fa_netprofitmargin_ttm2($U$1,$B69)%</f>
        <v>0.25609100000000001</v>
      </c>
      <c r="L69" s="8" cm="1">
        <f t="array" ref="L69">[1]!hks_qstm_cs($U$1,"W93978243",$B69,1,"Cur=USD",100000000)</f>
        <v>14.65</v>
      </c>
      <c r="M69" s="6" cm="1">
        <f t="array" ref="M69">[1]!s_nq_avgclose($U$1,-63,$A69,3)</f>
        <v>5.1764880434825082</v>
      </c>
      <c r="N69" s="6">
        <f>MIN([1]!s_mq_low($U$1,$A69,3),[1]!s_mq_low($U$1,$A69-31,3),[1]!s_mq_low($U$1,$A69-62,3))</f>
        <v>4.2316880480479568</v>
      </c>
      <c r="O69" s="9">
        <f>MAX([1]!s_mq_high($U$1,$A69,3),[1]!s_mq_high($U$1,$A69-31,3),[1]!s_mq_high($U$1,$A69-62,3))</f>
        <v>6.0190415282603391</v>
      </c>
      <c r="P69" s="9" cm="1">
        <f t="array" ref="P69">[1]!hks_stm_bs($U$1,"W59961072",$B69,1,"Cur=USD",100000000)</f>
        <v>136.9</v>
      </c>
      <c r="Q69" s="9" cm="1">
        <f t="array" ref="Q69">[1]!hks_stm_bs($U$1,"W57429756",$B69,1,"Cur=USD",100000000)</f>
        <v>36.25</v>
      </c>
      <c r="R69" s="9">
        <f>[1]!hks_stm_bs($U$1,"W51009704",$B69,1,"Cur=USD",100000000)</f>
        <v>17.84</v>
      </c>
      <c r="S69" s="9">
        <f>[1]!hks_stm_bs($U$1,"W50002154",$B69,1,"Cur=USD",100000000)</f>
        <v>33.270000000000003</v>
      </c>
      <c r="T69" s="11"/>
    </row>
    <row r="70" spans="1:20" x14ac:dyDescent="0.25">
      <c r="A70" s="5">
        <v>43921</v>
      </c>
      <c r="B70" s="5" t="s">
        <v>59</v>
      </c>
      <c r="C70" s="6" cm="1">
        <f t="array" ref="C70">[1]!hks_qstm_is($U$1,"W69199016",$B70,1,"Cur=USD",100000000)</f>
        <v>30.8</v>
      </c>
      <c r="D70" s="6" cm="1">
        <f t="array" ref="D70">[1]!hks_qstm_is($U$1,"W69199016",EDATE($B70,-12),1,"Cur=USD",100000000)</f>
        <v>22.2</v>
      </c>
      <c r="E70" s="6" cm="1">
        <f t="array" ref="E70">[1]!hks_fa_or_ttm($U$1,$A70,"Cur=USD",100000000)+$C70-$D70</f>
        <v>117.78000000000002</v>
      </c>
      <c r="F70" s="7" cm="1">
        <f t="array" ref="F70">[1]!hks_qfa_grossprofitmargin($U$1,$B70,1)%</f>
        <v>0.65064899999999992</v>
      </c>
      <c r="G70" s="7" cm="1">
        <f t="array" ref="G70">[1]!hks_qfa_grossprofitmargin($U$1,EDATE($B70,-12),1)%</f>
        <v>0.58378399999999997</v>
      </c>
      <c r="H70" s="7" cm="1">
        <f t="array" ref="H70">[1]!hks_fa_grossprofitmargin_ttm2($U$1,$B70)%</f>
        <v>0.63474299999999995</v>
      </c>
      <c r="I70" s="7" cm="1">
        <f t="array" ref="I70">[1]!hks_qfa_netprofitmargin($U$1,$B70,1)%</f>
        <v>0.29772700000000002</v>
      </c>
      <c r="J70" s="7" cm="1">
        <f t="array" ref="J70">[1]!hks_qfa_netprofitmargin($U$1,EDATE($B70,-12),1)%</f>
        <v>0.177477</v>
      </c>
      <c r="K70" s="7" cm="1">
        <f t="array" ref="K70">[1]!hks_fa_netprofitmargin_ttm2($U$1,$B70)%</f>
        <v>0.28179700000000002</v>
      </c>
      <c r="L70" s="8" cm="1">
        <f t="array" ref="L70">[1]!hks_qstm_cs($U$1,"W93978243",$B70,1,"Cur=USD",100000000)</f>
        <v>9.09</v>
      </c>
      <c r="M70" s="6" cm="1">
        <f t="array" ref="M70">[1]!s_nq_avgclose($U$1,-63,$A70,3)</f>
        <v>6.2688065174765963</v>
      </c>
      <c r="N70" s="6">
        <f>MIN([1]!s_mq_low($U$1,$A70,3),[1]!s_mq_low($U$1,$A70-31,3),[1]!s_mq_low($U$1,$A70-62,3))</f>
        <v>4.50012453477175</v>
      </c>
      <c r="O70" s="9">
        <f>MAX([1]!s_mq_high($U$1,$A70,3),[1]!s_mq_high($U$1,$A70-31,3),[1]!s_mq_high($U$1,$A70-62,3))</f>
        <v>7.8737157942984588</v>
      </c>
      <c r="P70" s="9" cm="1">
        <f t="array" ref="P70">[1]!hks_stm_bs($U$1,"W59961072",$B70,1,"Cur=USD",100000000)</f>
        <v>195.84</v>
      </c>
      <c r="Q70" s="9" cm="1">
        <f t="array" ref="Q70">[1]!hks_stm_bs($U$1,"W57429756",$B70,1,"Cur=USD",100000000)</f>
        <v>36.700000000000003</v>
      </c>
      <c r="R70" s="9">
        <f>[1]!hks_stm_bs($U$1,"W51009704",$B70,1,"Cur=USD",100000000)</f>
        <v>19.03</v>
      </c>
      <c r="S70" s="9">
        <f>[1]!hks_stm_bs($U$1,"W50002154",$B70,1,"Cur=USD",100000000)</f>
        <v>82.52</v>
      </c>
      <c r="T70" s="11"/>
    </row>
    <row r="71" spans="1:20" x14ac:dyDescent="0.25">
      <c r="A71" s="5">
        <v>44012</v>
      </c>
      <c r="B71" s="5" t="s">
        <v>60</v>
      </c>
      <c r="C71" s="6" cm="1">
        <f t="array" ref="C71">[1]!hks_qstm_is($U$1,"W69199016",$B71,1,"Cur=USD",100000000)</f>
        <v>38.659999999999997</v>
      </c>
      <c r="D71" s="6" cm="1">
        <f t="array" ref="D71">[1]!hks_qstm_is($U$1,"W69199016",EDATE($B71,-12),1,"Cur=USD",100000000)</f>
        <v>25.79</v>
      </c>
      <c r="E71" s="6" cm="1">
        <f t="array" ref="E71">[1]!hks_fa_or_ttm($U$1,$A71,"Cur=USD",100000000)+$C71-$D71</f>
        <v>130.65</v>
      </c>
      <c r="F71" s="7" cm="1">
        <f t="array" ref="F71">[1]!hks_qfa_grossprofitmargin($U$1,$B71,1)%</f>
        <v>0.58846399999999999</v>
      </c>
      <c r="G71" s="7" cm="1">
        <f t="array" ref="G71">[1]!hks_qfa_grossprofitmargin($U$1,EDATE($B71,-12),1)%</f>
        <v>0.59751799999999999</v>
      </c>
      <c r="H71" s="7" cm="1">
        <f t="array" ref="H71">[1]!hks_fa_grossprofitmargin_ttm2($U$1,$B71)%</f>
        <v>0.62839599999999995</v>
      </c>
      <c r="I71" s="7" cm="1">
        <f t="array" ref="I71">[1]!hks_qfa_netprofitmargin($U$1,$B71,1)%</f>
        <v>0.16088999999999998</v>
      </c>
      <c r="J71" s="7" cm="1">
        <f t="array" ref="J71">[1]!hks_qfa_netprofitmargin($U$1,EDATE($B71,-12),1)%</f>
        <v>0.214036</v>
      </c>
      <c r="K71" s="7" cm="1">
        <f t="array" ref="K71">[1]!hks_fa_netprofitmargin_ttm2($U$1,$B71)%</f>
        <v>0.25931899999999997</v>
      </c>
      <c r="L71" s="8" cm="1">
        <f t="array" ref="L71">[1]!hks_qstm_cs($U$1,"W93978243",$B71,1,"Cur=USD",100000000)</f>
        <v>15.66</v>
      </c>
      <c r="M71" s="6" cm="1">
        <f t="array" ref="M71">[1]!s_nq_avgclose($U$1,-63,$A71,3)</f>
        <v>8.0372561865400538</v>
      </c>
      <c r="N71" s="6">
        <f>MIN([1]!s_mq_low($U$1,$A71,3),[1]!s_mq_low($U$1,$A71-31,3),[1]!s_mq_low($U$1,$A71-62,3))</f>
        <v>5.9374614324841417</v>
      </c>
      <c r="O71" s="9">
        <f>MAX([1]!s_mq_high($U$1,$A71,3),[1]!s_mq_high($U$1,$A71-31,3),[1]!s_mq_high($U$1,$A71-62,3))</f>
        <v>9.6108219175866001</v>
      </c>
      <c r="P71" s="9" cm="1">
        <f t="array" ref="P71">[1]!hks_stm_bs($U$1,"W59961072",$B71,1,"Cur=USD",100000000)</f>
        <v>146.81</v>
      </c>
      <c r="Q71" s="9" cm="1">
        <f t="array" ref="Q71">[1]!hks_stm_bs($U$1,"W57429756",$B71,1,"Cur=USD",100000000)</f>
        <v>104.99</v>
      </c>
      <c r="R71" s="9">
        <f>[1]!hks_stm_bs($U$1,"W51009704",$B71,1,"Cur=USD",100000000)</f>
        <v>24.1</v>
      </c>
      <c r="S71" s="9">
        <f>[1]!hks_stm_bs($U$1,"W50002154",$B71,1,"Cur=USD",100000000)</f>
        <v>88.56</v>
      </c>
      <c r="T71" s="11"/>
    </row>
    <row r="72" spans="1:20" x14ac:dyDescent="0.25">
      <c r="A72" s="5">
        <v>44104</v>
      </c>
      <c r="B72" s="5" t="s">
        <v>61</v>
      </c>
      <c r="C72" s="6" cm="1">
        <f t="array" ref="C72">[1]!hks_qstm_is($U$1,"W69199016",$B72,1,"Cur=USD",100000000)</f>
        <v>47.26</v>
      </c>
      <c r="D72" s="6" cm="1">
        <f t="array" ref="D72">[1]!hks_qstm_is($U$1,"W69199016",EDATE($B72,-12),1,"Cur=USD",100000000)</f>
        <v>30.14</v>
      </c>
      <c r="E72" s="6" cm="1">
        <f t="array" ref="E72">[1]!hks_fa_or_ttm($U$1,$A72,"Cur=USD",100000000)+$C72-$D72</f>
        <v>147.76999999999998</v>
      </c>
      <c r="F72" s="7" cm="1">
        <f t="array" ref="F72">[1]!hks_qfa_grossprofitmargin($U$1,$B72,1)%</f>
        <v>0.62632199999999993</v>
      </c>
      <c r="G72" s="7" cm="1">
        <f t="array" ref="G72">[1]!hks_qfa_grossprofitmargin($U$1,EDATE($B72,-12),1)%</f>
        <v>0.63570000000000004</v>
      </c>
      <c r="H72" s="7" cm="1">
        <f t="array" ref="H72">[1]!hks_fa_grossprofitmargin_ttm2($U$1,$B72)%</f>
        <v>0.62631100000000006</v>
      </c>
      <c r="I72" s="7" cm="1">
        <f t="array" ref="I72">[1]!hks_qfa_netprofitmargin($U$1,$B72,1)%</f>
        <v>0.28269100000000003</v>
      </c>
      <c r="J72" s="7" cm="1">
        <f t="array" ref="J72">[1]!hks_qfa_netprofitmargin($U$1,EDATE($B72,-12),1)%</f>
        <v>0.29827500000000001</v>
      </c>
      <c r="K72" s="7" cm="1">
        <f t="array" ref="K72">[1]!hks_fa_netprofitmargin_ttm2($U$1,$B72)%</f>
        <v>0.25891599999999998</v>
      </c>
      <c r="L72" s="8" cm="1">
        <f t="array" ref="L72">[1]!hks_qstm_cs($U$1,"W93978243",$B72,1,"Cur=USD",100000000)</f>
        <v>12.79</v>
      </c>
      <c r="M72" s="6" cm="1">
        <f t="array" ref="M72">[1]!s_nq_avgclose($U$1,-63,$A72,3)</f>
        <v>11.59883957847123</v>
      </c>
      <c r="N72" s="6">
        <f>MIN([1]!s_mq_low($U$1,$A72,3),[1]!s_mq_low($U$1,$A72-31,3),[1]!s_mq_low($U$1,$A72-62,3))</f>
        <v>9.3820758838727158</v>
      </c>
      <c r="O72" s="9">
        <f>MAX([1]!s_mq_high($U$1,$A72,3),[1]!s_mq_high($U$1,$A72-31,3),[1]!s_mq_high($U$1,$A72-62,3))</f>
        <v>14.682757935041232</v>
      </c>
      <c r="P72" s="9" cm="1">
        <f t="array" ref="P72">[1]!hks_stm_bs($U$1,"W59961072",$B72,1,"Cur=USD",100000000)</f>
        <v>143.93</v>
      </c>
      <c r="Q72" s="9" cm="1">
        <f t="array" ref="Q72">[1]!hks_stm_bs($U$1,"W57429756",$B72,1,"Cur=USD",100000000)</f>
        <v>124.88</v>
      </c>
      <c r="R72" s="9">
        <f>[1]!hks_stm_bs($U$1,"W51009704",$B72,1,"Cur=USD",100000000)</f>
        <v>36.69</v>
      </c>
      <c r="S72" s="9">
        <f>[1]!hks_stm_bs($U$1,"W50002154",$B72,1,"Cur=USD",100000000)</f>
        <v>78.78</v>
      </c>
      <c r="T72" s="11"/>
    </row>
    <row r="73" spans="1:20" x14ac:dyDescent="0.25">
      <c r="A73" s="5">
        <v>44196</v>
      </c>
      <c r="B73" s="5" t="s">
        <v>62</v>
      </c>
      <c r="C73" s="6" cm="1">
        <f t="array" ref="C73">[1]!hks_qstm_is($U$1,"W69199016",$B73,1,"Cur=USD",100000000)</f>
        <v>50.03</v>
      </c>
      <c r="D73" s="6" cm="1">
        <f t="array" ref="D73">[1]!hks_qstm_is($U$1,"W69199016",EDATE($B73,-12),1,"Cur=USD",100000000)</f>
        <v>31.05</v>
      </c>
      <c r="E73" s="6" cm="1">
        <f t="array" ref="E73">[1]!hks_fa_or_ttm($U$1,$A73,"Cur=USD",100000000)+$C73-$D73</f>
        <v>166.75</v>
      </c>
      <c r="F73" s="7" cm="1">
        <f t="array" ref="F73">[1]!hks_qfa_grossprofitmargin($U$1,$B73,1)%</f>
        <v>0.63102100000000005</v>
      </c>
      <c r="G73" s="7" cm="1">
        <f t="array" ref="G73">[1]!hks_qfa_grossprofitmargin($U$1,EDATE($B73,-12),1)%</f>
        <v>0.64895300000000011</v>
      </c>
      <c r="H73" s="7" cm="1">
        <f t="array" ref="H73">[1]!hks_fa_grossprofitmargin_ttm2($U$1,$B73)%</f>
        <v>0.623448</v>
      </c>
      <c r="I73" s="7" cm="1">
        <f t="array" ref="I73">[1]!hks_qfa_netprofitmargin($U$1,$B73,1)%</f>
        <v>0.29122500000000001</v>
      </c>
      <c r="J73" s="7" cm="1">
        <f t="array" ref="J73">[1]!hks_qfa_netprofitmargin($U$1,EDATE($B73,-12),1)%</f>
        <v>0.30595800000000001</v>
      </c>
      <c r="K73" s="7" cm="1">
        <f t="array" ref="K73">[1]!hks_fa_netprofitmargin_ttm2($U$1,$B73)%</f>
        <v>0.25978999999999997</v>
      </c>
      <c r="L73" s="8" cm="1">
        <f t="array" ref="L73">[1]!hks_qstm_cs($U$1,"W93978243",$B73,1,"Cur=USD",100000000)</f>
        <v>20.67</v>
      </c>
      <c r="M73" s="6" cm="1">
        <f t="array" ref="M73">[1]!s_nq_avgclose($U$1,-63,$A73,3)</f>
        <v>13.349306235378826</v>
      </c>
      <c r="N73" s="6">
        <f>MIN([1]!s_mq_low($U$1,$A73,3),[1]!s_mq_low($U$1,$A73-31,3),[1]!s_mq_low($U$1,$A73-62,3))</f>
        <v>12.26325925673725</v>
      </c>
      <c r="O73" s="9">
        <f>MAX([1]!s_mq_high($U$1,$A73,3),[1]!s_mq_high($U$1,$A73-31,3),[1]!s_mq_high($U$1,$A73-62,3))</f>
        <v>14.647615721167098</v>
      </c>
      <c r="P73" s="9" cm="1">
        <f t="array" ref="P73">[1]!hks_stm_bs($U$1,"W59961072",$B73,1,"Cur=USD",100000000)</f>
        <v>160.55000000000001</v>
      </c>
      <c r="Q73" s="9" cm="1">
        <f t="array" ref="Q73">[1]!hks_stm_bs($U$1,"W57429756",$B73,1,"Cur=USD",100000000)</f>
        <v>127.36</v>
      </c>
      <c r="R73" s="9">
        <f>[1]!hks_stm_bs($U$1,"W51009704",$B73,1,"Cur=USD",100000000)</f>
        <v>39.25</v>
      </c>
      <c r="S73" s="9">
        <f>[1]!hks_stm_bs($U$1,"W50002154",$B73,1,"Cur=USD",100000000)</f>
        <v>79.73</v>
      </c>
      <c r="T73" s="11"/>
    </row>
    <row r="74" spans="1:20" x14ac:dyDescent="0.25">
      <c r="A74" s="5">
        <v>44286</v>
      </c>
      <c r="B74" s="5" t="s">
        <v>63</v>
      </c>
      <c r="C74" s="6" cm="1">
        <f t="array" ref="C74">[1]!hks_qstm_is($U$1,"W69199016",$B74,1,"Cur=USD",100000000)</f>
        <v>56.61</v>
      </c>
      <c r="D74" s="6" cm="1">
        <f t="array" ref="D74">[1]!hks_qstm_is($U$1,"W69199016",EDATE($B74,-12),1,"Cur=USD",100000000)</f>
        <v>30.8</v>
      </c>
      <c r="E74" s="6" cm="1">
        <f t="array" ref="E74">[1]!hks_fa_or_ttm($U$1,$A74,"Cur=USD",100000000)+$C74-$D74</f>
        <v>192.56</v>
      </c>
      <c r="F74" s="7" cm="1">
        <f t="array" ref="F74">[1]!hks_qfa_grossprofitmargin($U$1,$B74,1)%</f>
        <v>0.64105299999999998</v>
      </c>
      <c r="G74" s="7" cm="1">
        <f t="array" ref="G74">[1]!hks_qfa_grossprofitmargin($U$1,EDATE($B74,-12),1)%</f>
        <v>0.65064899999999992</v>
      </c>
      <c r="H74" s="7" cm="1">
        <f t="array" ref="H74">[1]!hks_fa_grossprofitmargin_ttm2($U$1,$B74)%</f>
        <v>0.62427300000000008</v>
      </c>
      <c r="I74" s="7" cm="1">
        <f t="array" ref="I74">[1]!hks_qfa_netprofitmargin($U$1,$B74,1)%</f>
        <v>0.33774999999999999</v>
      </c>
      <c r="J74" s="7" cm="1">
        <f t="array" ref="J74">[1]!hks_qfa_netprofitmargin($U$1,EDATE($B74,-12),1)%</f>
        <v>0.29772700000000002</v>
      </c>
      <c r="K74" s="7" cm="1">
        <f t="array" ref="K74">[1]!hks_fa_netprofitmargin_ttm2($U$1,$B74)%</f>
        <v>0.27664100000000003</v>
      </c>
      <c r="L74" s="8" cm="1">
        <f t="array" ref="L74">[1]!hks_qstm_cs($U$1,"W93978243",$B74,1,"Cur=USD",100000000)</f>
        <v>18.739999999999998</v>
      </c>
      <c r="M74" s="6" cm="1">
        <f t="array" ref="M74">[1]!s_nq_avgclose($U$1,-63,$A74,3)</f>
        <v>13.387416746048455</v>
      </c>
      <c r="N74" s="6">
        <f>MIN([1]!s_mq_low($U$1,$A74,3),[1]!s_mq_low($U$1,$A74-31,3),[1]!s_mq_low($U$1,$A74-62,3))</f>
        <v>11.53535728909613</v>
      </c>
      <c r="O74" s="9">
        <f>MAX([1]!s_mq_high($U$1,$A74,3),[1]!s_mq_high($U$1,$A74-31,3),[1]!s_mq_high($U$1,$A74-62,3))</f>
        <v>15.33110966382486</v>
      </c>
      <c r="P74" s="9" cm="1">
        <f t="array" ref="P74">[1]!hks_stm_bs($U$1,"W59961072",$B74,1,"Cur=USD",100000000)</f>
        <v>181.27</v>
      </c>
      <c r="Q74" s="9" cm="1">
        <f t="array" ref="Q74">[1]!hks_stm_bs($U$1,"W57429756",$B74,1,"Cur=USD",100000000)</f>
        <v>126.69</v>
      </c>
      <c r="R74" s="9">
        <f>[1]!hks_stm_bs($U$1,"W51009704",$B74,1,"Cur=USD",100000000)</f>
        <v>40.04</v>
      </c>
      <c r="S74" s="9">
        <f>[1]!hks_stm_bs($U$1,"W50002154",$B74,1,"Cur=USD",100000000)</f>
        <v>80.180000000000007</v>
      </c>
      <c r="T74" s="11"/>
    </row>
    <row r="75" spans="1:20" x14ac:dyDescent="0.25">
      <c r="A75" s="5">
        <v>44377</v>
      </c>
      <c r="B75" s="5" t="s">
        <v>64</v>
      </c>
      <c r="C75" s="6" cm="1">
        <f t="array" ref="C75">[1]!hks_qstm_is($U$1,"W69199016",$B75,1,"Cur=USD",100000000)</f>
        <v>65.069999999999993</v>
      </c>
      <c r="D75" s="6" cm="1">
        <f t="array" ref="D75">[1]!hks_qstm_is($U$1,"W69199016",EDATE($B75,-12),1,"Cur=USD",100000000)</f>
        <v>38.659999999999997</v>
      </c>
      <c r="E75" s="6" cm="1">
        <f t="array" ref="E75">[1]!hks_fa_or_ttm($U$1,$A75,"Cur=USD",100000000)+$C75-$D75</f>
        <v>218.97</v>
      </c>
      <c r="F75" s="7" cm="1">
        <f t="array" ref="F75">[1]!hks_qfa_grossprofitmargin($U$1,$B75,1)%</f>
        <v>0.64776400000000001</v>
      </c>
      <c r="G75" s="7" cm="1">
        <f t="array" ref="G75">[1]!hks_qfa_grossprofitmargin($U$1,EDATE($B75,-12),1)%</f>
        <v>0.58846399999999999</v>
      </c>
      <c r="H75" s="7" cm="1">
        <f t="array" ref="H75">[1]!hks_fa_grossprofitmargin_ttm2($U$1,$B75)%</f>
        <v>0.63757599999999992</v>
      </c>
      <c r="I75" s="7" cm="1">
        <f t="array" ref="I75">[1]!hks_qfa_netprofitmargin($U$1,$B75,1)%</f>
        <v>0.364838</v>
      </c>
      <c r="J75" s="7" cm="1">
        <f t="array" ref="J75">[1]!hks_qfa_netprofitmargin($U$1,EDATE($B75,-12),1)%</f>
        <v>0.16088999999999998</v>
      </c>
      <c r="K75" s="7" cm="1">
        <f t="array" ref="K75">[1]!hks_fa_netprofitmargin_ttm2($U$1,$B75)%</f>
        <v>0.323241</v>
      </c>
      <c r="L75" s="8" cm="1">
        <f t="array" ref="L75">[1]!hks_qstm_cs($U$1,"W93978243",$B75,1,"Cur=USD",100000000)</f>
        <v>26.82</v>
      </c>
      <c r="M75" s="6" cm="1">
        <f t="array" ref="M75">[1]!s_nq_avgclose($U$1,-63,$A75,3)</f>
        <v>15.950074806710427</v>
      </c>
      <c r="N75" s="6">
        <f>MIN([1]!s_mq_low($U$1,$A75,3),[1]!s_mq_low($U$1,$A75-31,3),[1]!s_mq_low($U$1,$A75-62,3))</f>
        <v>13.427394172248491</v>
      </c>
      <c r="O75" s="9">
        <f>MAX([1]!s_mq_high($U$1,$A75,3),[1]!s_mq_high($U$1,$A75-31,3),[1]!s_mq_high($U$1,$A75-62,3))</f>
        <v>20.119763100032497</v>
      </c>
      <c r="P75" s="9" cm="1">
        <f t="array" ref="P75">[1]!hks_stm_bs($U$1,"W59961072",$B75,1,"Cur=USD",100000000)</f>
        <v>258.06</v>
      </c>
      <c r="Q75" s="9" cm="1">
        <f t="array" ref="Q75">[1]!hks_stm_bs($U$1,"W57429756",$B75,1,"Cur=USD",100000000)</f>
        <v>128.44</v>
      </c>
      <c r="R75" s="9">
        <f>[1]!hks_stm_bs($U$1,"W51009704",$B75,1,"Cur=USD",100000000)</f>
        <v>44.48</v>
      </c>
      <c r="S75" s="9">
        <f>[1]!hks_stm_bs($U$1,"W50002154",$B75,1,"Cur=USD",100000000)</f>
        <v>130.55000000000001</v>
      </c>
      <c r="T75" s="11"/>
    </row>
    <row r="76" spans="1:20" x14ac:dyDescent="0.25">
      <c r="A76" s="5">
        <v>44469</v>
      </c>
      <c r="B76" s="5" t="s">
        <v>65</v>
      </c>
      <c r="C76" s="6" cm="1">
        <f t="array" ref="C76">[1]!hks_qstm_is($U$1,"W69199016",$B76,1,"Cur=USD",100000000)</f>
        <v>71.03</v>
      </c>
      <c r="D76" s="6" cm="1">
        <f t="array" ref="D76">[1]!hks_qstm_is($U$1,"W69199016",EDATE($B76,-12),1,"Cur=USD",100000000)</f>
        <v>47.26</v>
      </c>
      <c r="E76" s="6" cm="1">
        <f t="array" ref="E76">[1]!hks_fa_or_ttm($U$1,$A76,"Cur=USD",100000000)+$C76-$D76</f>
        <v>242.74</v>
      </c>
      <c r="F76" s="7" cm="1">
        <f t="array" ref="F76">[1]!hks_qfa_grossprofitmargin($U$1,$B76,1)%</f>
        <v>0.65197800000000006</v>
      </c>
      <c r="G76" s="7" cm="1">
        <f t="array" ref="G76">[1]!hks_qfa_grossprofitmargin($U$1,EDATE($B76,-12),1)%</f>
        <v>0.62632199999999993</v>
      </c>
      <c r="H76" s="7" cm="1">
        <f t="array" ref="H76">[1]!hks_fa_grossprofitmargin_ttm2($U$1,$B76)%</f>
        <v>0.64398100000000003</v>
      </c>
      <c r="I76" s="7" cm="1">
        <f t="array" ref="I76">[1]!hks_qfa_netprofitmargin($U$1,$B76,1)%</f>
        <v>0.34689599999999998</v>
      </c>
      <c r="J76" s="7" cm="1">
        <f t="array" ref="J76">[1]!hks_qfa_netprofitmargin($U$1,EDATE($B76,-12),1)%</f>
        <v>0.28269100000000003</v>
      </c>
      <c r="K76" s="7" cm="1">
        <f t="array" ref="K76">[1]!hks_fa_netprofitmargin_ttm2($U$1,$B76)%</f>
        <v>0.338057</v>
      </c>
      <c r="L76" s="8" cm="1">
        <f t="array" ref="L76">[1]!hks_qstm_cs($U$1,"W93978243",$B76,1,"Cur=USD",100000000)</f>
        <v>15.19</v>
      </c>
      <c r="M76" s="6" cm="1">
        <f t="array" ref="M76">[1]!s_nq_avgclose($U$1,-63,$A76,3)</f>
        <v>20.721522530113429</v>
      </c>
      <c r="N76" s="6">
        <f>MIN([1]!s_mq_low($U$1,$A76,3),[1]!s_mq_low($U$1,$A76-31,3),[1]!s_mq_low($U$1,$A76-62,3))</f>
        <v>17.827631874203622</v>
      </c>
      <c r="O76" s="9">
        <f>MAX([1]!s_mq_high($U$1,$A76,3),[1]!s_mq_high($U$1,$A76-31,3),[1]!s_mq_high($U$1,$A76-62,3))</f>
        <v>22.994157525805274</v>
      </c>
      <c r="P76" s="9" cm="1">
        <f t="array" ref="P76">[1]!hks_stm_bs($U$1,"W59961072",$B76,1,"Cur=USD",100000000)</f>
        <v>258.06</v>
      </c>
      <c r="Q76" s="9" cm="1">
        <f t="array" ref="Q76">[1]!hks_stm_bs($U$1,"W57429756",$B76,1,"Cur=USD",100000000)</f>
        <v>148.26</v>
      </c>
      <c r="R76" s="9">
        <f>[1]!hks_stm_bs($U$1,"W51009704",$B76,1,"Cur=USD",100000000)</f>
        <v>36.119999999999997</v>
      </c>
      <c r="S76" s="9">
        <f>[1]!hks_stm_bs($U$1,"W50002154",$B76,1,"Cur=USD",100000000)</f>
        <v>132.22</v>
      </c>
      <c r="T76" s="11"/>
    </row>
    <row r="77" spans="1:20" x14ac:dyDescent="0.25">
      <c r="A77" s="5">
        <v>44561</v>
      </c>
      <c r="B77" s="5" t="s">
        <v>66</v>
      </c>
      <c r="C77" s="6" cm="1">
        <f t="array" ref="C77">[1]!hks_qstm_is($U$1,"W69199016",$B77,1,"Cur=USD",100000000)</f>
        <v>76.430000000000007</v>
      </c>
      <c r="D77" s="6" cm="1">
        <f t="array" ref="D77">[1]!hks_qstm_is($U$1,"W69199016",EDATE($B77,-12),1,"Cur=USD",100000000)</f>
        <v>50.03</v>
      </c>
      <c r="E77" s="6" cm="1">
        <f t="array" ref="E77">[1]!hks_fa_or_ttm($U$1,$A77,"Cur=USD",100000000)+$C77-$D77</f>
        <v>269.14</v>
      </c>
      <c r="F77" s="7" cm="1">
        <f t="array" ref="F77">[1]!hks_qfa_grossprofitmargin($U$1,$B77,1)%</f>
        <v>0.65406300000000006</v>
      </c>
      <c r="G77" s="7" cm="1">
        <f t="array" ref="G77">[1]!hks_qfa_grossprofitmargin($U$1,EDATE($B77,-12),1)%</f>
        <v>0.63102100000000005</v>
      </c>
      <c r="H77" s="7" cm="1">
        <f t="array" ref="H77">[1]!hks_fa_grossprofitmargin_ttm2($U$1,$B77)%</f>
        <v>0.64929000000000003</v>
      </c>
      <c r="I77" s="7" cm="1">
        <f t="array" ref="I77">[1]!hks_qfa_netprofitmargin($U$1,$B77,1)%</f>
        <v>0.39290900000000001</v>
      </c>
      <c r="J77" s="7" cm="1">
        <f t="array" ref="J77">[1]!hks_qfa_netprofitmargin($U$1,EDATE($B77,-12),1)%</f>
        <v>0.29122500000000001</v>
      </c>
      <c r="K77" s="7" cm="1">
        <f t="array" ref="K77">[1]!hks_fa_netprofitmargin_ttm2($U$1,$B77)%</f>
        <v>0.36233899999999997</v>
      </c>
      <c r="L77" s="8" cm="1">
        <f t="array" ref="L77">[1]!hks_qstm_cs($U$1,"W93978243",$B77,1,"Cur=USD",100000000)</f>
        <v>30.33</v>
      </c>
      <c r="M77" s="6" cm="1">
        <f t="array" ref="M77">[1]!s_nq_avgclose($U$1,-63,$A77,3)</f>
        <v>27.462682830749944</v>
      </c>
      <c r="N77" s="6">
        <f>MIN([1]!s_mq_low($U$1,$A77,3),[1]!s_mq_low($U$1,$A77-31,3),[1]!s_mq_low($U$1,$A77-62,3))</f>
        <v>19.516990884042372</v>
      </c>
      <c r="O77" s="9">
        <f>MAX([1]!s_mq_high($U$1,$A77,3),[1]!s_mq_high($U$1,$A77-31,3),[1]!s_mq_high($U$1,$A77-62,3))</f>
        <v>34.579656515439325</v>
      </c>
      <c r="P77" s="9" cm="1">
        <f t="array" ref="P77">[1]!hks_stm_bs($U$1,"W59961072",$B77,1,"Cur=USD",100000000)</f>
        <v>288.29000000000002</v>
      </c>
      <c r="Q77" s="9" cm="1">
        <f t="array" ref="Q77">[1]!hks_stm_bs($U$1,"W57429756",$B77,1,"Cur=USD",100000000)</f>
        <v>153.58000000000001</v>
      </c>
      <c r="R77" s="9">
        <f>[1]!hks_stm_bs($U$1,"W51009704",$B77,1,"Cur=USD",100000000)</f>
        <v>43.35</v>
      </c>
      <c r="S77" s="9">
        <f>[1]!hks_stm_bs($U$1,"W50002154",$B77,1,"Cur=USD",100000000)</f>
        <v>132.4</v>
      </c>
      <c r="T77" s="11"/>
    </row>
    <row r="78" spans="1:20" x14ac:dyDescent="0.25">
      <c r="A78" s="5">
        <v>44651</v>
      </c>
      <c r="B78" s="5" t="s">
        <v>67</v>
      </c>
      <c r="C78" s="6" cm="1">
        <f t="array" ref="C78">[1]!hks_qstm_is($U$1,"W69199016",$B78,1,"Cur=USD",100000000)</f>
        <v>82.88</v>
      </c>
      <c r="D78" s="6" cm="1">
        <f t="array" ref="D78">[1]!hks_qstm_is($U$1,"W69199016",EDATE($B78,-12),1,"Cur=USD",100000000)</f>
        <v>56.61</v>
      </c>
      <c r="E78" s="6" cm="1">
        <f t="array" ref="E78">[1]!hks_fa_or_ttm($U$1,$A78,"Cur=USD",100000000)+$C78-$D78</f>
        <v>295.40999999999997</v>
      </c>
      <c r="F78" s="7" cm="1">
        <f t="array" ref="F78">[1]!hks_qfa_grossprofitmargin($U$1,$B78,1)%</f>
        <v>0.6552849999999999</v>
      </c>
      <c r="G78" s="7" cm="1">
        <f t="array" ref="G78">[1]!hks_qfa_grossprofitmargin($U$1,EDATE($B78,-12),1)%</f>
        <v>0.64105299999999998</v>
      </c>
      <c r="H78" s="7" cm="1">
        <f t="array" ref="H78">[1]!hks_fa_grossprofitmargin_ttm2($U$1,$B78)%</f>
        <v>0.65255099999999999</v>
      </c>
      <c r="I78" s="7" cm="1">
        <f t="array" ref="I78">[1]!hks_qfa_netprofitmargin($U$1,$B78,1)%</f>
        <v>0.19522200000000001</v>
      </c>
      <c r="J78" s="7" cm="1">
        <f t="array" ref="J78">[1]!hks_qfa_netprofitmargin($U$1,EDATE($B78,-12),1)%</f>
        <v>0.33774999999999999</v>
      </c>
      <c r="K78" s="7" cm="1">
        <f t="array" ref="K78">[1]!hks_fa_netprofitmargin_ttm2($U$1,$B78)%</f>
        <v>0.32016500000000003</v>
      </c>
      <c r="L78" s="8" cm="1">
        <f t="array" ref="L78">[1]!hks_qstm_cs($U$1,"W93978243",$B78,1,"Cur=USD",100000000)</f>
        <v>17.309999999999999</v>
      </c>
      <c r="M78" s="6" cm="1">
        <f t="array" ref="M78">[1]!s_nq_avgclose($U$1,-63,$A78,3)</f>
        <v>25.173335143725815</v>
      </c>
      <c r="N78" s="6">
        <f>MIN([1]!s_mq_low($U$1,$A78,3),[1]!s_mq_low($U$1,$A78-31,3),[1]!s_mq_low($U$1,$A78-62,3))</f>
        <v>20.615898544462048</v>
      </c>
      <c r="O78" s="9">
        <f>MAX([1]!s_mq_high($U$1,$A78,3),[1]!s_mq_high($U$1,$A78-31,3),[1]!s_mq_high($U$1,$A78-62,3))</f>
        <v>30.655060156578301</v>
      </c>
      <c r="P78" s="9" cm="1">
        <f t="array" ref="P78">[1]!hks_stm_bs($U$1,"W59961072",$B78,1,"Cur=USD",100000000)</f>
        <v>295.75</v>
      </c>
      <c r="Q78" s="9" cm="1">
        <f t="array" ref="Q78">[1]!hks_stm_bs($U$1,"W57429756",$B78,1,"Cur=USD",100000000)</f>
        <v>156.37</v>
      </c>
      <c r="R78" s="9">
        <f>[1]!hks_stm_bs($U$1,"W51009704",$B78,1,"Cur=USD",100000000)</f>
        <v>55.62</v>
      </c>
      <c r="S78" s="9">
        <f>[1]!hks_stm_bs($U$1,"W50002154",$B78,1,"Cur=USD",100000000)</f>
        <v>133.30000000000001</v>
      </c>
      <c r="T78" s="11"/>
    </row>
    <row r="79" spans="1:20" x14ac:dyDescent="0.25">
      <c r="A79" s="5">
        <v>44742</v>
      </c>
      <c r="B79" s="5" t="s">
        <v>68</v>
      </c>
      <c r="C79" s="6" cm="1">
        <f t="array" ref="C79">[1]!hks_qstm_is($U$1,"W69199016",$B79,1,"Cur=USD",100000000)</f>
        <v>67.040000000000006</v>
      </c>
      <c r="D79" s="6" cm="1">
        <f t="array" ref="D79">[1]!hks_qstm_is($U$1,"W69199016",EDATE($B79,-12),1,"Cur=USD",100000000)</f>
        <v>65.069999999999993</v>
      </c>
      <c r="E79" s="6" cm="1">
        <f t="array" ref="E79">[1]!hks_fa_or_ttm($U$1,$A79,"Cur=USD",100000000)+$C79-$D79</f>
        <v>297.38000000000005</v>
      </c>
      <c r="F79" s="7" cm="1">
        <f t="array" ref="F79">[1]!hks_qfa_grossprofitmargin($U$1,$B79,1)%</f>
        <v>0.43481499999999995</v>
      </c>
      <c r="G79" s="7" cm="1">
        <f t="array" ref="G79">[1]!hks_qfa_grossprofitmargin($U$1,EDATE($B79,-12),1)%</f>
        <v>0.64776400000000001</v>
      </c>
      <c r="H79" s="7" cm="1">
        <f t="array" ref="H79">[1]!hks_fa_grossprofitmargin_ttm2($U$1,$B79)%</f>
        <v>0.60451300000000008</v>
      </c>
      <c r="I79" s="7" cm="1">
        <f t="array" ref="I79">[1]!hks_qfa_netprofitmargin($U$1,$B79,1)%</f>
        <v>9.7851999999999995E-2</v>
      </c>
      <c r="J79" s="7" cm="1">
        <f t="array" ref="J79">[1]!hks_qfa_netprofitmargin($U$1,EDATE($B79,-12),1)%</f>
        <v>0.364838</v>
      </c>
      <c r="K79" s="7" cm="1">
        <f t="array" ref="K79">[1]!hks_fa_netprofitmargin_ttm2($U$1,$B79)%</f>
        <v>0.26030700000000001</v>
      </c>
      <c r="L79" s="8" cm="1">
        <f t="array" ref="L79">[1]!hks_qstm_cs($U$1,"W93978243",$B79,1,"Cur=USD",100000000)</f>
        <v>12.7</v>
      </c>
      <c r="M79" s="6" cm="1">
        <f t="array" ref="M79">[1]!s_nq_avgclose($U$1,-63,$A79,3)</f>
        <v>19.111848860759999</v>
      </c>
      <c r="N79" s="6">
        <f>MIN([1]!s_mq_low($U$1,$A79,3),[1]!s_mq_low($U$1,$A79-31,3),[1]!s_mq_low($U$1,$A79-62,3))</f>
        <v>14.840593419250245</v>
      </c>
      <c r="O79" s="9">
        <f>MAX([1]!s_mq_high($U$1,$A79,3),[1]!s_mq_high($U$1,$A79-31,3),[1]!s_mq_high($U$1,$A79-62,3))</f>
        <v>27.512490658028334</v>
      </c>
      <c r="P79" s="9" cm="1">
        <f t="array" ref="P79">[1]!hks_stm_bs($U$1,"W59961072",$B79,1,"Cur=USD",100000000)</f>
        <v>274.18</v>
      </c>
      <c r="Q79" s="9" cm="1">
        <f t="array" ref="Q79">[1]!hks_stm_bs($U$1,"W57429756",$B79,1,"Cur=USD",100000000)</f>
        <v>160.58000000000001</v>
      </c>
      <c r="R79" s="9">
        <f>[1]!hks_stm_bs($U$1,"W51009704",$B79,1,"Cur=USD",100000000)</f>
        <v>75.73</v>
      </c>
      <c r="S79" s="9">
        <f>[1]!hks_stm_bs($U$1,"W50002154",$B79,1,"Cur=USD",100000000)</f>
        <v>120.52</v>
      </c>
      <c r="T79" s="11"/>
    </row>
    <row r="80" spans="1:20" x14ac:dyDescent="0.25">
      <c r="A80" s="5">
        <v>44834</v>
      </c>
      <c r="B80" s="5" t="s">
        <v>69</v>
      </c>
      <c r="C80" s="6" cm="1">
        <f t="array" ref="C80">[1]!hks_qstm_is($U$1,"W69199016",$B80,1,"Cur=USD",100000000)</f>
        <v>59.31</v>
      </c>
      <c r="D80" s="6" cm="1">
        <f t="array" ref="D80">[1]!hks_qstm_is($U$1,"W69199016",EDATE($B80,-12),1,"Cur=USD",100000000)</f>
        <v>71.03</v>
      </c>
      <c r="E80" s="6" cm="1">
        <f t="array" ref="E80">[1]!hks_fa_or_ttm($U$1,$A80,"Cur=USD",100000000)+$C80-$D80</f>
        <v>285.65999999999997</v>
      </c>
      <c r="F80" s="7" cm="1">
        <f t="array" ref="F80">[1]!hks_qfa_grossprofitmargin($U$1,$B80,1)%</f>
        <v>0.53566000000000003</v>
      </c>
      <c r="G80" s="7" cm="1">
        <f t="array" ref="G80">[1]!hks_qfa_grossprofitmargin($U$1,EDATE($B80,-12),1)%</f>
        <v>0.65197800000000006</v>
      </c>
      <c r="H80" s="7" cm="1">
        <f t="array" ref="H80">[1]!hks_fa_grossprofitmargin_ttm2($U$1,$B80)%</f>
        <v>0.57838000000000001</v>
      </c>
      <c r="I80" s="7" cm="1">
        <f t="array" ref="I80">[1]!hks_qfa_netprofitmargin($U$1,$B80,1)%</f>
        <v>0.11465199999999999</v>
      </c>
      <c r="J80" s="7" cm="1">
        <f t="array" ref="J80">[1]!hks_qfa_netprofitmargin($U$1,EDATE($B80,-12),1)%</f>
        <v>0.34689599999999998</v>
      </c>
      <c r="K80" s="7" cm="1">
        <f t="array" ref="K80">[1]!hks_fa_netprofitmargin_ttm2($U$1,$B80)%</f>
        <v>0.208535</v>
      </c>
      <c r="L80" s="8" cm="1">
        <f t="array" ref="L80">[1]!hks_qstm_cs($U$1,"W93978243",$B80,1,"Cur=USD",100000000)</f>
        <v>3.92</v>
      </c>
      <c r="M80" s="6" cm="1">
        <f t="array" ref="M80">[1]!s_nq_avgclose($U$1,-63,$A80,3)</f>
        <v>15.78774313126746</v>
      </c>
      <c r="N80" s="6">
        <f>MIN([1]!s_mq_low($U$1,$A80,3),[1]!s_mq_low($U$1,$A80-31,3),[1]!s_mq_low($U$1,$A80-62,3))</f>
        <v>11.9323484197936</v>
      </c>
      <c r="O80" s="9">
        <f>MAX([1]!s_mq_high($U$1,$A80,3),[1]!s_mq_high($U$1,$A80-31,3),[1]!s_mq_high($U$1,$A80-62,3))</f>
        <v>19.246238565645893</v>
      </c>
      <c r="P80" s="9" cm="1">
        <f t="array" ref="P80">[1]!hks_stm_bs($U$1,"W59961072",$B80,1,"Cur=USD",100000000)</f>
        <v>232.23</v>
      </c>
      <c r="Q80" s="9" cm="1">
        <f t="array" ref="Q80">[1]!hks_stm_bs($U$1,"W57429756",$B80,1,"Cur=USD",100000000)</f>
        <v>172.65</v>
      </c>
      <c r="R80" s="9">
        <f>[1]!hks_stm_bs($U$1,"W51009704",$B80,1,"Cur=USD",100000000)</f>
        <v>68.55</v>
      </c>
      <c r="S80" s="9">
        <f>[1]!hks_stm_bs($U$1,"W50002154",$B80,1,"Cur=USD",100000000)</f>
        <v>122.84</v>
      </c>
      <c r="T80" s="11"/>
    </row>
    <row r="81" spans="1:20" x14ac:dyDescent="0.25">
      <c r="A81" s="5">
        <v>44926</v>
      </c>
      <c r="B81" s="5" t="s">
        <v>70</v>
      </c>
      <c r="C81" s="6" cm="1">
        <f t="array" ref="C81">[1]!hks_qstm_is($U$1,"W69199016",$B81,1,"Cur=USD",100000000)</f>
        <v>60.51</v>
      </c>
      <c r="D81" s="6" cm="1">
        <f t="array" ref="D81">[1]!hks_qstm_is($U$1,"W69199016",EDATE($B81,-12),1,"Cur=USD",100000000)</f>
        <v>76.430000000000007</v>
      </c>
      <c r="E81" s="6" cm="1">
        <f t="array" ref="E81">[1]!hks_fa_or_ttm($U$1,$A81,"Cur=USD",100000000)+$C81-$D81</f>
        <v>269.74</v>
      </c>
      <c r="F81" s="7" cm="1">
        <f t="array" ref="F81">[1]!hks_qfa_grossprofitmargin($U$1,$B81,1)%</f>
        <v>0.63344900000000004</v>
      </c>
      <c r="G81" s="7" cm="1">
        <f t="array" ref="G81">[1]!hks_qfa_grossprofitmargin($U$1,EDATE($B81,-12),1)%</f>
        <v>0.65406300000000006</v>
      </c>
      <c r="H81" s="7" cm="1">
        <f t="array" ref="H81">[1]!hks_fa_grossprofitmargin_ttm2($U$1,$B81)%</f>
        <v>0.56928899999999993</v>
      </c>
      <c r="I81" s="7" cm="1">
        <f t="array" ref="I81">[1]!hks_qfa_netprofitmargin($U$1,$B81,1)%</f>
        <v>0.23368</v>
      </c>
      <c r="J81" s="7" cm="1">
        <f t="array" ref="J81">[1]!hks_qfa_netprofitmargin($U$1,EDATE($B81,-12),1)%</f>
        <v>0.39290900000000001</v>
      </c>
      <c r="K81" s="7" cm="1">
        <f t="array" ref="K81">[1]!hks_fa_netprofitmargin_ttm2($U$1,$B81)%</f>
        <v>0.16193399999999999</v>
      </c>
      <c r="L81" s="8" cm="1">
        <f t="array" ref="L81">[1]!hks_qstm_cs($U$1,"W93978243",$B81,1,"Cur=USD",100000000)</f>
        <v>22.49</v>
      </c>
      <c r="M81" s="6" cm="1">
        <f t="array" ref="M81">[1]!s_nq_avgclose($U$1,-63,$A81,3)</f>
        <v>14.610497402328905</v>
      </c>
      <c r="N81" s="6">
        <f>MIN([1]!s_mq_low($U$1,$A81,3),[1]!s_mq_low($U$1,$A81-31,3),[1]!s_mq_low($U$1,$A81-62,3))</f>
        <v>10.800634141711599</v>
      </c>
      <c r="O81" s="9">
        <f>MAX([1]!s_mq_high($U$1,$A81,3),[1]!s_mq_high($U$1,$A81-31,3),[1]!s_mq_high($U$1,$A81-62,3))</f>
        <v>18.773312392116086</v>
      </c>
      <c r="P81" s="9" cm="1">
        <f t="array" ref="P81">[1]!hks_stm_bs($U$1,"W59961072",$B81,1,"Cur=USD",100000000)</f>
        <v>230.73</v>
      </c>
      <c r="Q81" s="9" cm="1">
        <f t="array" ref="Q81">[1]!hks_stm_bs($U$1,"W57429756",$B81,1,"Cur=USD",100000000)</f>
        <v>181.09</v>
      </c>
      <c r="R81" s="9">
        <f>[1]!hks_stm_bs($U$1,"W51009704",$B81,1,"Cur=USD",100000000)</f>
        <v>65.63</v>
      </c>
      <c r="S81" s="9">
        <f>[1]!hks_stm_bs($U$1,"W50002154",$B81,1,"Cur=USD",100000000)</f>
        <v>125.18</v>
      </c>
      <c r="T81" s="11"/>
    </row>
    <row r="82" spans="1:20" x14ac:dyDescent="0.25">
      <c r="A82" s="5">
        <v>45016</v>
      </c>
      <c r="B82" s="5">
        <v>45382</v>
      </c>
      <c r="C82" s="6" cm="1">
        <f t="array" ref="C82">[1]!hks_qstm_is($U$1,"W69199016",$B82,1,"Cur=USD",100000000)</f>
        <v>71.92</v>
      </c>
      <c r="D82" s="6" cm="1">
        <f t="array" ref="D82">[1]!hks_qstm_is($U$1,"W69199016",EDATE($B82,-12),1,"Cur=USD",100000000)</f>
        <v>82.88</v>
      </c>
      <c r="E82" s="6" cm="1">
        <f t="array" ref="E82">[1]!hks_fa_or_ttm($U$1,$A82,"Cur=USD",100000000)+$C82-$D82</f>
        <v>258.78000000000003</v>
      </c>
      <c r="F82" s="7" cm="1">
        <f t="array" ref="F82">[1]!hks_qfa_grossprofitmargin($U$1,$B82,1)%</f>
        <v>0.6462739999999999</v>
      </c>
      <c r="G82" s="7" cm="1">
        <f t="array" ref="G82">[1]!hks_qfa_grossprofitmargin($U$1,EDATE($B82,-12),1)%</f>
        <v>0.6552849999999999</v>
      </c>
      <c r="H82" s="7" cm="1">
        <f t="array" ref="H82">[1]!hks_fa_grossprofitmargin_ttm2($U$1,$B82)%</f>
        <v>0.56314200000000003</v>
      </c>
      <c r="I82" s="7" cm="1">
        <f t="array" ref="I82">[1]!hks_qfa_netprofitmargin($U$1,$B82,1)%</f>
        <v>0.28406599999999999</v>
      </c>
      <c r="J82" s="7" cm="1">
        <f t="array" ref="J82">[1]!hks_qfa_netprofitmargin($U$1,EDATE($B82,-12),1)%</f>
        <v>0.19522200000000001</v>
      </c>
      <c r="K82" s="7" cm="1">
        <f t="array" ref="K82">[1]!hks_fa_netprofitmargin_ttm2($U$1,$B82)%</f>
        <v>0.18521499999999999</v>
      </c>
      <c r="L82" s="8" cm="1">
        <f t="array" ref="L82">[1]!hks_qstm_cs($U$1,"W93978243",$B82,1,"Cur=USD",100000000)</f>
        <v>29.11</v>
      </c>
      <c r="M82" s="6" cm="1">
        <f t="array" ref="M82">[1]!s_nq_avgclose($U$1,-63,$A82,3)</f>
        <v>21.403571583148238</v>
      </c>
      <c r="N82" s="6">
        <f>MIN([1]!s_mq_low($U$1,$A82,3),[1]!s_mq_low($U$1,$A82-31,3),[1]!s_mq_low($U$1,$A82-62,3))</f>
        <v>14.021536248587394</v>
      </c>
      <c r="O82" s="9">
        <f>MAX([1]!s_mq_high($U$1,$A82,3),[1]!s_mq_high($U$1,$A82-31,3),[1]!s_mq_high($U$1,$A82-62,3))</f>
        <v>27.814314232197813</v>
      </c>
      <c r="P82" s="9" cm="1">
        <f t="array" ref="P82">[1]!hks_stm_bs($U$1,"W59961072",$B82,1,"Cur=USD",100000000)</f>
        <v>248.83</v>
      </c>
      <c r="Q82" s="9" cm="1">
        <f t="array" ref="Q82">[1]!hks_stm_bs($U$1,"W57429756",$B82,1,"Cur=USD",100000000)</f>
        <v>195.77</v>
      </c>
      <c r="R82" s="9">
        <f>[1]!hks_stm_bs($U$1,"W51009704",$B82,1,"Cur=USD",100000000)</f>
        <v>72.599999999999994</v>
      </c>
      <c r="S82" s="9">
        <f>[1]!hks_stm_bs($U$1,"W50002154",$B82,1,"Cur=USD",100000000)</f>
        <v>126.8</v>
      </c>
      <c r="T82" s="11"/>
    </row>
    <row r="83" spans="1:20" x14ac:dyDescent="0.25">
      <c r="A83" s="5">
        <v>45107</v>
      </c>
      <c r="B83" s="5">
        <v>45473</v>
      </c>
      <c r="C83" s="6" cm="1">
        <f t="array" ref="C83">[1]!hks_qstm_is($U$1,"W69199016",$B83,1,"Cur=USD",100000000)</f>
        <v>135.07</v>
      </c>
      <c r="D83" s="6" cm="1">
        <f t="array" ref="D83">[1]!hks_qstm_is($U$1,"W69199016",EDATE($B83,-12),1,"Cur=USD",100000000)</f>
        <v>67.040000000000006</v>
      </c>
      <c r="E83" s="6" cm="1">
        <f t="array" ref="E83">[1]!hks_fa_or_ttm($U$1,$A83,"Cur=USD",100000000)+$C83-$D83</f>
        <v>326.80999999999995</v>
      </c>
      <c r="F83" s="7" cm="1">
        <f t="array" ref="F83">[1]!hks_qfa_grossprofitmargin($U$1,$B83,1)%</f>
        <v>0.70052599999999998</v>
      </c>
      <c r="G83" s="7" cm="1">
        <f t="array" ref="G83">[1]!hks_qfa_grossprofitmargin($U$1,EDATE($B83,-12),1)%</f>
        <v>0.43481499999999995</v>
      </c>
      <c r="H83" s="7" cm="1">
        <f t="array" ref="H83">[1]!hks_fa_grossprofitmargin_ttm2($U$1,$B83)%</f>
        <v>0.64624700000000002</v>
      </c>
      <c r="I83" s="7" cm="1">
        <f t="array" ref="I83">[1]!hks_qfa_netprofitmargin($U$1,$B83,1)%</f>
        <v>0.45813299999999996</v>
      </c>
      <c r="J83" s="7" cm="1">
        <f t="array" ref="J83">[1]!hks_qfa_netprofitmargin($U$1,EDATE($B83,-12),1)%</f>
        <v>9.7851999999999995E-2</v>
      </c>
      <c r="K83" s="7" cm="1">
        <f t="array" ref="K83">[1]!hks_fa_netprofitmargin_ttm2($U$1,$B83)%</f>
        <v>0.31596299999999999</v>
      </c>
      <c r="L83" s="8" cm="1">
        <f t="array" ref="L83">[1]!hks_qstm_cs($U$1,"W93978243",$B83,1,"Cur=USD",100000000)</f>
        <v>63.48</v>
      </c>
      <c r="M83" s="6" cm="1">
        <f t="array" ref="M83">[1]!s_nq_avgclose($U$1,-63,$A83,3)</f>
        <v>33.002472748237864</v>
      </c>
      <c r="N83" s="6">
        <f>MIN([1]!s_mq_low($U$1,$A83,3),[1]!s_mq_low($U$1,$A83-31,3),[1]!s_mq_low($U$1,$A83-62,3))</f>
        <v>26.201163929273861</v>
      </c>
      <c r="O83" s="9">
        <f>MAX([1]!s_mq_high($U$1,$A83,3),[1]!s_mq_high($U$1,$A83-31,3),[1]!s_mq_high($U$1,$A83-62,3))</f>
        <v>43.962947196464036</v>
      </c>
      <c r="P83" s="9" cm="1">
        <f t="array" ref="P83">[1]!hks_stm_bs($U$1,"W59961072",$B83,1,"Cur=USD",100000000)</f>
        <v>287.97000000000003</v>
      </c>
      <c r="Q83" s="9" cm="1">
        <f t="array" ref="Q83">[1]!hks_stm_bs($U$1,"W57429756",$B83,1,"Cur=USD",100000000)</f>
        <v>207.58</v>
      </c>
      <c r="R83" s="9">
        <f>[1]!hks_stm_bs($U$1,"W51009704",$B83,1,"Cur=USD",100000000)</f>
        <v>103.34</v>
      </c>
      <c r="S83" s="9">
        <f>[1]!hks_stm_bs($U$1,"W50002154",$B83,1,"Cur=USD",100000000)</f>
        <v>117.2</v>
      </c>
      <c r="T83" s="11"/>
    </row>
    <row r="84" spans="1:20" x14ac:dyDescent="0.25">
      <c r="A84" s="5">
        <v>45199</v>
      </c>
      <c r="B84" s="5">
        <v>45565</v>
      </c>
      <c r="C84" s="6" cm="1">
        <f t="array" ref="C84">[1]!hks_qstm_is($U$1,"W69199016",$B84,1,"Cur=USD",100000000)</f>
        <v>181.2</v>
      </c>
      <c r="D84" s="6" cm="1">
        <f t="array" ref="D84">[1]!hks_qstm_is($U$1,"W69199016",EDATE($B84,-12),1,"Cur=USD",100000000)</f>
        <v>59.31</v>
      </c>
      <c r="E84" s="6" cm="1">
        <f t="array" ref="E84">[1]!hks_fa_or_ttm($U$1,$A84,"Cur=USD",100000000)+$C84-$D84</f>
        <v>448.7</v>
      </c>
      <c r="F84" s="7" cm="1">
        <f t="array" ref="F84">[1]!hks_qfa_grossprofitmargin($U$1,$B84,1)%</f>
        <v>0.73951400000000012</v>
      </c>
      <c r="G84" s="7" cm="1">
        <f t="array" ref="G84">[1]!hks_qfa_grossprofitmargin($U$1,EDATE($B84,-12),1)%</f>
        <v>0.53566000000000003</v>
      </c>
      <c r="H84" s="7" cm="1">
        <f t="array" ref="H84">[1]!hks_fa_grossprofitmargin_ttm2($U$1,$B84)%</f>
        <v>0.69852900000000007</v>
      </c>
      <c r="I84" s="7" cm="1">
        <f t="array" ref="I84">[1]!hks_qfa_netprofitmargin($U$1,$B84,1)%</f>
        <v>0.51009899999999997</v>
      </c>
      <c r="J84" s="7" cm="1">
        <f t="array" ref="J84">[1]!hks_qfa_netprofitmargin($U$1,EDATE($B84,-12),1)%</f>
        <v>0.11465199999999999</v>
      </c>
      <c r="K84" s="7" cm="1">
        <f t="array" ref="K84">[1]!hks_fa_netprofitmargin_ttm2($U$1,$B84)%</f>
        <v>0.42097200000000001</v>
      </c>
      <c r="L84" s="8" cm="1">
        <f t="array" ref="L84">[1]!hks_qstm_cs($U$1,"W93978243",$B84,1,"Cur=USD",100000000)</f>
        <v>73.33</v>
      </c>
      <c r="M84" s="6" cm="1">
        <f t="array" ref="M84">[1]!s_nq_avgclose($U$1,-63,$A84,3)</f>
        <v>44.737237114087002</v>
      </c>
      <c r="N84" s="6">
        <f>MIN([1]!s_mq_low($U$1,$A84,3),[1]!s_mq_low($U$1,$A84-31,3),[1]!s_mq_low($U$1,$A84-62,3))</f>
        <v>40.286209693945487</v>
      </c>
      <c r="O84" s="9">
        <f>MAX([1]!s_mq_high($U$1,$A84,3),[1]!s_mq_high($U$1,$A84-31,3),[1]!s_mq_high($U$1,$A84-62,3))</f>
        <v>50.235087605761798</v>
      </c>
      <c r="P84" s="9" cm="1">
        <f t="array" ref="P84">[1]!hks_stm_bs($U$1,"W59961072",$B84,1,"Cur=USD",100000000)</f>
        <v>326.58</v>
      </c>
      <c r="Q84" s="9" cm="1">
        <f t="array" ref="Q84">[1]!hks_stm_bs($U$1,"W57429756",$B84,1,"Cur=USD",100000000)</f>
        <v>214.9</v>
      </c>
      <c r="R84" s="9">
        <f>[1]!hks_stm_bs($U$1,"W51009704",$B84,1,"Cur=USD",100000000)</f>
        <v>91.01</v>
      </c>
      <c r="S84" s="9">
        <f>[1]!hks_stm_bs($U$1,"W50002154",$B84,1,"Cur=USD",100000000)</f>
        <v>117.82</v>
      </c>
      <c r="T84" s="11"/>
    </row>
    <row r="85" spans="1:20" x14ac:dyDescent="0.25">
      <c r="A85" s="5">
        <v>45291</v>
      </c>
      <c r="B85" s="5">
        <v>45657</v>
      </c>
      <c r="C85" s="6" cm="1">
        <f t="array" ref="C85">[1]!hks_qstm_is($U$1,"W69199016",$B85,1,"Cur=USD",100000000)</f>
        <v>221.03</v>
      </c>
      <c r="D85" s="6" cm="1">
        <f t="array" ref="D85">[1]!hks_qstm_is($U$1,"W69199016",EDATE($B85,-12),1,"Cur=USD",100000000)</f>
        <v>60.51</v>
      </c>
      <c r="E85" s="6" cm="1">
        <f t="array" ref="E85">[1]!hks_fa_or_ttm($U$1,$A85,"Cur=USD",100000000)+$C85-$D85</f>
        <v>609.22</v>
      </c>
      <c r="F85" s="7" cm="1">
        <f t="array" ref="F85">[1]!hks_qfa_grossprofitmargin($U$1,$B85,1)%</f>
        <v>0.75967099999999999</v>
      </c>
      <c r="G85" s="7" cm="1">
        <f t="array" ref="G85">[1]!hks_qfa_grossprofitmargin($U$1,EDATE($B85,-12),1)%</f>
        <v>0.63344900000000004</v>
      </c>
      <c r="H85" s="7" cm="1">
        <f t="array" ref="H85">[1]!hks_fa_grossprofitmargin_ttm2($U$1,$B85)%</f>
        <v>0.72717600000000004</v>
      </c>
      <c r="I85" s="7" cm="1">
        <f t="array" ref="I85">[1]!hks_qfa_netprofitmargin($U$1,$B85,1)%</f>
        <v>0.55580700000000005</v>
      </c>
      <c r="J85" s="7" cm="1">
        <f t="array" ref="J85">[1]!hks_qfa_netprofitmargin($U$1,EDATE($B85,-12),1)%</f>
        <v>0.23368</v>
      </c>
      <c r="K85" s="7" cm="1">
        <f t="array" ref="K85">[1]!hks_fa_netprofitmargin_ttm2($U$1,$B85)%</f>
        <v>0.48849300000000001</v>
      </c>
      <c r="L85" s="8" cm="1">
        <f t="array" ref="L85">[1]!hks_qstm_cs($U$1,"W93978243",$B85,1,"Cur=USD",100000000)</f>
        <v>114.99</v>
      </c>
      <c r="M85" s="6" cm="1">
        <f t="array" ref="M85">[1]!s_nq_avgclose($U$1,-63,$A85,3)</f>
        <v>46.274096665376717</v>
      </c>
      <c r="N85" s="6">
        <f>MIN([1]!s_mq_low($U$1,$A85,3),[1]!s_mq_low($U$1,$A85-31,3),[1]!s_mq_low($U$1,$A85-62,3))</f>
        <v>39.209115012333918</v>
      </c>
      <c r="O85" s="9">
        <f>MAX([1]!s_mq_high($U$1,$A85,3),[1]!s_mq_high($U$1,$A85-31,3),[1]!s_mq_high($U$1,$A85-62,3))</f>
        <v>50.521076738024156</v>
      </c>
      <c r="P85" s="9" cm="1">
        <f t="array" ref="P85">[1]!hks_stm_bs($U$1,"W59961072",$B85,1,"Cur=USD",100000000)</f>
        <v>443.45</v>
      </c>
      <c r="Q85" s="9" cm="1">
        <f t="array" ref="Q85">[1]!hks_stm_bs($U$1,"W57429756",$B85,1,"Cur=USD",100000000)</f>
        <v>213.83</v>
      </c>
      <c r="R85" s="9">
        <f>[1]!hks_stm_bs($U$1,"W51009704",$B85,1,"Cur=USD",100000000)</f>
        <v>106.31</v>
      </c>
      <c r="S85" s="9">
        <f>[1]!hks_stm_bs($U$1,"W50002154",$B85,1,"Cur=USD",100000000)</f>
        <v>121.19</v>
      </c>
      <c r="T85" s="11"/>
    </row>
    <row r="86" spans="1:20" x14ac:dyDescent="0.25">
      <c r="A86" s="5">
        <v>45382</v>
      </c>
      <c r="B86" s="5">
        <v>45747</v>
      </c>
      <c r="C86" s="6" cm="1">
        <f t="array" ref="C86">[1]!hks_qstm_is($U$1,"W69199016",$B86,1,"Cur=USD",100000000)</f>
        <v>260.44</v>
      </c>
      <c r="D86" s="6" cm="1">
        <f t="array" ref="D86">[1]!hks_qstm_is($U$1,"W69199016",EDATE($B86,-12),1,"Cur=USD",100000000)</f>
        <v>71.92</v>
      </c>
      <c r="E86" s="6" cm="1">
        <f t="array" ref="E86">[1]!hks_fa_or_ttm($U$1,$A86,"Cur=USD",100000000)+$C86-$D86</f>
        <v>797.74000000000012</v>
      </c>
      <c r="F86" s="7" cm="1">
        <f t="array" ref="F86">[1]!hks_qfa_grossprofitmargin($U$1,$B86,1)%</f>
        <v>0.78351999999999999</v>
      </c>
      <c r="G86" s="7" cm="1">
        <f t="array" ref="G86">[1]!hks_qfa_grossprofitmargin($U$1,EDATE($B86,-12),1)%</f>
        <v>0.6462739999999999</v>
      </c>
      <c r="H86" s="7" cm="1">
        <f t="array" ref="H86">[1]!hks_fa_grossprofitmargin_ttm2($U$1,$B86)%</f>
        <v>0.75286399999999998</v>
      </c>
      <c r="I86" s="7" cm="1">
        <f t="array" ref="I86">[1]!hks_qfa_netprofitmargin($U$1,$B86,1)%</f>
        <v>0.57137899999999997</v>
      </c>
      <c r="J86" s="7" cm="1">
        <f t="array" ref="J86">[1]!hks_qfa_netprofitmargin($U$1,EDATE($B86,-12),1)%</f>
        <v>0.28406599999999999</v>
      </c>
      <c r="K86" s="7" cm="1">
        <f t="array" ref="K86">[1]!hks_fa_netprofitmargin_ttm2($U$1,$B86)%</f>
        <v>0.53398400000000001</v>
      </c>
      <c r="L86" s="8" cm="1">
        <f t="array" ref="L86">[1]!hks_qstm_cs($U$1,"W93978243",$B86,1,"Cur=USD",100000000)</f>
        <v>153.44999999999999</v>
      </c>
      <c r="M86" s="6" cm="1">
        <f t="array" ref="M86">[1]!s_nq_avgclose($U$1,-63,$A86,3)</f>
        <v>71.371986157216753</v>
      </c>
      <c r="N86" s="6">
        <f>MIN([1]!s_mq_low($U$1,$A86,3),[1]!s_mq_low($U$1,$A86-31,3),[1]!s_mq_low($U$1,$A86-62,3))</f>
        <v>47.298954875665025</v>
      </c>
      <c r="O86" s="9">
        <f>MAX([1]!s_mq_high($U$1,$A86,3),[1]!s_mq_high($U$1,$A86-31,3),[1]!s_mq_high($U$1,$A86-62,3))</f>
        <v>97.361246287464084</v>
      </c>
      <c r="P86" s="9" cm="1">
        <f t="array" ref="P86">[1]!hks_stm_bs($U$1,"W59961072",$B86,1,"Cur=USD",100000000)</f>
        <v>537.29</v>
      </c>
      <c r="Q86" s="9" cm="1">
        <f t="array" ref="Q86">[1]!hks_stm_bs($U$1,"W57429756",$B86,1,"Cur=USD",100000000)</f>
        <v>233.43</v>
      </c>
      <c r="R86" s="9">
        <f>[1]!hks_stm_bs($U$1,"W51009704",$B86,1,"Cur=USD",100000000)</f>
        <v>152.22999999999999</v>
      </c>
      <c r="S86" s="9">
        <f>[1]!hks_stm_bs($U$1,"W50002154",$B86,1,"Cur=USD",100000000)</f>
        <v>127.07</v>
      </c>
      <c r="T86" s="11"/>
    </row>
    <row r="87" spans="1:20" x14ac:dyDescent="0.25">
      <c r="A87" s="5">
        <v>45473</v>
      </c>
      <c r="B87" s="5">
        <v>45838</v>
      </c>
      <c r="C87" s="6" cm="1">
        <f t="array" ref="C87">[1]!hks_qstm_is($U$1,"W69199016",$B87,1,"Cur=USD",100000000)</f>
        <v>300.39999999999998</v>
      </c>
      <c r="D87" s="6" cm="1">
        <f t="array" ref="D87">[1]!hks_qstm_is($U$1,"W69199016",EDATE($B87,-12),1,"Cur=USD",100000000)</f>
        <v>135.07</v>
      </c>
      <c r="E87" s="6" cm="1">
        <f t="array" ref="E87">[1]!hks_fa_or_ttm($U$1,$A87,"Cur=USD",100000000)+$C87-$D87</f>
        <v>963.06999999999994</v>
      </c>
      <c r="F87" s="7" cm="1">
        <f t="array" ref="F87">[1]!hks_qfa_grossprofitmargin($U$1,$B87,1)%</f>
        <v>0.75146500000000005</v>
      </c>
      <c r="G87" s="7" cm="1">
        <f t="array" ref="G87">[1]!hks_qfa_grossprofitmargin($U$1,EDATE($B87,-12),1)%</f>
        <v>0.70052599999999998</v>
      </c>
      <c r="H87" s="7" cm="1">
        <f t="array" ref="H87">[1]!hks_fa_grossprofitmargin_ttm2($U$1,$B87)%</f>
        <v>0.75975800000000004</v>
      </c>
      <c r="I87" s="7" cm="1">
        <f t="array" ref="I87">[1]!hks_qfa_netprofitmargin($U$1,$B87,1)%</f>
        <v>0.55256300000000003</v>
      </c>
      <c r="J87" s="7" cm="1">
        <f t="array" ref="J87">[1]!hks_qfa_netprofitmargin($U$1,EDATE($B87,-12),1)%</f>
        <v>0.45813299999999996</v>
      </c>
      <c r="K87" s="7" cm="1">
        <f t="array" ref="K87">[1]!hks_fa_netprofitmargin_ttm2($U$1,$B87)%</f>
        <v>0.55040699999999998</v>
      </c>
      <c r="L87" s="8" cm="1">
        <f t="array" ref="L87">[1]!hks_qstm_cs($U$1,"W93978243",$B87,1,"Cur=USD",100000000)</f>
        <v>144.88999999999999</v>
      </c>
      <c r="M87" s="6" cm="1">
        <f t="array" ref="M87">[1]!s_nq_avgclose($U$1,-63,$A87,3)</f>
        <v>100.89756594082867</v>
      </c>
      <c r="N87" s="6">
        <f>MIN([1]!s_mq_low($U$1,$A87,3),[1]!s_mq_low($U$1,$A87-31,3),[1]!s_mq_low($U$1,$A87-62,3))</f>
        <v>75.575917729055533</v>
      </c>
      <c r="O87" s="9">
        <f>MAX([1]!s_mq_high($U$1,$A87,3),[1]!s_mq_high($U$1,$A87-31,3),[1]!s_mq_high($U$1,$A87-62,3))</f>
        <v>140.71555473262046</v>
      </c>
      <c r="P87" s="9" cm="1">
        <f t="array" ref="P87">[1]!hks_stm_bs($U$1,"W59961072",$B87,1,"Cur=USD",100000000)</f>
        <v>596.33000000000004</v>
      </c>
      <c r="Q87" s="9" cm="1">
        <f t="array" ref="Q87">[1]!hks_stm_bs($U$1,"W57429756",$B87,1,"Cur=USD",100000000)</f>
        <v>255.94</v>
      </c>
      <c r="R87" s="9">
        <f>[1]!hks_stm_bs($U$1,"W51009704",$B87,1,"Cur=USD",100000000)</f>
        <v>139.69</v>
      </c>
      <c r="S87" s="9">
        <f>[1]!hks_stm_bs($U$1,"W50002154",$B87,1,"Cur=USD",100000000)</f>
        <v>131.01</v>
      </c>
      <c r="T87" s="11"/>
    </row>
    <row r="88" spans="1:20" x14ac:dyDescent="0.25">
      <c r="A88" s="5">
        <v>45565</v>
      </c>
      <c r="B88" s="5">
        <v>45930</v>
      </c>
      <c r="C88" s="6" cm="1">
        <f t="array" ref="C88">[1]!hks_qstm_is($U$1,"W69199016",$B88,1,"Cur=USD",100000000)</f>
        <v>350.82</v>
      </c>
      <c r="D88" s="6" cm="1">
        <f t="array" ref="D88">[1]!hks_qstm_is($U$1,"W69199016",EDATE($B88,-12),1,"Cur=USD",100000000)</f>
        <v>181.2</v>
      </c>
      <c r="E88" s="6" cm="1">
        <f t="array" ref="E88">[1]!hks_fa_or_ttm($U$1,$A88,"Cur=USD",100000000)+$C88-$D88</f>
        <v>1132.69</v>
      </c>
      <c r="F88" s="7" cm="1">
        <f t="array" ref="F88">[1]!hks_qfa_grossprofitmargin($U$1,$B88,1)%</f>
        <v>0.74556800000000001</v>
      </c>
      <c r="G88" s="7" cm="1">
        <f t="array" ref="G88">[1]!hks_qfa_grossprofitmargin($U$1,EDATE($B88,-12),1)%</f>
        <v>0.73951400000000012</v>
      </c>
      <c r="H88" s="7" cm="1">
        <f t="array" ref="H88">[1]!hks_fa_grossprofitmargin_ttm2($U$1,$B88)%</f>
        <v>0.75860100000000008</v>
      </c>
      <c r="I88" s="7" cm="1">
        <f t="array" ref="I88">[1]!hks_qfa_netprofitmargin($U$1,$B88,1)%</f>
        <v>0.550396</v>
      </c>
      <c r="J88" s="7" cm="1">
        <f t="array" ref="J88">[1]!hks_qfa_netprofitmargin($U$1,EDATE($B88,-12),1)%</f>
        <v>0.51009899999999997</v>
      </c>
      <c r="K88" s="7" cm="1">
        <f t="array" ref="K88">[1]!hks_fa_netprofitmargin_ttm2($U$1,$B88)%</f>
        <v>0.55685099999999998</v>
      </c>
      <c r="L88" s="8" cm="1">
        <f t="array" ref="L88">[1]!hks_qstm_cs($U$1,"W93978243",$B88,1,"Cur=USD",100000000)</f>
        <v>176.29</v>
      </c>
      <c r="M88" s="6" cm="1">
        <f t="array" ref="M88">[1]!s_nq_avgclose($U$1,-63,$A88,3)</f>
        <v>118.08757870812627</v>
      </c>
      <c r="N88" s="6">
        <f>MIN([1]!s_mq_low($U$1,$A88,3),[1]!s_mq_low($U$1,$A88-31,3),[1]!s_mq_low($U$1,$A88-62,3))</f>
        <v>90.661364440901892</v>
      </c>
      <c r="O88" s="9">
        <f>MAX([1]!s_mq_high($U$1,$A88,3),[1]!s_mq_high($U$1,$A88-31,3),[1]!s_mq_high($U$1,$A88-62,3))</f>
        <v>136.10701034985988</v>
      </c>
      <c r="P88" s="9" cm="1">
        <f t="array" ref="P88">[1]!hks_stm_bs($U$1,"W59961072",$B88,1,"Cur=USD",100000000)</f>
        <v>676.4</v>
      </c>
      <c r="Q88" s="9" cm="1">
        <f t="array" ref="Q88">[1]!hks_stm_bs($U$1,"W57429756",$B88,1,"Cur=USD",100000000)</f>
        <v>283.73</v>
      </c>
      <c r="R88" s="9">
        <f>[1]!hks_stm_bs($U$1,"W51009704",$B88,1,"Cur=USD",100000000)</f>
        <v>164.79</v>
      </c>
      <c r="S88" s="9">
        <f>[1]!hks_stm_bs($U$1,"W50002154",$B88,1,"Cur=USD",100000000)</f>
        <v>136.35</v>
      </c>
      <c r="T88" s="11"/>
    </row>
    <row r="89" spans="1:20" x14ac:dyDescent="0.25">
      <c r="A89" s="5">
        <v>45657</v>
      </c>
      <c r="B89" s="5">
        <v>46022</v>
      </c>
      <c r="C89" s="6" cm="1">
        <f t="array" ref="C89">[1]!hks_qstm_is($U$1,"W69199016",$B89,1,"Cur=USD",100000000)</f>
        <v>393.31</v>
      </c>
      <c r="D89" s="6" cm="1">
        <f t="array" ref="D89">[1]!hks_qstm_is($U$1,"W69199016",EDATE($B89,-12),1,"Cur=USD",100000000)</f>
        <v>221.03</v>
      </c>
      <c r="E89" s="6" cm="1">
        <f t="array" ref="E89">[1]!hks_fa_or_ttm($U$1,$A89,"Cur=USD",100000000)+$C89-$D89</f>
        <v>1304.97</v>
      </c>
      <c r="F89" s="7" cm="1">
        <f t="array" ref="F89">[1]!hks_qfa_grossprofitmargin($U$1,$B89,1)%</f>
        <v>0.73028899999999997</v>
      </c>
      <c r="G89" s="7" cm="1">
        <f t="array" ref="G89">[1]!hks_qfa_grossprofitmargin($U$1,EDATE($B89,-12),1)%</f>
        <v>0.75967099999999999</v>
      </c>
      <c r="H89" s="7" cm="1">
        <f t="array" ref="H89">[1]!hks_fa_grossprofitmargin_ttm2($U$1,$B89)%</f>
        <v>0.74988699999999997</v>
      </c>
      <c r="I89" s="7" cm="1">
        <f t="array" ref="I89">[1]!hks_qfa_netprofitmargin($U$1,$B89,1)%</f>
        <v>0.56166899999999997</v>
      </c>
      <c r="J89" s="7" cm="1">
        <f t="array" ref="J89">[1]!hks_qfa_netprofitmargin($U$1,EDATE($B89,-12),1)%</f>
        <v>0.55580700000000005</v>
      </c>
      <c r="K89" s="7" cm="1">
        <f t="array" ref="K89">[1]!hks_fa_netprofitmargin_ttm2($U$1,$B89)%</f>
        <v>0.55847999999999998</v>
      </c>
      <c r="L89" s="8" cm="1">
        <f t="array" ref="L89">[1]!hks_qstm_cs($U$1,"W93978243",$B89,1,"Cur=USD",100000000)</f>
        <v>166.28</v>
      </c>
      <c r="M89" s="6" cm="1">
        <f t="array" ref="M89">[1]!s_nq_avgclose($U$1,-63,$A89,3)</f>
        <v>137.8041084038899</v>
      </c>
      <c r="N89" s="6">
        <f>MIN([1]!s_mq_low($U$1,$A89,3),[1]!s_mq_low($U$1,$A89-31,3),[1]!s_mq_low($U$1,$A89-62,3))</f>
        <v>115.11348504281777</v>
      </c>
      <c r="O89" s="9">
        <f>MAX([1]!s_mq_high($U$1,$A89,3),[1]!s_mq_high($U$1,$A89-31,3),[1]!s_mq_high($U$1,$A89-62,3))</f>
        <v>152.8547918029912</v>
      </c>
      <c r="P89" s="9" cm="1">
        <f t="array" ref="P89">[1]!hks_stm_bs($U$1,"W59961072",$B89,1,"Cur=USD",100000000)</f>
        <v>801.26</v>
      </c>
      <c r="Q89" s="9" cm="1">
        <f t="array" ref="Q89">[1]!hks_stm_bs($U$1,"W57429756",$B89,1,"Cur=USD",100000000)</f>
        <v>314.75</v>
      </c>
      <c r="R89" s="9">
        <f>[1]!hks_stm_bs($U$1,"W51009704",$B89,1,"Cur=USD",100000000)</f>
        <v>180.47</v>
      </c>
      <c r="S89" s="9">
        <f>[1]!hks_stm_bs($U$1,"W50002154",$B89,1,"Cur=USD",100000000)</f>
        <v>142.27000000000001</v>
      </c>
      <c r="T89" s="11"/>
    </row>
    <row r="90" spans="1:20" x14ac:dyDescent="0.25">
      <c r="A90" s="5">
        <v>45747</v>
      </c>
      <c r="B90" s="5">
        <v>46112</v>
      </c>
      <c r="C90" s="6" cm="1">
        <f t="array" ref="C90">[1]!hks_qstm_is($U$1,"W69199016",$B90,1,"Cur=USD",100000000)</f>
        <v>440.62</v>
      </c>
      <c r="D90" s="6" cm="1">
        <f t="array" ref="D90">[1]!hks_qstm_is($U$1,"W69199016",EDATE($B90,-12),1,"Cur=USD",100000000)</f>
        <v>260.44</v>
      </c>
      <c r="E90" s="6" cm="1">
        <f t="array" ref="E90">[1]!hks_fa_or_ttm($U$1,$A90,"Cur=USD",100000000)+$C90-$D90</f>
        <v>1485.15</v>
      </c>
      <c r="F90" s="7" cm="1">
        <f t="array" ref="F90">[1]!hks_qfa_grossprofitmargin($U$1,$B90,1)%</f>
        <v>0.60523800000000005</v>
      </c>
      <c r="G90" s="7" cm="1">
        <f t="array" ref="G90">[1]!hks_qfa_grossprofitmargin($U$1,EDATE($B90,-12),1)%</f>
        <v>0.78351999999999999</v>
      </c>
      <c r="H90" s="7" cm="1">
        <f t="array" ref="H90">[1]!hks_fa_grossprofitmargin_ttm2($U$1,$B90)%</f>
        <v>0.70107399999999997</v>
      </c>
      <c r="I90" s="7" cm="1">
        <f t="array" ref="I90">[1]!hks_qfa_netprofitmargin($U$1,$B90,1)%</f>
        <v>0.42610399999999998</v>
      </c>
      <c r="J90" s="7" cm="1">
        <f t="array" ref="J90">[1]!hks_qfa_netprofitmargin($U$1,EDATE($B90,-12),1)%</f>
        <v>0.57137899999999997</v>
      </c>
      <c r="K90" s="7" cm="1">
        <f t="array" ref="K90">[1]!hks_fa_netprofitmargin_ttm2($U$1,$B90)%</f>
        <v>0.51694400000000007</v>
      </c>
      <c r="L90" s="8" cm="1">
        <f t="array" ref="L90">[1]!hks_qstm_cs($U$1,"W93978243",$B90,1,"Cur=USD",100000000)</f>
        <v>274.14</v>
      </c>
      <c r="M90" s="6" cm="1">
        <f t="array" ref="M90">[1]!s_nq_avgclose($U$1,-63,$A90,3)</f>
        <v>127.37709300144424</v>
      </c>
      <c r="N90" s="6">
        <f>MIN([1]!s_mq_low($U$1,$A90,3),[1]!s_mq_low($U$1,$A90-31,3),[1]!s_mq_low($U$1,$A90-62,3))</f>
        <v>103.64280908960318</v>
      </c>
      <c r="O90" s="9">
        <f>MAX([1]!s_mq_high($U$1,$A90,3),[1]!s_mq_high($U$1,$A90-31,3),[1]!s_mq_high($U$1,$A90-62,3))</f>
        <v>153.10528879191935</v>
      </c>
      <c r="P90" s="9" cm="1">
        <f t="array" ref="P90">[1]!hks_stm_bs($U$1,"W59961072",$B90,1,"Cur=USD",100000000)</f>
        <v>899.35</v>
      </c>
      <c r="Q90" s="9" cm="1">
        <f t="array" ref="Q90">[1]!hks_stm_bs($U$1,"W57429756",$B90,1,"Cur=USD",100000000)</f>
        <v>353.19</v>
      </c>
      <c r="R90" s="9">
        <f>[1]!hks_stm_bs($U$1,"W51009704",$B90,1,"Cur=USD",100000000)</f>
        <v>265.42</v>
      </c>
      <c r="S90" s="9">
        <f>[1]!hks_stm_bs($U$1,"W50002154",$B90,1,"Cur=USD",100000000)</f>
        <v>148.69</v>
      </c>
      <c r="T90" s="11"/>
    </row>
    <row r="91" spans="1:20" x14ac:dyDescent="0.25">
      <c r="T91" s="11"/>
    </row>
    <row r="92" spans="1:20" ht="14.5" x14ac:dyDescent="0.25">
      <c r="T92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74"/>
  <sheetViews>
    <sheetView workbookViewId="0">
      <pane ySplit="1" topLeftCell="A2" activePane="bottomLeft" state="frozen"/>
      <selection pane="bottomLeft" activeCell="P1" sqref="P1:S2"/>
    </sheetView>
  </sheetViews>
  <sheetFormatPr defaultColWidth="8.7265625" defaultRowHeight="13" x14ac:dyDescent="0.25"/>
  <cols>
    <col min="1" max="2" width="12.6328125" style="1" customWidth="1"/>
    <col min="3" max="5" width="7.6328125" style="1" customWidth="1"/>
    <col min="6" max="6" width="9.54296875" style="1" customWidth="1"/>
    <col min="7" max="9" width="9.6328125" style="1" customWidth="1"/>
    <col min="10" max="16384" width="8.7265625" style="1"/>
  </cols>
  <sheetData>
    <row r="1" spans="1:21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7" t="s">
        <v>82</v>
      </c>
      <c r="Q1" s="17" t="s">
        <v>83</v>
      </c>
      <c r="R1" s="17" t="s">
        <v>84</v>
      </c>
      <c r="S1" s="17" t="s">
        <v>85</v>
      </c>
      <c r="U1" s="13" t="s">
        <v>71</v>
      </c>
    </row>
    <row r="2" spans="1:21" ht="14.5" x14ac:dyDescent="0.25">
      <c r="A2" s="5">
        <v>39172</v>
      </c>
      <c r="B2" s="5">
        <v>39263</v>
      </c>
      <c r="C2" s="6" cm="1">
        <f t="array" ref="C2">[1]!hks_qstm_is($U$1,"W69199016",$B2,1,"Cur=USD",100000000)</f>
        <v>52.64</v>
      </c>
      <c r="D2" s="6" cm="1">
        <f t="array" ref="D2">[1]!hks_qstm_is($U$1,"W69199016",EDATE($B2,-12),1,"Cur=USD",100000000)</f>
        <v>43.59</v>
      </c>
      <c r="E2" s="6" cm="1">
        <f t="array" ref="E2">[1]!hks_fa_or_ttm($U$1,$A2,"Cur=USD",100000000)+$C2-$D2</f>
        <v>213.91923076999998</v>
      </c>
      <c r="F2" s="7" cm="1">
        <f t="array" ref="F2">[1]!hks_qfa_grossprofitmargin($U$1,$B2,1)%</f>
        <v>0.35125400000000001</v>
      </c>
      <c r="G2" s="7" cm="1">
        <f t="array" ref="G2">[1]!hks_qfa_grossprofitmargin($U$1,EDATE($B2,-12),1)%</f>
        <v>0.297545</v>
      </c>
      <c r="H2" s="7" cm="1">
        <f t="array" ref="H2">[1]!hks_fa_grossprofitmargin_ttm2($U$1,$B2)%</f>
        <v>0.31529699999999999</v>
      </c>
      <c r="I2" s="7" cm="1">
        <f t="array" ref="I2">[1]!hks_qfa_netprofitmargin($U$1,$B2,1)%</f>
        <v>0.14627700000000002</v>
      </c>
      <c r="J2" s="7" cm="1">
        <f t="array" ref="J2">[1]!hks_qfa_netprofitmargin($U$1,EDATE($B2,-12),1)%</f>
        <v>9.4057999999999989E-2</v>
      </c>
      <c r="K2" s="7" cm="1">
        <f t="array" ref="K2">[1]!hks_fa_netprofitmargin_ttm2($U$1,$B2)%</f>
        <v>0.129158</v>
      </c>
      <c r="L2" s="8" cm="1">
        <f t="array" ref="L2">[1]!hks_qstm_cs($U$1,"W93978243",$B2,1,"Cur=USD",100000000)</f>
        <v>7.34</v>
      </c>
      <c r="M2" s="6" cm="1">
        <f t="array" ref="M2">[1]!s_nq_avgclose($U$1,-63,$A2,3)</f>
        <v>2.6518647707454841</v>
      </c>
      <c r="N2" s="6">
        <f>MIN([1]!s_mq_low($U$1,$A2,3),[1]!s_mq_low($U$1,$A2-31,3),[1]!s_mq_low($U$1,$A2-62,3))</f>
        <v>2.4614429321845779</v>
      </c>
      <c r="O2" s="9">
        <f>MAX([1]!s_mq_high($U$1,$A2,3),[1]!s_mq_high($U$1,$A2-31,3),[1]!s_mq_high($U$1,$A2-62,3))</f>
        <v>2.9393054794585063</v>
      </c>
      <c r="P2" s="9" cm="1">
        <f t="array" ref="P2">[1]!hks_stm_bs($U$1,"W59961072",$B2,1,"Cur=USD",100000000)</f>
        <v>160.29</v>
      </c>
      <c r="Q2" s="9" cm="1">
        <f t="array" ref="Q2">[1]!hks_stm_bs($U$1,"W57429756",$B2,1,"Cur=USD",100000000)</f>
        <v>26.82</v>
      </c>
      <c r="R2" s="9">
        <f>[1]!hks_stm_bs($U$1,"W51009704",$B2,1,"Cur=USD",100000000)</f>
        <v>54.85</v>
      </c>
      <c r="S2" s="9">
        <f>[1]!hks_stm_bs($U$1,"W50002154",$B2,1,"Cur=USD",100000000)</f>
        <v>9.65</v>
      </c>
      <c r="U2" s="12"/>
    </row>
    <row r="3" spans="1:21" ht="14.5" x14ac:dyDescent="0.25">
      <c r="A3" s="5">
        <v>39263</v>
      </c>
      <c r="B3" s="5">
        <v>39355</v>
      </c>
      <c r="C3" s="6" cm="1">
        <f t="array" ref="C3">[1]!hks_qstm_is($U$1,"W69199016",$B3,1,"Cur=USD",100000000)</f>
        <v>54.1</v>
      </c>
      <c r="D3" s="6" cm="1">
        <f t="array" ref="D3">[1]!hks_qstm_is($U$1,"W69199016",EDATE($B3,-12),1,"Cur=USD",100000000)</f>
        <v>43.7</v>
      </c>
      <c r="E3" s="6" cm="1">
        <f t="array" ref="E3">[1]!hks_fa_or_ttm($U$1,$A3,"Cur=USD",100000000)+$C3-$D3</f>
        <v>226.26000000000005</v>
      </c>
      <c r="F3" s="7" cm="1">
        <f t="array" ref="F3">[1]!hks_qfa_grossprofitmargin($U$1,$B3,1)%</f>
        <v>0.36876199999999998</v>
      </c>
      <c r="G3" s="7" cm="1">
        <f t="array" ref="G3">[1]!hks_qfa_grossprofitmargin($U$1,EDATE($B3,-12),1)%</f>
        <v>0.30320399999999997</v>
      </c>
      <c r="H3" s="7" cm="1">
        <f t="array" ref="H3">[1]!hks_fa_grossprofitmargin_ttm2($U$1,$B3)%</f>
        <v>0.33041600000000004</v>
      </c>
      <c r="I3" s="7" cm="1">
        <f t="array" ref="I3">[1]!hks_qfa_netprofitmargin($U$1,$B3,1)%</f>
        <v>0.151201</v>
      </c>
      <c r="J3" s="7" cm="1">
        <f t="array" ref="J3">[1]!hks_qfa_netprofitmargin($U$1,EDATE($B3,-12),1)%</f>
        <v>0.10800900000000001</v>
      </c>
      <c r="K3" s="7" cm="1">
        <f t="array" ref="K3">[1]!hks_fa_netprofitmargin_ttm2($U$1,$B3)%</f>
        <v>0.138513</v>
      </c>
      <c r="L3" s="8" cm="1">
        <f t="array" ref="L3">[1]!hks_qstm_cs($U$1,"W93978243",$B3,1,"Cur=USD",100000000)</f>
        <v>12.27</v>
      </c>
      <c r="M3" s="6" cm="1">
        <f t="array" ref="M3">[1]!s_nq_avgclose($U$1,-63,$A3,3)</f>
        <v>3.2478912302102976</v>
      </c>
      <c r="N3" s="6">
        <f>MIN([1]!s_mq_low($U$1,$A3,3),[1]!s_mq_low($U$1,$A3-31,3),[1]!s_mq_low($U$1,$A3-62,3))</f>
        <v>2.6928606437574865</v>
      </c>
      <c r="O3" s="9">
        <f>MAX([1]!s_mq_high($U$1,$A3,3),[1]!s_mq_high($U$1,$A3-31,3),[1]!s_mq_high($U$1,$A3-62,3))</f>
        <v>3.8352226199764829</v>
      </c>
      <c r="P3" s="9" cm="1">
        <f t="array" ref="P3">[1]!hks_stm_bs($U$1,"W59961072",$B3,1,"Cur=USD",100000000)</f>
        <v>187.45</v>
      </c>
      <c r="Q3" s="9" cm="1">
        <f t="array" ref="Q3">[1]!hks_stm_bs($U$1,"W57429756",$B3,1,"Cur=USD",100000000)</f>
        <v>29.02</v>
      </c>
      <c r="R3" s="9">
        <f>[1]!hks_stm_bs($U$1,"W51009704",$B3,1,"Cur=USD",100000000)</f>
        <v>69.92</v>
      </c>
      <c r="S3" s="9">
        <f>[1]!hks_stm_bs($U$1,"W50002154",$B3,1,"Cur=USD",100000000)</f>
        <v>12.51</v>
      </c>
      <c r="U3" s="12"/>
    </row>
    <row r="4" spans="1:21" ht="14.5" x14ac:dyDescent="0.25">
      <c r="A4" s="5">
        <v>39355</v>
      </c>
      <c r="B4" s="5">
        <v>39447</v>
      </c>
      <c r="C4" s="6" cm="1">
        <f t="array" ref="C4">[1]!hks_qstm_is($U$1,"W69199016",$B4,1,"Cur=USD",100000000)</f>
        <v>62.17</v>
      </c>
      <c r="D4" s="6" cm="1">
        <f t="array" ref="D4">[1]!hks_qstm_is($U$1,"W69199016",EDATE($B4,-12),1,"Cur=USD",100000000)</f>
        <v>48.37</v>
      </c>
      <c r="E4" s="6" cm="1">
        <f t="array" ref="E4">[1]!hks_fa_or_ttm($U$1,$A4,"Cur=USD",100000000)+$C4-$D4</f>
        <v>240.06</v>
      </c>
      <c r="F4" s="7" cm="1">
        <f t="array" ref="F4">[1]!hks_qfa_grossprofitmargin($U$1,$B4,1)%</f>
        <v>0.336175</v>
      </c>
      <c r="G4" s="7" cm="1">
        <f t="array" ref="G4">[1]!hks_qfa_grossprofitmargin($U$1,EDATE($B4,-12),1)%</f>
        <v>0.29191600000000001</v>
      </c>
      <c r="H4" s="7" cm="1">
        <f t="array" ref="H4">[1]!hks_fa_grossprofitmargin_ttm2($U$1,$B4)%</f>
        <v>0.33966500000000005</v>
      </c>
      <c r="I4" s="7" cm="1">
        <f t="array" ref="I4">[1]!hks_qfa_netprofitmargin($U$1,$B4,1)%</f>
        <v>0.14540800000000001</v>
      </c>
      <c r="J4" s="7" cm="1">
        <f t="array" ref="J4">[1]!hks_qfa_netprofitmargin($U$1,EDATE($B4,-12),1)%</f>
        <v>0.112053</v>
      </c>
      <c r="K4" s="7" cm="1">
        <f t="array" ref="K4">[1]!hks_fa_netprofitmargin_ttm2($U$1,$B4)%</f>
        <v>0.14563000000000001</v>
      </c>
      <c r="L4" s="8" cm="1">
        <f t="array" ref="L4">[1]!hks_qstm_cs($U$1,"W93978243",$B4,1,"Cur=USD",100000000)</f>
        <v>16.96</v>
      </c>
      <c r="M4" s="6" cm="1">
        <f t="array" ref="M4">[1]!s_nq_avgclose($U$1,-63,$A4,3)</f>
        <v>4.0695706207543738</v>
      </c>
      <c r="N4" s="6">
        <f>MIN([1]!s_mq_low($U$1,$A4,3),[1]!s_mq_low($U$1,$A4-31,3),[1]!s_mq_low($U$1,$A4-62,3))</f>
        <v>3.3546551903594941</v>
      </c>
      <c r="O4" s="9">
        <f>MAX([1]!s_mq_high($U$1,$A4,3),[1]!s_mq_high($U$1,$A4-31,3),[1]!s_mq_high($U$1,$A4-62,3))</f>
        <v>4.6584084797144021</v>
      </c>
      <c r="P4" s="9" cm="1">
        <f t="array" ref="P4">[1]!hks_stm_bs($U$1,"W59961072",$B4,1,"Cur=USD",100000000)</f>
        <v>219.56</v>
      </c>
      <c r="Q4" s="9" cm="1">
        <f t="array" ref="Q4">[1]!hks_stm_bs($U$1,"W57429756",$B4,1,"Cur=USD",100000000)</f>
        <v>33.909999999999997</v>
      </c>
      <c r="R4" s="9">
        <f>[1]!hks_stm_bs($U$1,"W51009704",$B4,1,"Cur=USD",100000000)</f>
        <v>92.99</v>
      </c>
      <c r="S4" s="9">
        <f>[1]!hks_stm_bs($U$1,"W50002154",$B4,1,"Cur=USD",100000000)</f>
        <v>15.16</v>
      </c>
      <c r="U4" s="12"/>
    </row>
    <row r="5" spans="1:21" ht="14.5" x14ac:dyDescent="0.25">
      <c r="A5" s="5">
        <v>39447</v>
      </c>
      <c r="B5" s="5">
        <v>39538</v>
      </c>
      <c r="C5" s="6" cm="1">
        <f t="array" ref="C5">[1]!hks_qstm_is($U$1,"W69199016",$B5,1,"Cur=USD",100000000)</f>
        <v>96.08</v>
      </c>
      <c r="D5" s="6" cm="1">
        <f t="array" ref="D5">[1]!hks_qstm_is($U$1,"W69199016",EDATE($B5,-12),1,"Cur=USD",100000000)</f>
        <v>71.150000000000006</v>
      </c>
      <c r="E5" s="6" cm="1">
        <f t="array" ref="E5">[1]!hks_fa_or_ttm($U$1,$A5,"Cur=USD",100000000)+$C5-$D5</f>
        <v>264.99</v>
      </c>
      <c r="F5" s="7" cm="1">
        <f t="array" ref="F5">[1]!hks_qfa_grossprofitmargin($U$1,$B5,1)%</f>
        <v>0.34679399999999999</v>
      </c>
      <c r="G5" s="7" cm="1">
        <f t="array" ref="G5">[1]!hks_qfa_grossprofitmargin($U$1,EDATE($B5,-12),1)%</f>
        <v>0.31201699999999999</v>
      </c>
      <c r="H5" s="7" cm="1">
        <f t="array" ref="H5">[1]!hks_fa_grossprofitmargin_ttm2($U$1,$B5)%</f>
        <v>0.34967399999999998</v>
      </c>
      <c r="I5" s="7" cm="1">
        <f t="array" ref="I5">[1]!hks_qfa_netprofitmargin($U$1,$B5,1)%</f>
        <v>0.16454999999999997</v>
      </c>
      <c r="J5" s="7" cm="1">
        <f t="array" ref="J5">[1]!hks_qfa_netprofitmargin($U$1,EDATE($B5,-12),1)%</f>
        <v>0.14111000000000001</v>
      </c>
      <c r="K5" s="7" cm="1">
        <f t="array" ref="K5">[1]!hks_fa_netprofitmargin_ttm2($U$1,$B5)%</f>
        <v>0.15370400000000001</v>
      </c>
      <c r="L5" s="8" cm="1">
        <f t="array" ref="L5">[1]!hks_qstm_cs($U$1,"W93978243",$B5,1,"Cur=USD",100000000)</f>
        <v>27.87</v>
      </c>
      <c r="M5" s="6" cm="1">
        <f t="array" ref="M5">[1]!s_nq_avgclose($U$1,-63,$A5,3)</f>
        <v>5.3672961549433911</v>
      </c>
      <c r="N5" s="6">
        <f>MIN([1]!s_mq_low($U$1,$A5,3),[1]!s_mq_low($U$1,$A5-31,3),[1]!s_mq_low($U$1,$A5-62,3))</f>
        <v>4.5270714148347118</v>
      </c>
      <c r="O5" s="9">
        <f>MAX([1]!s_mq_high($U$1,$A5,3),[1]!s_mq_high($U$1,$A5-31,3),[1]!s_mq_high($U$1,$A5-62,3))</f>
        <v>6.0998102260828073</v>
      </c>
      <c r="P5" s="9" cm="1">
        <f t="array" ref="P5">[1]!hks_stm_bs($U$1,"W59961072",$B5,1,"Cur=USD",100000000)</f>
        <v>261.89</v>
      </c>
      <c r="Q5" s="9" cm="1">
        <f t="array" ref="Q5">[1]!hks_stm_bs($U$1,"W57429756",$B5,1,"Cur=USD",100000000)</f>
        <v>38.5</v>
      </c>
      <c r="R5" s="9">
        <f>[1]!hks_stm_bs($U$1,"W51009704",$B5,1,"Cur=USD",100000000)</f>
        <v>105.35</v>
      </c>
      <c r="S5" s="9">
        <f>[1]!hks_stm_bs($U$1,"W50002154",$B5,1,"Cur=USD",100000000)</f>
        <v>27</v>
      </c>
      <c r="U5" s="12"/>
    </row>
    <row r="6" spans="1:21" ht="14.5" x14ac:dyDescent="0.25">
      <c r="A6" s="5">
        <v>39538</v>
      </c>
      <c r="B6" s="5">
        <v>39629</v>
      </c>
      <c r="C6" s="6" cm="1">
        <f t="array" ref="C6">[1]!hks_qstm_is($U$1,"W69199016",$B6,1,"Cur=USD",100000000)</f>
        <v>75.12</v>
      </c>
      <c r="D6" s="6" cm="1">
        <f t="array" ref="D6">[1]!hks_qstm_is($U$1,"W69199016",EDATE($B6,-12),1,"Cur=USD",100000000)</f>
        <v>52.64</v>
      </c>
      <c r="E6" s="6" cm="1">
        <f t="array" ref="E6">[1]!hks_fa_or_ttm($U$1,$A6,"Cur=USD",100000000)+$C6-$D6</f>
        <v>287.47000000000003</v>
      </c>
      <c r="F6" s="7" cm="1">
        <f t="array" ref="F6">[1]!hks_qfa_grossprofitmargin($U$1,$B6,1)%</f>
        <v>0.32933999999999997</v>
      </c>
      <c r="G6" s="7" cm="1">
        <f t="array" ref="G6">[1]!hks_qfa_grossprofitmargin($U$1,EDATE($B6,-12),1)%</f>
        <v>0.35125400000000001</v>
      </c>
      <c r="H6" s="7" cm="1">
        <f t="array" ref="H6">[1]!hks_fa_grossprofitmargin_ttm2($U$1,$B6)%</f>
        <v>0.34407100000000002</v>
      </c>
      <c r="I6" s="7" cm="1">
        <f t="array" ref="I6">[1]!hks_qfa_netprofitmargin($U$1,$B6,1)%</f>
        <v>0.13911099999999998</v>
      </c>
      <c r="J6" s="7" cm="1">
        <f t="array" ref="J6">[1]!hks_qfa_netprofitmargin($U$1,EDATE($B6,-12),1)%</f>
        <v>0.14627700000000002</v>
      </c>
      <c r="K6" s="7" cm="1">
        <f t="array" ref="K6">[1]!hks_fa_netprofitmargin_ttm2($U$1,$B6)%</f>
        <v>0.151251</v>
      </c>
      <c r="L6" s="8" cm="1">
        <f t="array" ref="L6">[1]!hks_qstm_cs($U$1,"W93978243",$B6,1,"Cur=USD",100000000)</f>
        <v>11.93</v>
      </c>
      <c r="M6" s="6" cm="1">
        <f t="array" ref="M6">[1]!s_nq_avgclose($U$1,-63,$A6,3)</f>
        <v>4.2657976252050203</v>
      </c>
      <c r="N6" s="6">
        <f>MIN([1]!s_mq_low($U$1,$A6,3),[1]!s_mq_low($U$1,$A6-31,3),[1]!s_mq_low($U$1,$A6-62,3))</f>
        <v>3.4694624186982619</v>
      </c>
      <c r="O6" s="9">
        <f>MAX([1]!s_mq_high($U$1,$A6,3),[1]!s_mq_high($U$1,$A6-31,3),[1]!s_mq_high($U$1,$A6-62,3))</f>
        <v>6.0186637557910068</v>
      </c>
      <c r="P6" s="9" cm="1">
        <f t="array" ref="P6">[1]!hks_stm_bs($U$1,"W59961072",$B6,1,"Cur=USD",100000000)</f>
        <v>267.36</v>
      </c>
      <c r="Q6" s="9" cm="1">
        <f t="array" ref="Q6">[1]!hks_stm_bs($U$1,"W57429756",$B6,1,"Cur=USD",100000000)</f>
        <v>37.35</v>
      </c>
      <c r="R6" s="9">
        <f>[1]!hks_stm_bs($U$1,"W51009704",$B6,1,"Cur=USD",100000000)</f>
        <v>96.34</v>
      </c>
      <c r="S6" s="9">
        <f>[1]!hks_stm_bs($U$1,"W50002154",$B6,1,"Cur=USD",100000000)</f>
        <v>27.84</v>
      </c>
      <c r="U6" s="12"/>
    </row>
    <row r="7" spans="1:21" ht="14.5" x14ac:dyDescent="0.25">
      <c r="A7" s="5">
        <v>39629</v>
      </c>
      <c r="B7" s="5">
        <v>39721</v>
      </c>
      <c r="C7" s="6" cm="1">
        <f t="array" ref="C7">[1]!hks_qstm_is($U$1,"W69199016",$B7,1,"Cur=USD",100000000)</f>
        <v>74.64</v>
      </c>
      <c r="D7" s="6" cm="1">
        <f t="array" ref="D7">[1]!hks_qstm_is($U$1,"W69199016",EDATE($B7,-12),1,"Cur=USD",100000000)</f>
        <v>54.1</v>
      </c>
      <c r="E7" s="6" cm="1">
        <f t="array" ref="E7">[1]!hks_fa_or_ttm($U$1,$A7,"Cur=USD",100000000)+$C7-$D7</f>
        <v>308.01</v>
      </c>
      <c r="F7" s="7" cm="1">
        <f t="array" ref="F7">[1]!hks_qfa_grossprofitmargin($U$1,$B7,1)%</f>
        <v>0.34833900000000001</v>
      </c>
      <c r="G7" s="7" cm="1">
        <f t="array" ref="G7">[1]!hks_qfa_grossprofitmargin($U$1,EDATE($B7,-12),1)%</f>
        <v>0.36876199999999998</v>
      </c>
      <c r="H7" s="7" cm="1">
        <f t="array" ref="H7">[1]!hks_fa_grossprofitmargin_ttm2($U$1,$B7)%</f>
        <v>0.34076799999999996</v>
      </c>
      <c r="I7" s="7" cm="1">
        <f t="array" ref="I7">[1]!hks_qfa_netprofitmargin($U$1,$B7,1)%</f>
        <v>0.143623</v>
      </c>
      <c r="J7" s="7" cm="1">
        <f t="array" ref="J7">[1]!hks_qfa_netprofitmargin($U$1,EDATE($B7,-12),1)%</f>
        <v>0.151201</v>
      </c>
      <c r="K7" s="7" cm="1">
        <f t="array" ref="K7">[1]!hks_fa_netprofitmargin_ttm2($U$1,$B7)%</f>
        <v>0.14941100000000002</v>
      </c>
      <c r="L7" s="8" cm="1">
        <f t="array" ref="L7">[1]!hks_qstm_cs($U$1,"W93978243",$B7,1,"Cur=USD",100000000)</f>
        <v>13.21</v>
      </c>
      <c r="M7" s="6" cm="1">
        <f t="array" ref="M7">[1]!s_nq_avgclose($U$1,-63,$A7,3)</f>
        <v>5.2164172543303513</v>
      </c>
      <c r="N7" s="6">
        <f>MIN([1]!s_mq_low($U$1,$A7,3),[1]!s_mq_low($U$1,$A7-31,3),[1]!s_mq_low($U$1,$A7-62,3))</f>
        <v>4.3160905920760344</v>
      </c>
      <c r="O7" s="9">
        <f>MAX([1]!s_mq_high($U$1,$A7,3),[1]!s_mq_high($U$1,$A7-31,3),[1]!s_mq_high($U$1,$A7-62,3))</f>
        <v>5.7776286847761078</v>
      </c>
      <c r="P7" s="9" cm="1">
        <f t="array" ref="P7">[1]!hks_stm_bs($U$1,"W59961072",$B7,1,"Cur=USD",100000000)</f>
        <v>279.98</v>
      </c>
      <c r="Q7" s="9" cm="1">
        <f t="array" ref="Q7">[1]!hks_stm_bs($U$1,"W57429756",$B7,1,"Cur=USD",100000000)</f>
        <v>37.11</v>
      </c>
      <c r="R7" s="9">
        <f>[1]!hks_stm_bs($U$1,"W51009704",$B7,1,"Cur=USD",100000000)</f>
        <v>92.18</v>
      </c>
      <c r="S7" s="9">
        <f>[1]!hks_stm_bs($U$1,"W50002154",$B7,1,"Cur=USD",100000000)</f>
        <v>28.69</v>
      </c>
      <c r="U7" s="12"/>
    </row>
    <row r="8" spans="1:21" ht="14.5" x14ac:dyDescent="0.25">
      <c r="A8" s="5">
        <v>39721</v>
      </c>
      <c r="B8" s="5">
        <v>39813</v>
      </c>
      <c r="C8" s="6" cm="1">
        <f t="array" ref="C8">[1]!hks_qstm_is($U$1,"W69199016",$B8,1,"Cur=USD",100000000)</f>
        <v>78.95</v>
      </c>
      <c r="D8" s="6" cm="1">
        <f t="array" ref="D8">[1]!hks_qstm_is($U$1,"W69199016",EDATE($B8,-12),1,"Cur=USD",100000000)</f>
        <v>62.17</v>
      </c>
      <c r="E8" s="6" cm="1">
        <f t="array" ref="E8">[1]!hks_fa_or_ttm($U$1,$A8,"Cur=USD",100000000)+$C8-$D8</f>
        <v>324.78999999999996</v>
      </c>
      <c r="F8" s="7" cm="1">
        <f t="array" ref="F8">[1]!hks_qfa_grossprofitmargin($U$1,$B8,1)%</f>
        <v>0.34692799999999996</v>
      </c>
      <c r="G8" s="7" cm="1">
        <f t="array" ref="G8">[1]!hks_qfa_grossprofitmargin($U$1,EDATE($B8,-12),1)%</f>
        <v>0.336175</v>
      </c>
      <c r="H8" s="7" cm="1">
        <f t="array" ref="H8">[1]!hks_fa_grossprofitmargin_ttm2($U$1,$B8)%</f>
        <v>0.34314500000000003</v>
      </c>
      <c r="I8" s="7" cm="1">
        <f t="array" ref="I8">[1]!hks_qfa_netprofitmargin($U$1,$B8,1)%</f>
        <v>0.14388899999999999</v>
      </c>
      <c r="J8" s="7" cm="1">
        <f t="array" ref="J8">[1]!hks_qfa_netprofitmargin($U$1,EDATE($B8,-12),1)%</f>
        <v>0.14540800000000001</v>
      </c>
      <c r="K8" s="7" cm="1">
        <f t="array" ref="K8">[1]!hks_fa_netprofitmargin_ttm2($U$1,$B8)%</f>
        <v>0.148835</v>
      </c>
      <c r="L8" s="8" cm="1">
        <f t="array" ref="L8">[1]!hks_qstm_cs($U$1,"W93978243",$B8,1,"Cur=USD",100000000)</f>
        <v>42.95</v>
      </c>
      <c r="M8" s="6" cm="1">
        <f t="array" ref="M8">[1]!s_nq_avgclose($U$1,-63,$A8,3)</f>
        <v>4.8129248835617018</v>
      </c>
      <c r="N8" s="6">
        <f>MIN([1]!s_mq_low($U$1,$A8,3),[1]!s_mq_low($U$1,$A8-31,3),[1]!s_mq_low($U$1,$A8-62,3))</f>
        <v>3.0231568320933659</v>
      </c>
      <c r="O8" s="9">
        <f>MAX([1]!s_mq_high($U$1,$A8,3),[1]!s_mq_high($U$1,$A8-31,3),[1]!s_mq_high($U$1,$A8-62,3))</f>
        <v>5.4371140520331123</v>
      </c>
      <c r="P8" s="9" cm="1">
        <f t="array" ref="P8">[1]!hks_stm_bs($U$1,"W59961072",$B8,1,"Cur=USD",100000000)</f>
        <v>346.9</v>
      </c>
      <c r="Q8" s="9" cm="1">
        <f t="array" ref="Q8">[1]!hks_stm_bs($U$1,"W57429756",$B8,1,"Cur=USD",100000000)</f>
        <v>48.82</v>
      </c>
      <c r="R8" s="9">
        <f>[1]!hks_stm_bs($U$1,"W51009704",$B8,1,"Cur=USD",100000000)</f>
        <v>140.91999999999999</v>
      </c>
      <c r="S8" s="9">
        <f>[1]!hks_stm_bs($U$1,"W50002154",$B8,1,"Cur=USD",100000000)</f>
        <v>44.5</v>
      </c>
      <c r="U8" s="12"/>
    </row>
    <row r="9" spans="1:21" ht="14.5" x14ac:dyDescent="0.25">
      <c r="A9" s="5">
        <v>39813</v>
      </c>
      <c r="B9" s="5">
        <v>39903</v>
      </c>
      <c r="C9" s="6" cm="1">
        <f t="array" ref="C9">[1]!hks_qstm_is($U$1,"W69199016",$B9,1,"Cur=USD",100000000)</f>
        <v>101.67</v>
      </c>
      <c r="D9" s="6" cm="1">
        <f t="array" ref="D9">[1]!hks_qstm_is($U$1,"W69199016",EDATE($B9,-12),1,"Cur=USD",100000000)</f>
        <v>96.08</v>
      </c>
      <c r="E9" s="6" cm="1">
        <f t="array" ref="E9">[1]!hks_fa_or_ttm($U$1,$A9,"Cur=USD",100000000)+$C9-$D9</f>
        <v>330.38000000000005</v>
      </c>
      <c r="F9" s="7" cm="1">
        <f t="array" ref="F9">[1]!hks_qfa_grossprofitmargin($U$1,$B9,1)%</f>
        <v>0.34739800000000004</v>
      </c>
      <c r="G9" s="7" cm="1">
        <f t="array" ref="G9">[1]!hks_qfa_grossprofitmargin($U$1,EDATE($B9,-12),1)%</f>
        <v>0.34679399999999999</v>
      </c>
      <c r="H9" s="7" cm="1">
        <f t="array" ref="H9">[1]!hks_fa_grossprofitmargin_ttm2($U$1,$B9)%</f>
        <v>0.34339199999999998</v>
      </c>
      <c r="I9" s="7" cm="1">
        <f t="array" ref="I9">[1]!hks_qfa_netprofitmargin($U$1,$B9,1)%</f>
        <v>0.157864</v>
      </c>
      <c r="J9" s="7" cm="1">
        <f t="array" ref="J9">[1]!hks_qfa_netprofitmargin($U$1,EDATE($B9,-12),1)%</f>
        <v>0.16454999999999997</v>
      </c>
      <c r="K9" s="7" cm="1">
        <f t="array" ref="K9">[1]!hks_fa_netprofitmargin_ttm2($U$1,$B9)%</f>
        <v>0.14704300000000001</v>
      </c>
      <c r="L9" s="8" cm="1">
        <f t="array" ref="L9">[1]!hks_qstm_cs($U$1,"W93978243",$B9,1,"Cur=USD",100000000)</f>
        <v>39.380000000000003</v>
      </c>
      <c r="M9" s="6" cm="1">
        <f t="array" ref="M9">[1]!s_nq_avgclose($U$1,-63,$A9,3)</f>
        <v>2.8532376260147512</v>
      </c>
      <c r="N9" s="6">
        <f>MIN([1]!s_mq_low($U$1,$A9,3),[1]!s_mq_low($U$1,$A9-31,3),[1]!s_mq_low($U$1,$A9-62,3))</f>
        <v>2.3784932069974052</v>
      </c>
      <c r="O9" s="9">
        <f>MAX([1]!s_mq_high($U$1,$A9,3),[1]!s_mq_high($U$1,$A9-31,3),[1]!s_mq_high($U$1,$A9-62,3))</f>
        <v>3.4983144970242348</v>
      </c>
      <c r="P9" s="9" cm="1">
        <f t="array" ref="P9">[1]!hks_stm_bs($U$1,"W59961072",$B9,1,"Cur=USD",100000000)</f>
        <v>351.63</v>
      </c>
      <c r="Q9" s="9" cm="1">
        <f t="array" ref="Q9">[1]!hks_stm_bs($U$1,"W57429756",$B9,1,"Cur=USD",100000000)</f>
        <v>76.239999999999995</v>
      </c>
      <c r="R9" s="9">
        <f>[1]!hks_stm_bs($U$1,"W51009704",$B9,1,"Cur=USD",100000000)</f>
        <v>147.57</v>
      </c>
      <c r="S9" s="9">
        <f>[1]!hks_stm_bs($U$1,"W50002154",$B9,1,"Cur=USD",100000000)</f>
        <v>51.21</v>
      </c>
      <c r="U9" s="12"/>
    </row>
    <row r="10" spans="1:21" x14ac:dyDescent="0.25">
      <c r="A10" s="5">
        <v>39903</v>
      </c>
      <c r="B10" s="5">
        <v>39994</v>
      </c>
      <c r="C10" s="6" cm="1">
        <f t="array" ref="C10">[1]!hks_qstm_is($U$1,"W69199016",$B10,1,"Cur=USD",100000000)</f>
        <v>81.63</v>
      </c>
      <c r="D10" s="6" cm="1">
        <f t="array" ref="D10">[1]!hks_qstm_is($U$1,"W69199016",EDATE($B10,-12),1,"Cur=USD",100000000)</f>
        <v>75.12</v>
      </c>
      <c r="E10" s="6" cm="1">
        <f t="array" ref="E10">[1]!hks_fa_or_ttm($U$1,$A10,"Cur=USD",100000000)+$C10-$D10</f>
        <v>336.89</v>
      </c>
      <c r="F10" s="7" cm="1">
        <f t="array" ref="F10">[1]!hks_qfa_grossprofitmargin($U$1,$B10,1)%</f>
        <v>0.36395899999999998</v>
      </c>
      <c r="G10" s="7" cm="1">
        <f t="array" ref="G10">[1]!hks_qfa_grossprofitmargin($U$1,EDATE($B10,-12),1)%</f>
        <v>0.32933999999999997</v>
      </c>
      <c r="H10" s="7" cm="1">
        <f t="array" ref="H10">[1]!hks_fa_grossprofitmargin_ttm2($U$1,$B10)%</f>
        <v>0.35150900000000002</v>
      </c>
      <c r="I10" s="7" cm="1">
        <f t="array" ref="I10">[1]!hks_qfa_netprofitmargin($U$1,$B10,1)%</f>
        <v>0.147617</v>
      </c>
      <c r="J10" s="7" cm="1">
        <f t="array" ref="J10">[1]!hks_qfa_netprofitmargin($U$1,EDATE($B10,-12),1)%</f>
        <v>0.13911099999999998</v>
      </c>
      <c r="K10" s="7" cm="1">
        <f t="array" ref="K10">[1]!hks_fa_netprofitmargin_ttm2($U$1,$B10)%</f>
        <v>0.148951</v>
      </c>
      <c r="L10" s="8" cm="1">
        <f t="array" ref="L10">[1]!hks_qstm_cs($U$1,"W93978243",$B10,1,"Cur=USD",100000000)</f>
        <v>8.41</v>
      </c>
      <c r="M10" s="6" cm="1">
        <f t="array" ref="M10">[1]!s_nq_avgclose($U$1,-63,$A10,3)</f>
        <v>2.801745776396892</v>
      </c>
      <c r="N10" s="6">
        <f>MIN([1]!s_mq_low($U$1,$A10,3),[1]!s_mq_low($U$1,$A10-31,3),[1]!s_mq_low($U$1,$A10-62,3))</f>
        <v>2.3502422136365566</v>
      </c>
      <c r="O10" s="9">
        <f>MAX([1]!s_mq_high($U$1,$A10,3),[1]!s_mq_high($U$1,$A10-31,3),[1]!s_mq_high($U$1,$A10-62,3))</f>
        <v>3.30536622321929</v>
      </c>
      <c r="P10" s="9" cm="1">
        <f t="array" ref="P10">[1]!hks_stm_bs($U$1,"W59961072",$B10,1,"Cur=USD",100000000)</f>
        <v>338.53</v>
      </c>
      <c r="Q10" s="9" cm="1">
        <f t="array" ref="Q10">[1]!hks_stm_bs($U$1,"W57429756",$B10,1,"Cur=USD",100000000)</f>
        <v>93.84</v>
      </c>
      <c r="R10" s="9">
        <f>[1]!hks_stm_bs($U$1,"W51009704",$B10,1,"Cur=USD",100000000)</f>
        <v>137.51</v>
      </c>
      <c r="S10" s="9">
        <f>[1]!hks_stm_bs($U$1,"W50002154",$B10,1,"Cur=USD",100000000)</f>
        <v>51.75</v>
      </c>
    </row>
    <row r="11" spans="1:21" x14ac:dyDescent="0.25">
      <c r="A11" s="5">
        <v>39994</v>
      </c>
      <c r="B11" s="5">
        <v>40086</v>
      </c>
      <c r="C11" s="6" cm="1">
        <f t="array" ref="C11">[1]!hks_qstm_is($U$1,"W69199016",$B11,1,"Cur=USD",100000000)</f>
        <v>83.37</v>
      </c>
      <c r="D11" s="6" cm="1">
        <f t="array" ref="D11">[1]!hks_qstm_is($U$1,"W69199016",EDATE($B11,-12),1,"Cur=USD",100000000)</f>
        <v>74.64</v>
      </c>
      <c r="E11" s="6" cm="1">
        <f t="array" ref="E11">[1]!hks_fa_or_ttm($U$1,$A11,"Cur=USD",100000000)+$C11-$D11</f>
        <v>345.62</v>
      </c>
      <c r="F11" s="7" cm="1">
        <f t="array" ref="F11">[1]!hks_qfa_grossprofitmargin($U$1,$B11,1)%</f>
        <v>0.36259999999999998</v>
      </c>
      <c r="G11" s="7" cm="1">
        <f t="array" ref="G11">[1]!hks_qfa_grossprofitmargin($U$1,EDATE($B11,-12),1)%</f>
        <v>0.34833900000000001</v>
      </c>
      <c r="H11" s="7" cm="1">
        <f t="array" ref="H11">[1]!hks_fa_grossprofitmargin_ttm2($U$1,$B11)%</f>
        <v>0.35487000000000002</v>
      </c>
      <c r="I11" s="7" cm="1">
        <f t="array" ref="I11">[1]!hks_qfa_netprofitmargin($U$1,$B11,1)%</f>
        <v>0.14741499999999999</v>
      </c>
      <c r="J11" s="7" cm="1">
        <f t="array" ref="J11">[1]!hks_qfa_netprofitmargin($U$1,EDATE($B11,-12),1)%</f>
        <v>0.143623</v>
      </c>
      <c r="K11" s="7" cm="1">
        <f t="array" ref="K11">[1]!hks_fa_netprofitmargin_ttm2($U$1,$B11)%</f>
        <v>0.149731</v>
      </c>
      <c r="L11" s="8" cm="1">
        <f t="array" ref="L11">[1]!hks_qstm_cs($U$1,"W93978243",$B11,1,"Cur=USD",100000000)</f>
        <v>22.7</v>
      </c>
      <c r="M11" s="6" cm="1">
        <f t="array" ref="M11">[1]!s_nq_avgclose($U$1,-63,$A11,3)</f>
        <v>3.8780132951265367</v>
      </c>
      <c r="N11" s="6">
        <f>MIN([1]!s_mq_low($U$1,$A11,3),[1]!s_mq_low($U$1,$A11-31,3),[1]!s_mq_low($U$1,$A11-62,3))</f>
        <v>3.1223358513388981</v>
      </c>
      <c r="O11" s="9">
        <f>MAX([1]!s_mq_high($U$1,$A11,3),[1]!s_mq_high($U$1,$A11-31,3),[1]!s_mq_high($U$1,$A11-62,3))</f>
        <v>4.3999419447108936</v>
      </c>
      <c r="P11" s="9" cm="1">
        <f t="array" ref="P11">[1]!hks_stm_bs($U$1,"W59961072",$B11,1,"Cur=USD",100000000)</f>
        <v>351.7</v>
      </c>
      <c r="Q11" s="9" cm="1">
        <f t="array" ref="Q11">[1]!hks_stm_bs($U$1,"W57429756",$B11,1,"Cur=USD",100000000)</f>
        <v>129.69999999999999</v>
      </c>
      <c r="R11" s="9">
        <f>[1]!hks_stm_bs($U$1,"W51009704",$B11,1,"Cur=USD",100000000)</f>
        <v>166.61</v>
      </c>
      <c r="S11" s="9">
        <f>[1]!hks_stm_bs($U$1,"W50002154",$B11,1,"Cur=USD",100000000)</f>
        <v>55.91</v>
      </c>
    </row>
    <row r="12" spans="1:21" x14ac:dyDescent="0.25">
      <c r="A12" s="5">
        <v>40086</v>
      </c>
      <c r="B12" s="5">
        <v>40178</v>
      </c>
      <c r="C12" s="6" cm="1">
        <f t="array" ref="C12">[1]!hks_qstm_is($U$1,"W69199016",$B12,1,"Cur=USD",100000000)</f>
        <v>98.7</v>
      </c>
      <c r="D12" s="6" cm="1">
        <f t="array" ref="D12">[1]!hks_qstm_is($U$1,"W69199016",EDATE($B12,-12),1,"Cur=USD",100000000)</f>
        <v>78.95</v>
      </c>
      <c r="E12" s="6" cm="1">
        <f t="array" ref="E12">[1]!hks_fa_or_ttm($U$1,$A12,"Cur=USD",100000000)+$C12-$D12</f>
        <v>365.37</v>
      </c>
      <c r="F12" s="7" cm="1">
        <f t="array" ref="F12">[1]!hks_qfa_grossprofitmargin($U$1,$B12,1)%</f>
        <v>0.36615999999999999</v>
      </c>
      <c r="G12" s="7" cm="1">
        <f t="array" ref="G12">[1]!hks_qfa_grossprofitmargin($U$1,EDATE($B12,-12),1)%</f>
        <v>0.34692799999999996</v>
      </c>
      <c r="H12" s="7" cm="1">
        <f t="array" ref="H12">[1]!hks_fa_grossprofitmargin_ttm2($U$1,$B12)%</f>
        <v>0.35963500000000004</v>
      </c>
      <c r="I12" s="7" cm="1">
        <f t="array" ref="I12">[1]!hks_qfa_netprofitmargin($U$1,$B12,1)%</f>
        <v>0.16869299999999998</v>
      </c>
      <c r="J12" s="7" cm="1">
        <f t="array" ref="J12">[1]!hks_qfa_netprofitmargin($U$1,EDATE($B12,-12),1)%</f>
        <v>0.14388899999999999</v>
      </c>
      <c r="K12" s="7" cm="1">
        <f t="array" ref="K12">[1]!hks_fa_netprofitmargin_ttm2($U$1,$B12)%</f>
        <v>0.156116</v>
      </c>
      <c r="L12" s="8" cm="1">
        <f t="array" ref="L12">[1]!hks_qstm_cs($U$1,"W93978243",$B12,1,"Cur=USD",100000000)</f>
        <v>31.1</v>
      </c>
      <c r="M12" s="6" cm="1">
        <f t="array" ref="M12">[1]!s_nq_avgclose($U$1,-63,$A12,3)</f>
        <v>4.9356612678661946</v>
      </c>
      <c r="N12" s="6">
        <f>MIN([1]!s_mq_low($U$1,$A12,3),[1]!s_mq_low($U$1,$A12-31,3),[1]!s_mq_low($U$1,$A12-62,3))</f>
        <v>4.0398920506013543</v>
      </c>
      <c r="O12" s="9">
        <f>MAX([1]!s_mq_high($U$1,$A12,3),[1]!s_mq_high($U$1,$A12-31,3),[1]!s_mq_high($U$1,$A12-62,3))</f>
        <v>5.6772474956003265</v>
      </c>
      <c r="P12" s="9" cm="1">
        <f t="array" ref="P12">[1]!hks_stm_bs($U$1,"W59961072",$B12,1,"Cur=USD",100000000)</f>
        <v>362.65</v>
      </c>
      <c r="Q12" s="9" cm="1">
        <f t="array" ref="Q12">[1]!hks_stm_bs($U$1,"W57429756",$B12,1,"Cur=USD",100000000)</f>
        <v>175.86</v>
      </c>
      <c r="R12" s="9">
        <f>[1]!hks_stm_bs($U$1,"W51009704",$B12,1,"Cur=USD",100000000)</f>
        <v>192.82</v>
      </c>
      <c r="S12" s="9">
        <f>[1]!hks_stm_bs($U$1,"W50002154",$B12,1,"Cur=USD",100000000)</f>
        <v>67.37</v>
      </c>
    </row>
    <row r="13" spans="1:21" x14ac:dyDescent="0.25">
      <c r="A13" s="5">
        <v>40178</v>
      </c>
      <c r="B13" s="5">
        <v>40268</v>
      </c>
      <c r="C13" s="6" cm="1">
        <f t="array" ref="C13">[1]!hks_qstm_is($U$1,"W69199016",$B13,1,"Cur=USD",100000000)</f>
        <v>156.83000000000001</v>
      </c>
      <c r="D13" s="6" cm="1">
        <f t="array" ref="D13">[1]!hks_qstm_is($U$1,"W69199016",EDATE($B13,-12),1,"Cur=USD",100000000)</f>
        <v>101.67</v>
      </c>
      <c r="E13" s="6" cm="1">
        <f t="array" ref="E13">[1]!hks_fa_or_ttm($U$1,$A13,"Cur=USD",100000000)+$C13-$D13</f>
        <v>420.53000000000003</v>
      </c>
      <c r="F13" s="7" cm="1">
        <f t="array" ref="F13">[1]!hks_qfa_grossprofitmargin($U$1,$B13,1)%</f>
        <v>0.40878700000000001</v>
      </c>
      <c r="G13" s="7" cm="1">
        <f t="array" ref="G13">[1]!hks_qfa_grossprofitmargin($U$1,EDATE($B13,-12),1)%</f>
        <v>0.34739800000000004</v>
      </c>
      <c r="H13" s="7" cm="1">
        <f t="array" ref="H13">[1]!hks_fa_grossprofitmargin_ttm2($U$1,$B13)%</f>
        <v>0.38092399999999998</v>
      </c>
      <c r="I13" s="7" cm="1">
        <f t="array" ref="I13">[1]!hks_qfa_netprofitmargin($U$1,$B13,1)%</f>
        <v>0.215392</v>
      </c>
      <c r="J13" s="7" cm="1">
        <f t="array" ref="J13">[1]!hks_qfa_netprofitmargin($U$1,EDATE($B13,-12),1)%</f>
        <v>0.157864</v>
      </c>
      <c r="K13" s="7" cm="1">
        <f t="array" ref="K13">[1]!hks_fa_netprofitmargin_ttm2($U$1,$B13)%</f>
        <v>0.17779900000000001</v>
      </c>
      <c r="L13" s="8" cm="1">
        <f t="array" ref="L13">[1]!hks_qstm_cs($U$1,"W93978243",$B13,1,"Cur=USD",100000000)</f>
        <v>57.81</v>
      </c>
      <c r="M13" s="6" cm="1">
        <f t="array" ref="M13">[1]!s_nq_avgclose($U$1,-63,$A13,3)</f>
        <v>5.9289969061185692</v>
      </c>
      <c r="N13" s="6">
        <f>MIN([1]!s_mq_low($U$1,$A13,3),[1]!s_mq_low($U$1,$A13-31,3),[1]!s_mq_low($U$1,$A13-62,3))</f>
        <v>5.4308026598993058</v>
      </c>
      <c r="O13" s="9">
        <f>MAX([1]!s_mq_high($U$1,$A13,3),[1]!s_mq_high($U$1,$A13-31,3),[1]!s_mq_high($U$1,$A13-62,3))</f>
        <v>6.4301064144186855</v>
      </c>
      <c r="P13" s="9" cm="1">
        <f t="array" ref="P13">[1]!hks_stm_bs($U$1,"W59961072",$B13,1,"Cur=USD",100000000)</f>
        <v>333.32</v>
      </c>
      <c r="Q13" s="9" cm="1">
        <f t="array" ref="Q13">[1]!hks_stm_bs($U$1,"W57429756",$B13,1,"Cur=USD",100000000)</f>
        <v>205.94</v>
      </c>
      <c r="R13" s="9">
        <f>[1]!hks_stm_bs($U$1,"W51009704",$B13,1,"Cur=USD",100000000)</f>
        <v>130.97</v>
      </c>
      <c r="S13" s="9">
        <f>[1]!hks_stm_bs($U$1,"W50002154",$B13,1,"Cur=USD",100000000)</f>
        <v>50.61</v>
      </c>
    </row>
    <row r="14" spans="1:21" x14ac:dyDescent="0.25">
      <c r="A14" s="5">
        <v>40268</v>
      </c>
      <c r="B14" s="5">
        <v>40359</v>
      </c>
      <c r="C14" s="6" cm="1">
        <f t="array" ref="C14">[1]!hks_qstm_is($U$1,"W69199016",$B14,1,"Cur=USD",100000000)</f>
        <v>134.99</v>
      </c>
      <c r="D14" s="6" cm="1">
        <f t="array" ref="D14">[1]!hks_qstm_is($U$1,"W69199016",EDATE($B14,-12),1,"Cur=USD",100000000)</f>
        <v>81.63</v>
      </c>
      <c r="E14" s="6" cm="1">
        <f t="array" ref="E14">[1]!hks_fa_or_ttm($U$1,$A14,"Cur=USD",100000000)+$C14-$D14</f>
        <v>456.76</v>
      </c>
      <c r="F14" s="7" cm="1">
        <f t="array" ref="F14">[1]!hks_qfa_grossprofitmargin($U$1,$B14,1)%</f>
        <v>0.41669800000000001</v>
      </c>
      <c r="G14" s="7" cm="1">
        <f t="array" ref="G14">[1]!hks_qfa_grossprofitmargin($U$1,EDATE($B14,-12),1)%</f>
        <v>0.36395899999999998</v>
      </c>
      <c r="H14" s="7" cm="1">
        <f t="array" ref="H14">[1]!hks_fa_grossprofitmargin_ttm2($U$1,$B14)%</f>
        <v>0.39403700000000003</v>
      </c>
      <c r="I14" s="7" cm="1">
        <f t="array" ref="I14">[1]!hks_qfa_netprofitmargin($U$1,$B14,1)%</f>
        <v>0.22772099999999998</v>
      </c>
      <c r="J14" s="7" cm="1">
        <f t="array" ref="J14">[1]!hks_qfa_netprofitmargin($U$1,EDATE($B14,-12),1)%</f>
        <v>0.147617</v>
      </c>
      <c r="K14" s="7" cm="1">
        <f t="array" ref="K14">[1]!hks_fa_netprofitmargin_ttm2($U$1,$B14)%</f>
        <v>0.19721900000000001</v>
      </c>
      <c r="L14" s="8" cm="1">
        <f t="array" ref="L14">[1]!hks_qstm_cs($U$1,"W93978243",$B14,1,"Cur=USD",100000000)</f>
        <v>23.3</v>
      </c>
      <c r="M14" s="6" cm="1">
        <f t="array" ref="M14">[1]!s_nq_avgclose($U$1,-63,$A14,3)</f>
        <v>6.3365724282714053</v>
      </c>
      <c r="N14" s="6">
        <f>MIN([1]!s_mq_low($U$1,$A14,3),[1]!s_mq_low($U$1,$A14-31,3),[1]!s_mq_low($U$1,$A14-62,3))</f>
        <v>5.7178207307462259</v>
      </c>
      <c r="O14" s="9">
        <f>MAX([1]!s_mq_high($U$1,$A14,3),[1]!s_mq_high($U$1,$A14-31,3),[1]!s_mq_high($U$1,$A14-62,3))</f>
        <v>7.1372828758875881</v>
      </c>
      <c r="P14" s="9" cm="1">
        <f t="array" ref="P14">[1]!hks_stm_bs($U$1,"W59961072",$B14,1,"Cur=USD",100000000)</f>
        <v>323.36</v>
      </c>
      <c r="Q14" s="9" cm="1">
        <f t="array" ref="Q14">[1]!hks_stm_bs($U$1,"W57429756",$B14,1,"Cur=USD",100000000)</f>
        <v>247.21</v>
      </c>
      <c r="R14" s="9">
        <f>[1]!hks_stm_bs($U$1,"W51009704",$B14,1,"Cur=USD",100000000)</f>
        <v>122.29</v>
      </c>
      <c r="S14" s="9">
        <f>[1]!hks_stm_bs($U$1,"W50002154",$B14,1,"Cur=USD",100000000)</f>
        <v>54.8</v>
      </c>
    </row>
    <row r="15" spans="1:21" x14ac:dyDescent="0.25">
      <c r="A15" s="5">
        <v>40359</v>
      </c>
      <c r="B15" s="5">
        <v>40451</v>
      </c>
      <c r="C15" s="6" cm="1">
        <f t="array" ref="C15">[1]!hks_qstm_is($U$1,"W69199016",$B15,1,"Cur=USD",100000000)</f>
        <v>157</v>
      </c>
      <c r="D15" s="6" cm="1">
        <f t="array" ref="D15">[1]!hks_qstm_is($U$1,"W69199016",EDATE($B15,-12),1,"Cur=USD",100000000)</f>
        <v>83.37</v>
      </c>
      <c r="E15" s="6" cm="1">
        <f t="array" ref="E15">[1]!hks_fa_or_ttm($U$1,$A15,"Cur=USD",100000000)+$C15-$D15</f>
        <v>521.17999999999995</v>
      </c>
      <c r="F15" s="7" cm="1">
        <f t="array" ref="F15">[1]!hks_qfa_grossprofitmargin($U$1,$B15,1)%</f>
        <v>0.39082800000000001</v>
      </c>
      <c r="G15" s="7" cm="1">
        <f t="array" ref="G15">[1]!hks_qfa_grossprofitmargin($U$1,EDATE($B15,-12),1)%</f>
        <v>0.36259999999999998</v>
      </c>
      <c r="H15" s="7" cm="1">
        <f t="array" ref="H15">[1]!hks_fa_grossprofitmargin_ttm2($U$1,$B15)%</f>
        <v>0.39790300000000001</v>
      </c>
      <c r="I15" s="7" cm="1">
        <f t="array" ref="I15">[1]!hks_qfa_netprofitmargin($U$1,$B15,1)%</f>
        <v>0.20719699999999999</v>
      </c>
      <c r="J15" s="7" cm="1">
        <f t="array" ref="J15">[1]!hks_qfa_netprofitmargin($U$1,EDATE($B15,-12),1)%</f>
        <v>0.14741499999999999</v>
      </c>
      <c r="K15" s="7" cm="1">
        <f t="array" ref="K15">[1]!hks_fa_netprofitmargin_ttm2($U$1,$B15)%</f>
        <v>0.20766400000000002</v>
      </c>
      <c r="L15" s="8" cm="1">
        <f t="array" ref="L15">[1]!hks_qstm_cs($U$1,"W93978243",$B15,1,"Cur=USD",100000000)</f>
        <v>48.01</v>
      </c>
      <c r="M15" s="6" cm="1">
        <f t="array" ref="M15">[1]!s_nq_avgclose($U$1,-63,$A15,3)</f>
        <v>7.6467174109546781</v>
      </c>
      <c r="N15" s="6">
        <f>MIN([1]!s_mq_low($U$1,$A15,3),[1]!s_mq_low($U$1,$A15-31,3),[1]!s_mq_low($U$1,$A15-62,3))</f>
        <v>5.988308965052223</v>
      </c>
      <c r="O15" s="9">
        <f>MAX([1]!s_mq_high($U$1,$A15,3),[1]!s_mq_high($U$1,$A15-31,3),[1]!s_mq_high($U$1,$A15-62,3))</f>
        <v>8.3854358059684859</v>
      </c>
      <c r="P15" s="9" cm="1">
        <f t="array" ref="P15">[1]!hks_stm_bs($U$1,"W59961072",$B15,1,"Cur=USD",100000000)</f>
        <v>360.33</v>
      </c>
      <c r="Q15" s="9" cm="1">
        <f t="array" ref="Q15">[1]!hks_stm_bs($U$1,"W57429756",$B15,1,"Cur=USD",100000000)</f>
        <v>286.92</v>
      </c>
      <c r="R15" s="9">
        <f>[1]!hks_stm_bs($U$1,"W51009704",$B15,1,"Cur=USD",100000000)</f>
        <v>156.12</v>
      </c>
      <c r="S15" s="9">
        <f>[1]!hks_stm_bs($U$1,"W50002154",$B15,1,"Cur=USD",100000000)</f>
        <v>60.02</v>
      </c>
    </row>
    <row r="16" spans="1:21" x14ac:dyDescent="0.25">
      <c r="A16" s="5">
        <v>40451</v>
      </c>
      <c r="B16" s="5">
        <v>40543</v>
      </c>
      <c r="C16" s="6" cm="1">
        <f t="array" ref="C16">[1]!hks_qstm_is($U$1,"W69199016",$B16,1,"Cur=USD",100000000)</f>
        <v>203.43</v>
      </c>
      <c r="D16" s="6" cm="1">
        <f t="array" ref="D16">[1]!hks_qstm_is($U$1,"W69199016",EDATE($B16,-12),1,"Cur=USD",100000000)</f>
        <v>98.7</v>
      </c>
      <c r="E16" s="6" cm="1">
        <f t="array" ref="E16">[1]!hks_fa_or_ttm($U$1,$A16,"Cur=USD",100000000)+$C16-$D16</f>
        <v>611.93999999999994</v>
      </c>
      <c r="F16" s="7" cm="1">
        <f t="array" ref="F16">[1]!hks_qfa_grossprofitmargin($U$1,$B16,1)%</f>
        <v>0.36926699999999996</v>
      </c>
      <c r="G16" s="7" cm="1">
        <f t="array" ref="G16">[1]!hks_qfa_grossprofitmargin($U$1,EDATE($B16,-12),1)%</f>
        <v>0.36615999999999999</v>
      </c>
      <c r="H16" s="7" cm="1">
        <f t="array" ref="H16">[1]!hks_fa_grossprofitmargin_ttm2($U$1,$B16)%</f>
        <v>0.39377499999999999</v>
      </c>
      <c r="I16" s="7" cm="1">
        <f t="array" ref="I16">[1]!hks_qfa_netprofitmargin($U$1,$B16,1)%</f>
        <v>0.21176800000000001</v>
      </c>
      <c r="J16" s="7" cm="1">
        <f t="array" ref="J16">[1]!hks_qfa_netprofitmargin($U$1,EDATE($B16,-12),1)%</f>
        <v>0.16869299999999998</v>
      </c>
      <c r="K16" s="7" cm="1">
        <f t="array" ref="K16">[1]!hks_fa_netprofitmargin_ttm2($U$1,$B16)%</f>
        <v>0.214841</v>
      </c>
      <c r="L16" s="8" cm="1">
        <f t="array" ref="L16">[1]!hks_qstm_cs($U$1,"W93978243",$B16,1,"Cur=USD",100000000)</f>
        <v>56.83</v>
      </c>
      <c r="M16" s="6" cm="1">
        <f t="array" ref="M16">[1]!s_nq_avgclose($U$1,-63,$A16,3)</f>
        <v>7.811251271423882</v>
      </c>
      <c r="N16" s="6">
        <f>MIN([1]!s_mq_low($U$1,$A16,3),[1]!s_mq_low($U$1,$A16-31,3),[1]!s_mq_low($U$1,$A16-62,3))</f>
        <v>7.0795787192356423</v>
      </c>
      <c r="O16" s="9">
        <f>MAX([1]!s_mq_high($U$1,$A16,3),[1]!s_mq_high($U$1,$A16-31,3),[1]!s_mq_high($U$1,$A16-62,3))</f>
        <v>8.8578885885562961</v>
      </c>
      <c r="P16" s="9" cm="1">
        <f t="array" ref="P16">[1]!hks_stm_bs($U$1,"W59961072",$B16,1,"Cur=USD",100000000)</f>
        <v>416.78</v>
      </c>
      <c r="Q16" s="9" cm="1">
        <f t="array" ref="Q16">[1]!hks_stm_bs($U$1,"W57429756",$B16,1,"Cur=USD",100000000)</f>
        <v>335.05</v>
      </c>
      <c r="R16" s="9">
        <f>[1]!hks_stm_bs($U$1,"W51009704",$B16,1,"Cur=USD",100000000)</f>
        <v>207.22</v>
      </c>
      <c r="S16" s="9">
        <f>[1]!hks_stm_bs($U$1,"W50002154",$B16,1,"Cur=USD",100000000)</f>
        <v>66.7</v>
      </c>
    </row>
    <row r="17" spans="1:19" x14ac:dyDescent="0.25">
      <c r="A17" s="5">
        <v>40543</v>
      </c>
      <c r="B17" s="5">
        <v>40633</v>
      </c>
      <c r="C17" s="6" cm="1">
        <f t="array" ref="C17">[1]!hks_qstm_is($U$1,"W69199016",$B17,1,"Cur=USD",100000000)</f>
        <v>267.41000000000003</v>
      </c>
      <c r="D17" s="6" cm="1">
        <f t="array" ref="D17">[1]!hks_qstm_is($U$1,"W69199016",EDATE($B17,-12),1,"Cur=USD",100000000)</f>
        <v>156.83000000000001</v>
      </c>
      <c r="E17" s="6" cm="1">
        <f t="array" ref="E17">[1]!hks_fa_or_ttm($U$1,$A17,"Cur=USD",100000000)+$C17-$D17</f>
        <v>762.83</v>
      </c>
      <c r="F17" s="7" cm="1">
        <f t="array" ref="F17">[1]!hks_qfa_grossprofitmargin($U$1,$B17,1)%</f>
        <v>0.385102</v>
      </c>
      <c r="G17" s="7" cm="1">
        <f t="array" ref="G17">[1]!hks_qfa_grossprofitmargin($U$1,EDATE($B17,-12),1)%</f>
        <v>0.40878700000000001</v>
      </c>
      <c r="H17" s="7" cm="1">
        <f t="array" ref="H17">[1]!hks_fa_grossprofitmargin_ttm2($U$1,$B17)%</f>
        <v>0.38764899999999997</v>
      </c>
      <c r="I17" s="7" cm="1">
        <f t="array" ref="I17">[1]!hks_qfa_netprofitmargin($U$1,$B17,1)%</f>
        <v>0.224524</v>
      </c>
      <c r="J17" s="7" cm="1">
        <f t="array" ref="J17">[1]!hks_qfa_netprofitmargin($U$1,EDATE($B17,-12),1)%</f>
        <v>0.215392</v>
      </c>
      <c r="K17" s="7" cm="1">
        <f t="array" ref="K17">[1]!hks_fa_netprofitmargin_ttm2($U$1,$B17)%</f>
        <v>0.21812200000000001</v>
      </c>
      <c r="L17" s="8" cm="1">
        <f t="array" ref="L17">[1]!hks_qstm_cs($U$1,"W93978243",$B17,1,"Cur=USD",100000000)</f>
        <v>97.73</v>
      </c>
      <c r="M17" s="6" cm="1">
        <f t="array" ref="M17">[1]!s_nq_avgclose($U$1,-63,$A17,3)</f>
        <v>9.3620941540244331</v>
      </c>
      <c r="N17" s="6">
        <f>MIN([1]!s_mq_low($U$1,$A17,3),[1]!s_mq_low($U$1,$A17-31,3),[1]!s_mq_low($U$1,$A17-62,3))</f>
        <v>8.3481685381307695</v>
      </c>
      <c r="O17" s="9">
        <f>MAX([1]!s_mq_high($U$1,$A17,3),[1]!s_mq_high($U$1,$A17-31,3),[1]!s_mq_high($U$1,$A17-62,3))</f>
        <v>9.8175207353774621</v>
      </c>
      <c r="P17" s="9" cm="1">
        <f t="array" ref="P17">[1]!hks_stm_bs($U$1,"W59961072",$B17,1,"Cur=USD",100000000)</f>
        <v>439.27</v>
      </c>
      <c r="Q17" s="9" cm="1">
        <f t="array" ref="Q17">[1]!hks_stm_bs($U$1,"W57429756",$B17,1,"Cur=USD",100000000)</f>
        <v>428.15</v>
      </c>
      <c r="R17" s="9">
        <f>[1]!hks_stm_bs($U$1,"W51009704",$B17,1,"Cur=USD",100000000)</f>
        <v>237.95</v>
      </c>
      <c r="S17" s="9">
        <f>[1]!hks_stm_bs($U$1,"W50002154",$B17,1,"Cur=USD",100000000)</f>
        <v>82.81</v>
      </c>
    </row>
    <row r="18" spans="1:19" x14ac:dyDescent="0.25">
      <c r="A18" s="5">
        <v>40633</v>
      </c>
      <c r="B18" s="5">
        <v>40724</v>
      </c>
      <c r="C18" s="6" cm="1">
        <f t="array" ref="C18">[1]!hks_qstm_is($U$1,"W69199016",$B18,1,"Cur=USD",100000000)</f>
        <v>246.67</v>
      </c>
      <c r="D18" s="6" cm="1">
        <f t="array" ref="D18">[1]!hks_qstm_is($U$1,"W69199016",EDATE($B18,-12),1,"Cur=USD",100000000)</f>
        <v>134.99</v>
      </c>
      <c r="E18" s="6" cm="1">
        <f t="array" ref="E18">[1]!hks_fa_or_ttm($U$1,$A18,"Cur=USD",100000000)+$C18-$D18</f>
        <v>874.51</v>
      </c>
      <c r="F18" s="7" cm="1">
        <f t="array" ref="F18">[1]!hks_qfa_grossprofitmargin($U$1,$B18,1)%</f>
        <v>0.414238</v>
      </c>
      <c r="G18" s="7" cm="1">
        <f t="array" ref="G18">[1]!hks_qfa_grossprofitmargin($U$1,EDATE($B18,-12),1)%</f>
        <v>0.41669800000000001</v>
      </c>
      <c r="H18" s="7" cm="1">
        <f t="array" ref="H18">[1]!hks_fa_grossprofitmargin_ttm2($U$1,$B18)%</f>
        <v>0.39066400000000001</v>
      </c>
      <c r="I18" s="7" cm="1">
        <f t="array" ref="I18">[1]!hks_qfa_netprofitmargin($U$1,$B18,1)%</f>
        <v>0.24271300000000001</v>
      </c>
      <c r="J18" s="7" cm="1">
        <f t="array" ref="J18">[1]!hks_qfa_netprofitmargin($U$1,EDATE($B18,-12),1)%</f>
        <v>0.22772099999999998</v>
      </c>
      <c r="K18" s="7" cm="1">
        <f t="array" ref="K18">[1]!hks_fa_netprofitmargin_ttm2($U$1,$B18)%</f>
        <v>0.22357700000000003</v>
      </c>
      <c r="L18" s="8" cm="1">
        <f t="array" ref="L18">[1]!hks_qstm_cs($U$1,"W93978243",$B18,1,"Cur=USD",100000000)</f>
        <v>62.19</v>
      </c>
      <c r="M18" s="6" cm="1">
        <f t="array" ref="M18">[1]!s_nq_avgclose($U$1,-63,$A18,3)</f>
        <v>10.368049758958652</v>
      </c>
      <c r="N18" s="6">
        <f>MIN([1]!s_mq_low($U$1,$A18,3),[1]!s_mq_low($U$1,$A18-31,3),[1]!s_mq_low($U$1,$A18-62,3))</f>
        <v>9.762731840806369</v>
      </c>
      <c r="O18" s="9">
        <f>MAX([1]!s_mq_high($U$1,$A18,3),[1]!s_mq_high($U$1,$A18-31,3),[1]!s_mq_high($U$1,$A18-62,3))</f>
        <v>10.966795188695388</v>
      </c>
      <c r="P18" s="9" cm="1">
        <f t="array" ref="P18">[1]!hks_stm_bs($U$1,"W59961072",$B18,1,"Cur=USD",100000000)</f>
        <v>469.97</v>
      </c>
      <c r="Q18" s="9" cm="1">
        <f t="array" ref="Q18">[1]!hks_stm_bs($U$1,"W57429756",$B18,1,"Cur=USD",100000000)</f>
        <v>479.07</v>
      </c>
      <c r="R18" s="9">
        <f>[1]!hks_stm_bs($U$1,"W51009704",$B18,1,"Cur=USD",100000000)</f>
        <v>243.27</v>
      </c>
      <c r="S18" s="9">
        <f>[1]!hks_stm_bs($U$1,"W50002154",$B18,1,"Cur=USD",100000000)</f>
        <v>91</v>
      </c>
    </row>
    <row r="19" spans="1:19" x14ac:dyDescent="0.25">
      <c r="A19" s="5">
        <v>40724</v>
      </c>
      <c r="B19" s="5">
        <v>40816</v>
      </c>
      <c r="C19" s="6" cm="1">
        <f t="array" ref="C19">[1]!hks_qstm_is($U$1,"W69199016",$B19,1,"Cur=USD",100000000)</f>
        <v>285.70999999999998</v>
      </c>
      <c r="D19" s="6" cm="1">
        <f t="array" ref="D19">[1]!hks_qstm_is($U$1,"W69199016",EDATE($B19,-12),1,"Cur=USD",100000000)</f>
        <v>157</v>
      </c>
      <c r="E19" s="6" cm="1">
        <f t="array" ref="E19">[1]!hks_fa_or_ttm($U$1,$A19,"Cur=USD",100000000)+$C19-$D19</f>
        <v>1003.22</v>
      </c>
      <c r="F19" s="7" cm="1">
        <f t="array" ref="F19">[1]!hks_qfa_grossprofitmargin($U$1,$B19,1)%</f>
        <v>0.41727600000000004</v>
      </c>
      <c r="G19" s="7" cm="1">
        <f t="array" ref="G19">[1]!hks_qfa_grossprofitmargin($U$1,EDATE($B19,-12),1)%</f>
        <v>0.39082800000000001</v>
      </c>
      <c r="H19" s="7" cm="1">
        <f t="array" ref="H19">[1]!hks_fa_grossprofitmargin_ttm2($U$1,$B19)%</f>
        <v>0.39821800000000002</v>
      </c>
      <c r="I19" s="7" cm="1">
        <f t="array" ref="I19">[1]!hks_qfa_netprofitmargin($U$1,$B19,1)%</f>
        <v>0.25578400000000001</v>
      </c>
      <c r="J19" s="7" cm="1">
        <f t="array" ref="J19">[1]!hks_qfa_netprofitmargin($U$1,EDATE($B19,-12),1)%</f>
        <v>0.20719699999999999</v>
      </c>
      <c r="K19" s="7" cm="1">
        <f t="array" ref="K19">[1]!hks_fa_netprofitmargin_ttm2($U$1,$B19)%</f>
        <v>0.23531199999999999</v>
      </c>
      <c r="L19" s="8" cm="1">
        <f t="array" ref="L19">[1]!hks_qstm_cs($U$1,"W93978243",$B19,1,"Cur=USD",100000000)</f>
        <v>111.08</v>
      </c>
      <c r="M19" s="6" cm="1">
        <f t="array" ref="M19">[1]!s_nq_avgclose($U$1,-63,$A19,3)</f>
        <v>10.151800989997806</v>
      </c>
      <c r="N19" s="6">
        <f>MIN([1]!s_mq_low($U$1,$A19,3),[1]!s_mq_low($U$1,$A19-31,3),[1]!s_mq_low($U$1,$A19-62,3))</f>
        <v>9.3318440835569145</v>
      </c>
      <c r="O19" s="9">
        <f>MAX([1]!s_mq_high($U$1,$A19,3),[1]!s_mq_high($U$1,$A19-31,3),[1]!s_mq_high($U$1,$A19-62,3))</f>
        <v>10.673165183232101</v>
      </c>
      <c r="P19" s="9" cm="1">
        <f t="array" ref="P19">[1]!hks_stm_bs($U$1,"W59961072",$B19,1,"Cur=USD",100000000)</f>
        <v>468.98</v>
      </c>
      <c r="Q19" s="9" cm="1">
        <f t="array" ref="Q19">[1]!hks_stm_bs($U$1,"W57429756",$B19,1,"Cur=USD",100000000)</f>
        <v>598.6</v>
      </c>
      <c r="R19" s="9">
        <f>[1]!hks_stm_bs($U$1,"W51009704",$B19,1,"Cur=USD",100000000)</f>
        <v>268.58999999999997</v>
      </c>
      <c r="S19" s="9">
        <f>[1]!hks_stm_bs($U$1,"W50002154",$B19,1,"Cur=USD",100000000)</f>
        <v>105.56</v>
      </c>
    </row>
    <row r="20" spans="1:19" x14ac:dyDescent="0.25">
      <c r="A20" s="5">
        <v>40816</v>
      </c>
      <c r="B20" s="5">
        <v>40908</v>
      </c>
      <c r="C20" s="6" cm="1">
        <f t="array" ref="C20">[1]!hks_qstm_is($U$1,"W69199016",$B20,1,"Cur=USD",100000000)</f>
        <v>282.7</v>
      </c>
      <c r="D20" s="6" cm="1">
        <f t="array" ref="D20">[1]!hks_qstm_is($U$1,"W69199016",EDATE($B20,-12),1,"Cur=USD",100000000)</f>
        <v>203.43</v>
      </c>
      <c r="E20" s="6" cm="1">
        <f t="array" ref="E20">[1]!hks_fa_or_ttm($U$1,$A20,"Cur=USD",100000000)+$C20-$D20</f>
        <v>1082.49</v>
      </c>
      <c r="F20" s="7" cm="1">
        <f t="array" ref="F20">[1]!hks_qfa_grossprofitmargin($U$1,$B20,1)%</f>
        <v>0.40254699999999999</v>
      </c>
      <c r="G20" s="7" cm="1">
        <f t="array" ref="G20">[1]!hks_qfa_grossprofitmargin($U$1,EDATE($B20,-12),1)%</f>
        <v>0.36926699999999996</v>
      </c>
      <c r="H20" s="7" cm="1">
        <f t="array" ref="H20">[1]!hks_fa_grossprofitmargin_ttm2($U$1,$B20)%</f>
        <v>0.40478900000000001</v>
      </c>
      <c r="I20" s="7" cm="1">
        <f t="array" ref="I20">[1]!hks_qfa_netprofitmargin($U$1,$B20,1)%</f>
        <v>0.23427700000000001</v>
      </c>
      <c r="J20" s="7" cm="1">
        <f t="array" ref="J20">[1]!hks_qfa_netprofitmargin($U$1,EDATE($B20,-12),1)%</f>
        <v>0.21176800000000001</v>
      </c>
      <c r="K20" s="7" cm="1">
        <f t="array" ref="K20">[1]!hks_fa_netprofitmargin_ttm2($U$1,$B20)%</f>
        <v>0.23946600000000001</v>
      </c>
      <c r="L20" s="8" cm="1">
        <f t="array" ref="L20">[1]!hks_qstm_cs($U$1,"W93978243",$B20,1,"Cur=USD",100000000)</f>
        <v>104.29</v>
      </c>
      <c r="M20" s="6" cm="1">
        <f t="array" ref="M20">[1]!s_nq_avgclose($U$1,-63,$A20,3)</f>
        <v>11.435951395927598</v>
      </c>
      <c r="N20" s="6">
        <f>MIN([1]!s_mq_low($U$1,$A20,3),[1]!s_mq_low($U$1,$A20-31,3),[1]!s_mq_low($U$1,$A20-62,3))</f>
        <v>10.044129767229375</v>
      </c>
      <c r="O20" s="9">
        <f>MAX([1]!s_mq_high($U$1,$A20,3),[1]!s_mq_high($U$1,$A20-31,3),[1]!s_mq_high($U$1,$A20-62,3))</f>
        <v>12.708739417626013</v>
      </c>
      <c r="P20" s="9" cm="1">
        <f t="array" ref="P20">[1]!hks_stm_bs($U$1,"W59961072",$B20,1,"Cur=USD",100000000)</f>
        <v>449.88</v>
      </c>
      <c r="Q20" s="9" cm="1">
        <f t="array" ref="Q20">[1]!hks_stm_bs($U$1,"W57429756",$B20,1,"Cur=USD",100000000)</f>
        <v>713.83</v>
      </c>
      <c r="R20" s="9">
        <f>[1]!hks_stm_bs($U$1,"W51009704",$B20,1,"Cur=USD",100000000)</f>
        <v>279.7</v>
      </c>
      <c r="S20" s="9">
        <f>[1]!hks_stm_bs($U$1,"W50002154",$B20,1,"Cur=USD",100000000)</f>
        <v>117.86</v>
      </c>
    </row>
    <row r="21" spans="1:19" x14ac:dyDescent="0.25">
      <c r="A21" s="5">
        <v>40908</v>
      </c>
      <c r="B21" s="5">
        <v>40999</v>
      </c>
      <c r="C21" s="6" cm="1">
        <f t="array" ref="C21">[1]!hks_qstm_is($U$1,"W69199016",$B21,1,"Cur=USD",100000000)</f>
        <v>463.33</v>
      </c>
      <c r="D21" s="6" cm="1">
        <f t="array" ref="D21">[1]!hks_qstm_is($U$1,"W69199016",EDATE($B21,-12),1,"Cur=USD",100000000)</f>
        <v>267.41000000000003</v>
      </c>
      <c r="E21" s="6" cm="1">
        <f t="array" ref="E21">[1]!hks_fa_or_ttm($U$1,$A21,"Cur=USD",100000000)+$C21-$D21</f>
        <v>1278.4099999999999</v>
      </c>
      <c r="F21" s="7" cm="1">
        <f t="array" ref="F21">[1]!hks_qfa_grossprofitmargin($U$1,$B21,1)%</f>
        <v>0.44683100000000003</v>
      </c>
      <c r="G21" s="7" cm="1">
        <f t="array" ref="G21">[1]!hks_qfa_grossprofitmargin($U$1,EDATE($B21,-12),1)%</f>
        <v>0.385102</v>
      </c>
      <c r="H21" s="7" cm="1">
        <f t="array" ref="H21">[1]!hks_fa_grossprofitmargin_ttm2($U$1,$B21)%</f>
        <v>0.42414400000000002</v>
      </c>
      <c r="I21" s="7" cm="1">
        <f t="array" ref="I21">[1]!hks_qfa_netprofitmargin($U$1,$B21,1)%</f>
        <v>0.28195900000000002</v>
      </c>
      <c r="J21" s="7" cm="1">
        <f t="array" ref="J21">[1]!hks_qfa_netprofitmargin($U$1,EDATE($B21,-12),1)%</f>
        <v>0.224524</v>
      </c>
      <c r="K21" s="7" cm="1">
        <f t="array" ref="K21">[1]!hks_fa_netprofitmargin_ttm2($U$1,$B21)%</f>
        <v>0.257992</v>
      </c>
      <c r="L21" s="8" cm="1">
        <f t="array" ref="L21">[1]!hks_qstm_cs($U$1,"W93978243",$B21,1,"Cur=USD",100000000)</f>
        <v>175.54</v>
      </c>
      <c r="M21" s="6" cm="1">
        <f t="array" ref="M21">[1]!s_nq_avgclose($U$1,-63,$A21,3)</f>
        <v>11.766146620773238</v>
      </c>
      <c r="N21" s="6">
        <f>MIN([1]!s_mq_low($U$1,$A21,3),[1]!s_mq_low($U$1,$A21-31,3),[1]!s_mq_low($U$1,$A21-62,3))</f>
        <v>10.646416902284063</v>
      </c>
      <c r="O21" s="9">
        <f>MAX([1]!s_mq_high($U$1,$A21,3),[1]!s_mq_high($U$1,$A21-31,3),[1]!s_mq_high($U$1,$A21-62,3))</f>
        <v>12.824147730929905</v>
      </c>
      <c r="P21" s="9" cm="1">
        <f t="array" ref="P21">[1]!hks_stm_bs($U$1,"W59961072",$B21,1,"Cur=USD",100000000)</f>
        <v>547.71</v>
      </c>
      <c r="Q21" s="9" cm="1">
        <f t="array" ref="Q21">[1]!hks_stm_bs($U$1,"W57429756",$B21,1,"Cur=USD",100000000)</f>
        <v>839.1</v>
      </c>
      <c r="R21" s="9">
        <f>[1]!hks_stm_bs($U$1,"W51009704",$B21,1,"Cur=USD",100000000)</f>
        <v>346.07</v>
      </c>
      <c r="S21" s="9">
        <f>[1]!hks_stm_bs($U$1,"W50002154",$B21,1,"Cur=USD",100000000)</f>
        <v>140.19999999999999</v>
      </c>
    </row>
    <row r="22" spans="1:19" x14ac:dyDescent="0.25">
      <c r="A22" s="5">
        <v>40999</v>
      </c>
      <c r="B22" s="5">
        <v>41090</v>
      </c>
      <c r="C22" s="6" cm="1">
        <f t="array" ref="C22">[1]!hks_qstm_is($U$1,"W69199016",$B22,1,"Cur=USD",100000000)</f>
        <v>391.86</v>
      </c>
      <c r="D22" s="6" cm="1">
        <f t="array" ref="D22">[1]!hks_qstm_is($U$1,"W69199016",EDATE($B22,-12),1,"Cur=USD",100000000)</f>
        <v>246.67</v>
      </c>
      <c r="E22" s="6" cm="1">
        <f t="array" ref="E22">[1]!hks_fa_or_ttm($U$1,$A22,"Cur=USD",100000000)+$C22-$D22</f>
        <v>1423.6</v>
      </c>
      <c r="F22" s="7" cm="1">
        <f t="array" ref="F22">[1]!hks_qfa_grossprofitmargin($U$1,$B22,1)%</f>
        <v>0.47374099999999997</v>
      </c>
      <c r="G22" s="7" cm="1">
        <f t="array" ref="G22">[1]!hks_qfa_grossprofitmargin($U$1,EDATE($B22,-12),1)%</f>
        <v>0.414238</v>
      </c>
      <c r="H22" s="7" cm="1">
        <f t="array" ref="H22">[1]!hks_fa_grossprofitmargin_ttm2($U$1,$B22)%</f>
        <v>0.43951300000000004</v>
      </c>
      <c r="I22" s="7" cm="1">
        <f t="array" ref="I22">[1]!hks_qfa_netprofitmargin($U$1,$B22,1)%</f>
        <v>0.29658600000000002</v>
      </c>
      <c r="J22" s="7" cm="1">
        <f t="array" ref="J22">[1]!hks_qfa_netprofitmargin($U$1,EDATE($B22,-12),1)%</f>
        <v>0.24271300000000001</v>
      </c>
      <c r="K22" s="7" cm="1">
        <f t="array" ref="K22">[1]!hks_fa_netprofitmargin_ttm2($U$1,$B22)%</f>
        <v>0.27126300000000003</v>
      </c>
      <c r="L22" s="8" cm="1">
        <f t="array" ref="L22">[1]!hks_qstm_cs($U$1,"W93978243",$B22,1,"Cur=USD",100000000)</f>
        <v>139.77000000000001</v>
      </c>
      <c r="M22" s="6" cm="1">
        <f t="array" ref="M22">[1]!s_nq_avgclose($U$1,-63,$A22,3)</f>
        <v>15.045095159775313</v>
      </c>
      <c r="N22" s="6">
        <f>MIN([1]!s_mq_low($U$1,$A22,3),[1]!s_mq_low($U$1,$A22-31,3),[1]!s_mq_low($U$1,$A22-62,3))</f>
        <v>12.292187536794778</v>
      </c>
      <c r="O22" s="9">
        <f>MAX([1]!s_mq_high($U$1,$A22,3),[1]!s_mq_high($U$1,$A22-31,3),[1]!s_mq_high($U$1,$A22-62,3))</f>
        <v>18.677212578829131</v>
      </c>
      <c r="P22" s="9" cm="1">
        <f t="array" ref="P22">[1]!hks_stm_bs($U$1,"W59961072",$B22,1,"Cur=USD",100000000)</f>
        <v>507.12</v>
      </c>
      <c r="Q22" s="9" cm="1">
        <f t="array" ref="Q22">[1]!hks_stm_bs($U$1,"W57429756",$B22,1,"Cur=USD",100000000)</f>
        <v>1002.22</v>
      </c>
      <c r="R22" s="9">
        <f>[1]!hks_stm_bs($U$1,"W51009704",$B22,1,"Cur=USD",100000000)</f>
        <v>320.36</v>
      </c>
      <c r="S22" s="9">
        <f>[1]!hks_stm_bs($U$1,"W50002154",$B22,1,"Cur=USD",100000000)</f>
        <v>164</v>
      </c>
    </row>
    <row r="23" spans="1:19" x14ac:dyDescent="0.25">
      <c r="A23" s="5">
        <v>41090</v>
      </c>
      <c r="B23" s="5">
        <v>41182</v>
      </c>
      <c r="C23" s="6" cm="1">
        <f t="array" ref="C23">[1]!hks_qstm_is($U$1,"W69199016",$B23,1,"Cur=USD",100000000)</f>
        <v>350.23</v>
      </c>
      <c r="D23" s="6" cm="1">
        <f t="array" ref="D23">[1]!hks_qstm_is($U$1,"W69199016",EDATE($B23,-12),1,"Cur=USD",100000000)</f>
        <v>285.70999999999998</v>
      </c>
      <c r="E23" s="6" cm="1">
        <f t="array" ref="E23">[1]!hks_fa_or_ttm($U$1,$A23,"Cur=USD",100000000)+$C23-$D23</f>
        <v>1488.12</v>
      </c>
      <c r="F23" s="7" cm="1">
        <f t="array" ref="F23">[1]!hks_qfa_grossprofitmargin($U$1,$B23,1)%</f>
        <v>0.42811900000000003</v>
      </c>
      <c r="G23" s="7" cm="1">
        <f t="array" ref="G23">[1]!hks_qfa_grossprofitmargin($U$1,EDATE($B23,-12),1)%</f>
        <v>0.41727600000000004</v>
      </c>
      <c r="H23" s="7" cm="1">
        <f t="array" ref="H23">[1]!hks_fa_grossprofitmargin_ttm2($U$1,$B23)%</f>
        <v>0.44109999999999999</v>
      </c>
      <c r="I23" s="7" cm="1">
        <f t="array" ref="I23">[1]!hks_qfa_netprofitmargin($U$1,$B23,1)%</f>
        <v>0.25194899999999998</v>
      </c>
      <c r="J23" s="7" cm="1">
        <f t="array" ref="J23">[1]!hks_qfa_netprofitmargin($U$1,EDATE($B23,-12),1)%</f>
        <v>0.25578400000000001</v>
      </c>
      <c r="K23" s="7" cm="1">
        <f t="array" ref="K23">[1]!hks_fa_netprofitmargin_ttm2($U$1,$B23)%</f>
        <v>0.26968900000000001</v>
      </c>
      <c r="L23" s="8" cm="1">
        <f t="array" ref="L23">[1]!hks_qstm_cs($U$1,"W93978243",$B23,1,"Cur=USD",100000000)</f>
        <v>101.89</v>
      </c>
      <c r="M23" s="6" cm="1">
        <f t="array" ref="M23">[1]!s_nq_avgclose($U$1,-63,$A23,3)</f>
        <v>17.4728900130489</v>
      </c>
      <c r="N23" s="6">
        <f>MIN([1]!s_mq_low($U$1,$A23,3),[1]!s_mq_low($U$1,$A23-31,3),[1]!s_mq_low($U$1,$A23-62,3))</f>
        <v>15.693727354433976</v>
      </c>
      <c r="O23" s="9">
        <f>MAX([1]!s_mq_high($U$1,$A23,3),[1]!s_mq_high($U$1,$A23-31,3),[1]!s_mq_high($U$1,$A23-62,3))</f>
        <v>19.354935877006934</v>
      </c>
      <c r="P23" s="9" cm="1">
        <f t="array" ref="P23">[1]!hks_stm_bs($U$1,"W59961072",$B23,1,"Cur=USD",100000000)</f>
        <v>519.42999999999995</v>
      </c>
      <c r="Q23" s="9" cm="1">
        <f t="array" ref="Q23">[1]!hks_stm_bs($U$1,"W57429756",$B23,1,"Cur=USD",100000000)</f>
        <v>1109.53</v>
      </c>
      <c r="R23" s="9">
        <f>[1]!hks_stm_bs($U$1,"W51009704",$B23,1,"Cur=USD",100000000)</f>
        <v>330.6</v>
      </c>
      <c r="S23" s="9">
        <f>[1]!hks_stm_bs($U$1,"W50002154",$B23,1,"Cur=USD",100000000)</f>
        <v>180.9</v>
      </c>
    </row>
    <row r="24" spans="1:19" x14ac:dyDescent="0.25">
      <c r="A24" s="5">
        <v>41182</v>
      </c>
      <c r="B24" s="5">
        <v>41274</v>
      </c>
      <c r="C24" s="6" cm="1">
        <f t="array" ref="C24">[1]!hks_qstm_is($U$1,"W69199016",$B24,1,"Cur=USD",100000000)</f>
        <v>359.66</v>
      </c>
      <c r="D24" s="6" cm="1">
        <f t="array" ref="D24">[1]!hks_qstm_is($U$1,"W69199016",EDATE($B24,-12),1,"Cur=USD",100000000)</f>
        <v>282.7</v>
      </c>
      <c r="E24" s="6" cm="1">
        <f t="array" ref="E24">[1]!hks_fa_or_ttm($U$1,$A24,"Cur=USD",100000000)+$C24-$D24</f>
        <v>1565.08</v>
      </c>
      <c r="F24" s="7" cm="1">
        <f t="array" ref="F24">[1]!hks_qfa_grossprofitmargin($U$1,$B24,1)%</f>
        <v>0.40040599999999998</v>
      </c>
      <c r="G24" s="7" cm="1">
        <f t="array" ref="G24">[1]!hks_qfa_grossprofitmargin($U$1,EDATE($B24,-12),1)%</f>
        <v>0.40254699999999999</v>
      </c>
      <c r="H24" s="7" cm="1">
        <f t="array" ref="H24">[1]!hks_fa_grossprofitmargin_ttm2($U$1,$B24)%</f>
        <v>0.43871199999999999</v>
      </c>
      <c r="I24" s="7" cm="1">
        <f t="array" ref="I24">[1]!hks_qfa_netprofitmargin($U$1,$B24,1)%</f>
        <v>0.22863299999999998</v>
      </c>
      <c r="J24" s="7" cm="1">
        <f t="array" ref="J24">[1]!hks_qfa_netprofitmargin($U$1,EDATE($B24,-12),1)%</f>
        <v>0.23427700000000001</v>
      </c>
      <c r="K24" s="7" cm="1">
        <f t="array" ref="K24">[1]!hks_fa_netprofitmargin_ttm2($U$1,$B24)%</f>
        <v>0.26665099999999997</v>
      </c>
      <c r="L24" s="8" cm="1">
        <f t="array" ref="L24">[1]!hks_qstm_cs($U$1,"W93978243",$B24,1,"Cur=USD",100000000)</f>
        <v>91.36</v>
      </c>
      <c r="M24" s="6" cm="1">
        <f t="array" ref="M24">[1]!s_nq_avgclose($U$1,-63,$A24,3)</f>
        <v>19.272972371883572</v>
      </c>
      <c r="N24" s="6">
        <f>MIN([1]!s_mq_low($U$1,$A24,3),[1]!s_mq_low($U$1,$A24-31,3),[1]!s_mq_low($U$1,$A24-62,3))</f>
        <v>17.130921506046512</v>
      </c>
      <c r="O24" s="9">
        <f>MAX([1]!s_mq_high($U$1,$A24,3),[1]!s_mq_high($U$1,$A24-31,3),[1]!s_mq_high($U$1,$A24-62,3))</f>
        <v>21.281328814705823</v>
      </c>
      <c r="P24" s="9" cm="1">
        <f t="array" ref="P24">[1]!hks_stm_bs($U$1,"W59961072",$B24,1,"Cur=USD",100000000)</f>
        <v>576.53</v>
      </c>
      <c r="Q24" s="9" cm="1">
        <f t="array" ref="Q24">[1]!hks_stm_bs($U$1,"W57429756",$B24,1,"Cur=USD",100000000)</f>
        <v>1184.1099999999999</v>
      </c>
      <c r="R24" s="9">
        <f>[1]!hks_stm_bs($U$1,"W51009704",$B24,1,"Cur=USD",100000000)</f>
        <v>385.42</v>
      </c>
      <c r="S24" s="9">
        <f>[1]!hks_stm_bs($U$1,"W50002154",$B24,1,"Cur=USD",100000000)</f>
        <v>193.12</v>
      </c>
    </row>
    <row r="25" spans="1:19" x14ac:dyDescent="0.25">
      <c r="A25" s="5">
        <v>41274</v>
      </c>
      <c r="B25" s="5">
        <v>41364</v>
      </c>
      <c r="C25" s="6" cm="1">
        <f t="array" ref="C25">[1]!hks_qstm_is($U$1,"W69199016",$B25,1,"Cur=USD",100000000)</f>
        <v>545.12</v>
      </c>
      <c r="D25" s="6" cm="1">
        <f t="array" ref="D25">[1]!hks_qstm_is($U$1,"W69199016",EDATE($B25,-12),1,"Cur=USD",100000000)</f>
        <v>463.33</v>
      </c>
      <c r="E25" s="6" cm="1">
        <f t="array" ref="E25">[1]!hks_fa_or_ttm($U$1,$A25,"Cur=USD",100000000)+$C25-$D25</f>
        <v>1646.87</v>
      </c>
      <c r="F25" s="7" cm="1">
        <f t="array" ref="F25">[1]!hks_qfa_grossprofitmargin($U$1,$B25,1)%</f>
        <v>0.38633699999999999</v>
      </c>
      <c r="G25" s="7" cm="1">
        <f t="array" ref="G25">[1]!hks_qfa_grossprofitmargin($U$1,EDATE($B25,-12),1)%</f>
        <v>0.44683100000000003</v>
      </c>
      <c r="H25" s="7" cm="1">
        <f t="array" ref="H25">[1]!hks_fa_grossprofitmargin_ttm2($U$1,$B25)%</f>
        <v>0.41909199999999996</v>
      </c>
      <c r="I25" s="7" cm="1">
        <f t="array" ref="I25">[1]!hks_qfa_netprofitmargin($U$1,$B25,1)%</f>
        <v>0.23990999999999998</v>
      </c>
      <c r="J25" s="7" cm="1">
        <f t="array" ref="J25">[1]!hks_qfa_netprofitmargin($U$1,EDATE($B25,-12),1)%</f>
        <v>0.28195900000000002</v>
      </c>
      <c r="K25" s="7" cm="1">
        <f t="array" ref="K25">[1]!hks_fa_netprofitmargin_ttm2($U$1,$B25)%</f>
        <v>0.25349299999999997</v>
      </c>
      <c r="L25" s="8" cm="1">
        <f t="array" ref="L25">[1]!hks_qstm_cs($U$1,"W93978243",$B25,1,"Cur=USD",100000000)</f>
        <v>234.26</v>
      </c>
      <c r="M25" s="6" cm="1">
        <f t="array" ref="M25">[1]!s_nq_avgclose($U$1,-63,$A25,3)</f>
        <v>17.573180069421326</v>
      </c>
      <c r="N25" s="6">
        <f>MIN([1]!s_mq_low($U$1,$A25,3),[1]!s_mq_low($U$1,$A25-31,3),[1]!s_mq_low($U$1,$A25-62,3))</f>
        <v>15.197841839369902</v>
      </c>
      <c r="O25" s="9">
        <f>MAX([1]!s_mq_high($U$1,$A25,3),[1]!s_mq_high($U$1,$A25-31,3),[1]!s_mq_high($U$1,$A25-62,3))</f>
        <v>20.426538181105656</v>
      </c>
      <c r="P25" s="9" cm="1">
        <f t="array" ref="P25">[1]!hks_stm_bs($U$1,"W59961072",$B25,1,"Cur=USD",100000000)</f>
        <v>723.48</v>
      </c>
      <c r="Q25" s="9" cm="1">
        <f t="array" ref="Q25">[1]!hks_stm_bs($U$1,"W57429756",$B25,1,"Cur=USD",100000000)</f>
        <v>1237.4000000000001</v>
      </c>
      <c r="R25" s="9">
        <f>[1]!hks_stm_bs($U$1,"W51009704",$B25,1,"Cur=USD",100000000)</f>
        <v>468.79</v>
      </c>
      <c r="S25" s="9">
        <f>[1]!hks_stm_bs($U$1,"W50002154",$B25,1,"Cur=USD",100000000)</f>
        <v>218.63</v>
      </c>
    </row>
    <row r="26" spans="1:19" x14ac:dyDescent="0.25">
      <c r="A26" s="5">
        <v>41364</v>
      </c>
      <c r="B26" s="5">
        <v>41455</v>
      </c>
      <c r="C26" s="6" cm="1">
        <f t="array" ref="C26">[1]!hks_qstm_is($U$1,"W69199016",$B26,1,"Cur=USD",100000000)</f>
        <v>436.03</v>
      </c>
      <c r="D26" s="6" cm="1">
        <f t="array" ref="D26">[1]!hks_qstm_is($U$1,"W69199016",EDATE($B26,-12),1,"Cur=USD",100000000)</f>
        <v>391.86</v>
      </c>
      <c r="E26" s="6" cm="1">
        <f t="array" ref="E26">[1]!hks_fa_or_ttm($U$1,$A26,"Cur=USD",100000000)+$C26-$D26</f>
        <v>1691.0399999999995</v>
      </c>
      <c r="F26" s="7" cm="1">
        <f t="array" ref="F26">[1]!hks_qfa_grossprofitmargin($U$1,$B26,1)%</f>
        <v>0.37495100000000003</v>
      </c>
      <c r="G26" s="7" cm="1">
        <f t="array" ref="G26">[1]!hks_qfa_grossprofitmargin($U$1,EDATE($B26,-12),1)%</f>
        <v>0.47374099999999997</v>
      </c>
      <c r="H26" s="7" cm="1">
        <f t="array" ref="H26">[1]!hks_fa_grossprofitmargin_ttm2($U$1,$B26)%</f>
        <v>0.39504699999999998</v>
      </c>
      <c r="I26" s="7" cm="1">
        <f t="array" ref="I26">[1]!hks_qfa_netprofitmargin($U$1,$B26,1)%</f>
        <v>0.21895299999999998</v>
      </c>
      <c r="J26" s="7" cm="1">
        <f t="array" ref="J26">[1]!hks_qfa_netprofitmargin($U$1,EDATE($B26,-12),1)%</f>
        <v>0.29658600000000002</v>
      </c>
      <c r="K26" s="7" cm="1">
        <f t="array" ref="K26">[1]!hks_fa_netprofitmargin_ttm2($U$1,$B26)%</f>
        <v>0.234601</v>
      </c>
      <c r="L26" s="8" cm="1">
        <f t="array" ref="L26">[1]!hks_qstm_cs($U$1,"W93978243",$B26,1,"Cur=USD",100000000)</f>
        <v>125.04</v>
      </c>
      <c r="M26" s="6" cm="1">
        <f t="array" ref="M26">[1]!s_nq_avgclose($U$1,-63,$A26,3)</f>
        <v>14.275457397785749</v>
      </c>
      <c r="N26" s="6">
        <f>MIN([1]!s_mq_low($U$1,$A26,3),[1]!s_mq_low($U$1,$A26-31,3),[1]!s_mq_low($U$1,$A26-62,3))</f>
        <v>12.778579693495912</v>
      </c>
      <c r="O26" s="9">
        <f>MAX([1]!s_mq_high($U$1,$A26,3),[1]!s_mq_high($U$1,$A26-31,3),[1]!s_mq_high($U$1,$A26-62,3))</f>
        <v>16.828207052351804</v>
      </c>
      <c r="P26" s="9" cm="1">
        <f t="array" ref="P26">[1]!hks_stm_bs($U$1,"W59961072",$B26,1,"Cur=USD",100000000)</f>
        <v>633.37</v>
      </c>
      <c r="Q26" s="9" cm="1">
        <f t="array" ref="Q26">[1]!hks_stm_bs($U$1,"W57429756",$B26,1,"Cur=USD",100000000)</f>
        <v>1314.06</v>
      </c>
      <c r="R26" s="9">
        <f>[1]!hks_stm_bs($U$1,"W51009704",$B26,1,"Cur=USD",100000000)</f>
        <v>355.08</v>
      </c>
      <c r="S26" s="9">
        <f>[1]!hks_stm_bs($U$1,"W50002154",$B26,1,"Cur=USD",100000000)</f>
        <v>237.45</v>
      </c>
    </row>
    <row r="27" spans="1:19" x14ac:dyDescent="0.25">
      <c r="A27" s="5">
        <v>41455</v>
      </c>
      <c r="B27" s="5">
        <v>41547</v>
      </c>
      <c r="C27" s="6" cm="1">
        <f t="array" ref="C27">[1]!hks_qstm_is($U$1,"W69199016",$B27,1,"Cur=USD",100000000)</f>
        <v>353.23</v>
      </c>
      <c r="D27" s="6" cm="1">
        <f t="array" ref="D27">[1]!hks_qstm_is($U$1,"W69199016",EDATE($B27,-12),1,"Cur=USD",100000000)</f>
        <v>350.23</v>
      </c>
      <c r="E27" s="6" cm="1">
        <f t="array" ref="E27">[1]!hks_fa_or_ttm($U$1,$A27,"Cur=USD",100000000)+$C27-$D27</f>
        <v>1694.04</v>
      </c>
      <c r="F27" s="7" cm="1">
        <f t="array" ref="F27">[1]!hks_qfa_grossprofitmargin($U$1,$B27,1)%</f>
        <v>0.36871200000000004</v>
      </c>
      <c r="G27" s="7" cm="1">
        <f t="array" ref="G27">[1]!hks_qfa_grossprofitmargin($U$1,EDATE($B27,-12),1)%</f>
        <v>0.42811900000000003</v>
      </c>
      <c r="H27" s="7" cm="1">
        <f t="array" ref="H27">[1]!hks_fa_grossprofitmargin_ttm2($U$1,$B27)%</f>
        <v>0.382718</v>
      </c>
      <c r="I27" s="7" cm="1">
        <f t="array" ref="I27">[1]!hks_qfa_netprofitmargin($U$1,$B27,1)%</f>
        <v>0.19533999999999999</v>
      </c>
      <c r="J27" s="7" cm="1">
        <f t="array" ref="J27">[1]!hks_qfa_netprofitmargin($U$1,EDATE($B27,-12),1)%</f>
        <v>0.25194899999999998</v>
      </c>
      <c r="K27" s="7" cm="1">
        <f t="array" ref="K27">[1]!hks_fa_netprofitmargin_ttm2($U$1,$B27)%</f>
        <v>0.22282800000000003</v>
      </c>
      <c r="L27" s="8" cm="1">
        <f t="array" ref="L27">[1]!hks_qstm_cs($U$1,"W93978243",$B27,1,"Cur=USD",100000000)</f>
        <v>78.28</v>
      </c>
      <c r="M27" s="6" cm="1">
        <f t="array" ref="M27">[1]!s_nq_avgclose($U$1,-63,$A27,3)</f>
        <v>13.185974235230221</v>
      </c>
      <c r="N27" s="6">
        <f>MIN([1]!s_mq_low($U$1,$A27,3),[1]!s_mq_low($U$1,$A27-31,3),[1]!s_mq_low($U$1,$A27-62,3))</f>
        <v>11.744704152661757</v>
      </c>
      <c r="O27" s="9">
        <f>MAX([1]!s_mq_high($U$1,$A27,3),[1]!s_mq_high($U$1,$A27-31,3),[1]!s_mq_high($U$1,$A27-62,3))</f>
        <v>14.21394774526842</v>
      </c>
      <c r="P27" s="9" cm="1">
        <f t="array" ref="P27">[1]!hks_stm_bs($U$1,"W59961072",$B27,1,"Cur=USD",100000000)</f>
        <v>682.19</v>
      </c>
      <c r="Q27" s="9" cm="1">
        <f t="array" ref="Q27">[1]!hks_stm_bs($U$1,"W57429756",$B27,1,"Cur=USD",100000000)</f>
        <v>1316.37</v>
      </c>
      <c r="R27" s="9">
        <f>[1]!hks_stm_bs($U$1,"W51009704",$B27,1,"Cur=USD",100000000)</f>
        <v>363.19</v>
      </c>
      <c r="S27" s="9">
        <f>[1]!hks_stm_bs($U$1,"W50002154",$B27,1,"Cur=USD",100000000)</f>
        <v>401.83</v>
      </c>
    </row>
    <row r="28" spans="1:19" x14ac:dyDescent="0.25">
      <c r="A28" s="5">
        <v>41547</v>
      </c>
      <c r="B28" s="5">
        <v>41639</v>
      </c>
      <c r="C28" s="6" cm="1">
        <f t="array" ref="C28">[1]!hks_qstm_is($U$1,"W69199016",$B28,1,"Cur=USD",100000000)</f>
        <v>374.72</v>
      </c>
      <c r="D28" s="6" cm="1">
        <f t="array" ref="D28">[1]!hks_qstm_is($U$1,"W69199016",EDATE($B28,-12),1,"Cur=USD",100000000)</f>
        <v>359.66</v>
      </c>
      <c r="E28" s="6" cm="1">
        <f t="array" ref="E28">[1]!hks_fa_or_ttm($U$1,$A28,"Cur=USD",100000000)+$C28-$D28</f>
        <v>1709.1000000000001</v>
      </c>
      <c r="F28" s="7" cm="1">
        <f t="array" ref="F28">[1]!hks_qfa_grossprofitmargin($U$1,$B28,1)%</f>
        <v>0.37017000000000005</v>
      </c>
      <c r="G28" s="7" cm="1">
        <f t="array" ref="G28">[1]!hks_qfa_grossprofitmargin($U$1,EDATE($B28,-12),1)%</f>
        <v>0.40040599999999998</v>
      </c>
      <c r="H28" s="7" cm="1">
        <f t="array" ref="H28">[1]!hks_fa_grossprofitmargin_ttm2($U$1,$B28)%</f>
        <v>0.376245</v>
      </c>
      <c r="I28" s="7" cm="1">
        <f t="array" ref="I28">[1]!hks_qfa_netprofitmargin($U$1,$B28,1)%</f>
        <v>0.20047000000000001</v>
      </c>
      <c r="J28" s="7" cm="1">
        <f t="array" ref="J28">[1]!hks_qfa_netprofitmargin($U$1,EDATE($B28,-12),1)%</f>
        <v>0.22863299999999998</v>
      </c>
      <c r="K28" s="7" cm="1">
        <f t="array" ref="K28">[1]!hks_fa_netprofitmargin_ttm2($U$1,$B28)%</f>
        <v>0.21670500000000001</v>
      </c>
      <c r="L28" s="8" cm="1">
        <f t="array" ref="L28">[1]!hks_qstm_cs($U$1,"W93978243",$B28,1,"Cur=USD",100000000)</f>
        <v>99.08</v>
      </c>
      <c r="M28" s="6" cm="1">
        <f t="array" ref="M28">[1]!s_nq_avgclose($U$1,-63,$A28,3)</f>
        <v>14.309029352472317</v>
      </c>
      <c r="N28" s="6">
        <f>MIN([1]!s_mq_low($U$1,$A28,3),[1]!s_mq_low($U$1,$A28-31,3),[1]!s_mq_low($U$1,$A28-62,3))</f>
        <v>12.317322061245347</v>
      </c>
      <c r="O28" s="9">
        <f>MAX([1]!s_mq_high($U$1,$A28,3),[1]!s_mq_high($U$1,$A28-31,3),[1]!s_mq_high($U$1,$A28-62,3))</f>
        <v>15.875784983099914</v>
      </c>
      <c r="P28" s="9" cm="1">
        <f t="array" ref="P28">[1]!hks_stm_bs($U$1,"W59961072",$B28,1,"Cur=USD",100000000)</f>
        <v>732.86</v>
      </c>
      <c r="Q28" s="9" cm="1">
        <f t="array" ref="Q28">[1]!hks_stm_bs($U$1,"W57429756",$B28,1,"Cur=USD",100000000)</f>
        <v>1337.14</v>
      </c>
      <c r="R28" s="9">
        <f>[1]!hks_stm_bs($U$1,"W51009704",$B28,1,"Cur=USD",100000000)</f>
        <v>436.58</v>
      </c>
      <c r="S28" s="9">
        <f>[1]!hks_stm_bs($U$1,"W50002154",$B28,1,"Cur=USD",100000000)</f>
        <v>397.93</v>
      </c>
    </row>
    <row r="29" spans="1:19" x14ac:dyDescent="0.25">
      <c r="A29" s="5">
        <v>41639</v>
      </c>
      <c r="B29" s="5">
        <v>41729</v>
      </c>
      <c r="C29" s="6" cm="1">
        <f t="array" ref="C29">[1]!hks_qstm_is($U$1,"W69199016",$B29,1,"Cur=USD",100000000)</f>
        <v>575.94000000000005</v>
      </c>
      <c r="D29" s="6" cm="1">
        <f t="array" ref="D29">[1]!hks_qstm_is($U$1,"W69199016",EDATE($B29,-12),1,"Cur=USD",100000000)</f>
        <v>545.12</v>
      </c>
      <c r="E29" s="6" cm="1">
        <f t="array" ref="E29">[1]!hks_fa_or_ttm($U$1,$A29,"Cur=USD",100000000)+$C29-$D29</f>
        <v>1739.92</v>
      </c>
      <c r="F29" s="7" cm="1">
        <f t="array" ref="F29">[1]!hks_qfa_grossprofitmargin($U$1,$B29,1)%</f>
        <v>0.37930999999999998</v>
      </c>
      <c r="G29" s="7" cm="1">
        <f t="array" ref="G29">[1]!hks_qfa_grossprofitmargin($U$1,EDATE($B29,-12),1)%</f>
        <v>0.38633699999999999</v>
      </c>
      <c r="H29" s="7" cm="1">
        <f t="array" ref="H29">[1]!hks_fa_grossprofitmargin_ttm2($U$1,$B29)%</f>
        <v>0.37409799999999999</v>
      </c>
      <c r="I29" s="7" cm="1">
        <f t="array" ref="I29">[1]!hks_qfa_netprofitmargin($U$1,$B29,1)%</f>
        <v>0.226968</v>
      </c>
      <c r="J29" s="7" cm="1">
        <f t="array" ref="J29">[1]!hks_qfa_netprofitmargin($U$1,EDATE($B29,-12),1)%</f>
        <v>0.23990999999999998</v>
      </c>
      <c r="K29" s="7" cm="1">
        <f t="array" ref="K29">[1]!hks_fa_netprofitmargin_ttm2($U$1,$B29)%</f>
        <v>0.21283200000000002</v>
      </c>
      <c r="L29" s="8" cm="1">
        <f t="array" ref="L29">[1]!hks_qstm_cs($U$1,"W93978243",$B29,1,"Cur=USD",100000000)</f>
        <v>226.7</v>
      </c>
      <c r="M29" s="6" cm="1">
        <f t="array" ref="M29">[1]!s_nq_avgclose($U$1,-63,$A29,3)</f>
        <v>16.404795590257486</v>
      </c>
      <c r="N29" s="6">
        <f>MIN([1]!s_mq_low($U$1,$A29,3),[1]!s_mq_low($U$1,$A29-31,3),[1]!s_mq_low($U$1,$A29-62,3))</f>
        <v>14.779986844935232</v>
      </c>
      <c r="O29" s="9">
        <f>MAX([1]!s_mq_high($U$1,$A29,3),[1]!s_mq_high($U$1,$A29-31,3),[1]!s_mq_high($U$1,$A29-62,3))</f>
        <v>17.876828009373149</v>
      </c>
      <c r="P29" s="9" cm="1">
        <f t="array" ref="P29">[1]!hks_stm_bs($U$1,"W59961072",$B29,1,"Cur=USD",100000000)</f>
        <v>803.47</v>
      </c>
      <c r="Q29" s="9" cm="1">
        <f t="array" ref="Q29">[1]!hks_stm_bs($U$1,"W57429756",$B29,1,"Cur=USD",100000000)</f>
        <v>1448.37</v>
      </c>
      <c r="R29" s="9">
        <f>[1]!hks_stm_bs($U$1,"W51009704",$B29,1,"Cur=USD",100000000)</f>
        <v>537.69000000000005</v>
      </c>
      <c r="S29" s="9">
        <f>[1]!hks_stm_bs($U$1,"W50002154",$B29,1,"Cur=USD",100000000)</f>
        <v>417.31</v>
      </c>
    </row>
    <row r="30" spans="1:19" x14ac:dyDescent="0.25">
      <c r="A30" s="5">
        <v>41729</v>
      </c>
      <c r="B30" s="5">
        <v>41820</v>
      </c>
      <c r="C30" s="6" cm="1">
        <f t="array" ref="C30">[1]!hks_qstm_is($U$1,"W69199016",$B30,1,"Cur=USD",100000000)</f>
        <v>456.46</v>
      </c>
      <c r="D30" s="6" cm="1">
        <f t="array" ref="D30">[1]!hks_qstm_is($U$1,"W69199016",EDATE($B30,-12),1,"Cur=USD",100000000)</f>
        <v>436.03</v>
      </c>
      <c r="E30" s="6" cm="1">
        <f t="array" ref="E30">[1]!hks_fa_or_ttm($U$1,$A30,"Cur=USD",100000000)+$C30-$D30</f>
        <v>1760.3500000000001</v>
      </c>
      <c r="F30" s="7" cm="1">
        <f t="array" ref="F30">[1]!hks_qfa_grossprofitmargin($U$1,$B30,1)%</f>
        <v>0.39317799999999997</v>
      </c>
      <c r="G30" s="7" cm="1">
        <f t="array" ref="G30">[1]!hks_qfa_grossprofitmargin($U$1,EDATE($B30,-12),1)%</f>
        <v>0.37495100000000003</v>
      </c>
      <c r="H30" s="7" cm="1">
        <f t="array" ref="H30">[1]!hks_fa_grossprofitmargin_ttm2($U$1,$B30)%</f>
        <v>0.378834</v>
      </c>
      <c r="I30" s="7" cm="1">
        <f t="array" ref="I30">[1]!hks_qfa_netprofitmargin($U$1,$B30,1)%</f>
        <v>0.223963</v>
      </c>
      <c r="J30" s="7" cm="1">
        <f t="array" ref="J30">[1]!hks_qfa_netprofitmargin($U$1,EDATE($B30,-12),1)%</f>
        <v>0.21895299999999998</v>
      </c>
      <c r="K30" s="7" cm="1">
        <f t="array" ref="K30">[1]!hks_fa_netprofitmargin_ttm2($U$1,$B30)%</f>
        <v>0.214202</v>
      </c>
      <c r="L30" s="8" cm="1">
        <f t="array" ref="L30">[1]!hks_qstm_cs($U$1,"W93978243",$B30,1,"Cur=USD",100000000)</f>
        <v>135.38</v>
      </c>
      <c r="M30" s="6" cm="1">
        <f t="array" ref="M30">[1]!s_nq_avgclose($U$1,-63,$A30,3)</f>
        <v>16.649841796347459</v>
      </c>
      <c r="N30" s="6">
        <f>MIN([1]!s_mq_low($U$1,$A30,3),[1]!s_mq_low($U$1,$A30-31,3),[1]!s_mq_low($U$1,$A30-62,3))</f>
        <v>15.340913335643718</v>
      </c>
      <c r="O30" s="9">
        <f>MAX([1]!s_mq_high($U$1,$A30,3),[1]!s_mq_high($U$1,$A30-31,3),[1]!s_mq_high($U$1,$A30-62,3))</f>
        <v>17.41258160394613</v>
      </c>
      <c r="P30" s="9" cm="1">
        <f t="array" ref="P30">[1]!hks_stm_bs($U$1,"W59961072",$B30,1,"Cur=USD",100000000)</f>
        <v>705.41</v>
      </c>
      <c r="Q30" s="9" cm="1">
        <f t="array" ref="Q30">[1]!hks_stm_bs($U$1,"W57429756",$B30,1,"Cur=USD",100000000)</f>
        <v>1354.48</v>
      </c>
      <c r="R30" s="9">
        <f>[1]!hks_stm_bs($U$1,"W51009704",$B30,1,"Cur=USD",100000000)</f>
        <v>432.08</v>
      </c>
      <c r="S30" s="9">
        <f>[1]!hks_stm_bs($U$1,"W50002154",$B30,1,"Cur=USD",100000000)</f>
        <v>426.02</v>
      </c>
    </row>
    <row r="31" spans="1:19" x14ac:dyDescent="0.25">
      <c r="A31" s="5">
        <v>41820</v>
      </c>
      <c r="B31" s="5">
        <v>41912</v>
      </c>
      <c r="C31" s="6" cm="1">
        <f t="array" ref="C31">[1]!hks_qstm_is($U$1,"W69199016",$B31,1,"Cur=USD",100000000)</f>
        <v>374.32</v>
      </c>
      <c r="D31" s="6" cm="1">
        <f t="array" ref="D31">[1]!hks_qstm_is($U$1,"W69199016",EDATE($B31,-12),1,"Cur=USD",100000000)</f>
        <v>353.23</v>
      </c>
      <c r="E31" s="6" cm="1">
        <f t="array" ref="E31">[1]!hks_fa_or_ttm($U$1,$A31,"Cur=USD",100000000)+$C31-$D31</f>
        <v>1781.44</v>
      </c>
      <c r="F31" s="7" cm="1">
        <f t="array" ref="F31">[1]!hks_qfa_grossprofitmargin($U$1,$B31,1)%</f>
        <v>0.39364699999999997</v>
      </c>
      <c r="G31" s="7" cm="1">
        <f t="array" ref="G31">[1]!hks_qfa_grossprofitmargin($U$1,EDATE($B31,-12),1)%</f>
        <v>0.36871200000000004</v>
      </c>
      <c r="H31" s="7" cm="1">
        <f t="array" ref="H31">[1]!hks_fa_grossprofitmargin_ttm2($U$1,$B31)%</f>
        <v>0.38395299999999999</v>
      </c>
      <c r="I31" s="7" cm="1">
        <f t="array" ref="I31">[1]!hks_qfa_netprofitmargin($U$1,$B31,1)%</f>
        <v>0.20698899999999998</v>
      </c>
      <c r="J31" s="7" cm="1">
        <f t="array" ref="J31">[1]!hks_qfa_netprofitmargin($U$1,EDATE($B31,-12),1)%</f>
        <v>0.19533999999999999</v>
      </c>
      <c r="K31" s="7" cm="1">
        <f t="array" ref="K31">[1]!hks_fa_netprofitmargin_ttm2($U$1,$B31)%</f>
        <v>0.21642600000000001</v>
      </c>
      <c r="L31" s="8" cm="1">
        <f t="array" ref="L31">[1]!hks_qstm_cs($U$1,"W93978243",$B31,1,"Cur=USD",100000000)</f>
        <v>102.55</v>
      </c>
      <c r="M31" s="6" cm="1">
        <f t="array" ref="M31">[1]!s_nq_avgclose($U$1,-63,$A31,3)</f>
        <v>18.665140925715953</v>
      </c>
      <c r="N31" s="6">
        <f>MIN([1]!s_mq_low($U$1,$A31,3),[1]!s_mq_low($U$1,$A31-31,3),[1]!s_mq_low($U$1,$A31-62,3))</f>
        <v>15.988700424974763</v>
      </c>
      <c r="O31" s="9">
        <f>MAX([1]!s_mq_high($U$1,$A31,3),[1]!s_mq_high($U$1,$A31-31,3),[1]!s_mq_high($U$1,$A31-62,3))</f>
        <v>20.920928600733568</v>
      </c>
      <c r="P31" s="9" cm="1">
        <f t="array" ref="P31">[1]!hks_stm_bs($U$1,"W59961072",$B31,1,"Cur=USD",100000000)</f>
        <v>679.49</v>
      </c>
      <c r="Q31" s="9" cm="1">
        <f t="array" ref="Q31">[1]!hks_stm_bs($U$1,"W57429756",$B31,1,"Cur=USD",100000000)</f>
        <v>1545.71</v>
      </c>
      <c r="R31" s="9">
        <f>[1]!hks_stm_bs($U$1,"W51009704",$B31,1,"Cur=USD",100000000)</f>
        <v>462.05</v>
      </c>
      <c r="S31" s="9">
        <f>[1]!hks_stm_bs($U$1,"W50002154",$B31,1,"Cur=USD",100000000)</f>
        <v>553.75</v>
      </c>
    </row>
    <row r="32" spans="1:19" x14ac:dyDescent="0.25">
      <c r="A32" s="5">
        <v>41912</v>
      </c>
      <c r="B32" s="5">
        <v>42004</v>
      </c>
      <c r="C32" s="6" cm="1">
        <f t="array" ref="C32">[1]!hks_qstm_is($U$1,"W69199016",$B32,1,"Cur=USD",100000000)</f>
        <v>421.23</v>
      </c>
      <c r="D32" s="6" cm="1">
        <f t="array" ref="D32">[1]!hks_qstm_is($U$1,"W69199016",EDATE($B32,-12),1,"Cur=USD",100000000)</f>
        <v>374.72</v>
      </c>
      <c r="E32" s="6" cm="1">
        <f t="array" ref="E32">[1]!hks_fa_or_ttm($U$1,$A32,"Cur=USD",100000000)+$C32-$D32</f>
        <v>1827.95</v>
      </c>
      <c r="F32" s="7" cm="1">
        <f t="array" ref="F32">[1]!hks_qfa_grossprofitmargin($U$1,$B32,1)%</f>
        <v>0.380054</v>
      </c>
      <c r="G32" s="7" cm="1">
        <f t="array" ref="G32">[1]!hks_qfa_grossprofitmargin($U$1,EDATE($B32,-12),1)%</f>
        <v>0.37017000000000005</v>
      </c>
      <c r="H32" s="7" cm="1">
        <f t="array" ref="H32">[1]!hks_fa_grossprofitmargin_ttm2($U$1,$B32)%</f>
        <v>0.38588</v>
      </c>
      <c r="I32" s="7" cm="1">
        <f t="array" ref="I32">[1]!hks_qfa_netprofitmargin($U$1,$B32,1)%</f>
        <v>0.20100699999999999</v>
      </c>
      <c r="J32" s="7" cm="1">
        <f t="array" ref="J32">[1]!hks_qfa_netprofitmargin($U$1,EDATE($B32,-12),1)%</f>
        <v>0.20047000000000001</v>
      </c>
      <c r="K32" s="7" cm="1">
        <f t="array" ref="K32">[1]!hks_fa_netprofitmargin_ttm2($U$1,$B32)%</f>
        <v>0.216144</v>
      </c>
      <c r="L32" s="8" cm="1">
        <f t="array" ref="L32">[1]!hks_qstm_cs($U$1,"W93978243",$B32,1,"Cur=USD",100000000)</f>
        <v>132.5</v>
      </c>
      <c r="M32" s="6" cm="1">
        <f t="array" ref="M32">[1]!s_nq_avgclose($U$1,-63,$A32,3)</f>
        <v>21.671132936971212</v>
      </c>
      <c r="N32" s="6">
        <f>MIN([1]!s_mq_low($U$1,$A32,3),[1]!s_mq_low($U$1,$A32-31,3),[1]!s_mq_low($U$1,$A32-62,3))</f>
        <v>20.37506954834199</v>
      </c>
      <c r="O32" s="9">
        <f>MAX([1]!s_mq_high($U$1,$A32,3),[1]!s_mq_high($U$1,$A32-31,3),[1]!s_mq_high($U$1,$A32-62,3))</f>
        <v>22.947211215754365</v>
      </c>
      <c r="P32" s="9" cm="1">
        <f t="array" ref="P32">[1]!hks_stm_bs($U$1,"W59961072",$B32,1,"Cur=USD",100000000)</f>
        <v>685.31</v>
      </c>
      <c r="Q32" s="9" cm="1">
        <f t="array" ref="Q32">[1]!hks_stm_bs($U$1,"W57429756",$B32,1,"Cur=USD",100000000)</f>
        <v>1633.08</v>
      </c>
      <c r="R32" s="9">
        <f>[1]!hks_stm_bs($U$1,"W51009704",$B32,1,"Cur=USD",100000000)</f>
        <v>634.48</v>
      </c>
      <c r="S32" s="9">
        <f>[1]!hks_stm_bs($U$1,"W50002154",$B32,1,"Cur=USD",100000000)</f>
        <v>568.44000000000005</v>
      </c>
    </row>
    <row r="33" spans="1:19" x14ac:dyDescent="0.25">
      <c r="A33" s="5">
        <v>42004</v>
      </c>
      <c r="B33" s="5">
        <v>42094</v>
      </c>
      <c r="C33" s="6" cm="1">
        <f t="array" ref="C33">[1]!hks_qstm_is($U$1,"W69199016",$B33,1,"Cur=USD",100000000)</f>
        <v>745.99</v>
      </c>
      <c r="D33" s="6" cm="1">
        <f t="array" ref="D33">[1]!hks_qstm_is($U$1,"W69199016",EDATE($B33,-12),1,"Cur=USD",100000000)</f>
        <v>575.94000000000005</v>
      </c>
      <c r="E33" s="6" cm="1">
        <f t="array" ref="E33">[1]!hks_fa_or_ttm($U$1,$A33,"Cur=USD",100000000)+$C33-$D33</f>
        <v>1998</v>
      </c>
      <c r="F33" s="7" cm="1">
        <f t="array" ref="F33">[1]!hks_qfa_grossprofitmargin($U$1,$B33,1)%</f>
        <v>0.39867800000000003</v>
      </c>
      <c r="G33" s="7" cm="1">
        <f t="array" ref="G33">[1]!hks_qfa_grossprofitmargin($U$1,EDATE($B33,-12),1)%</f>
        <v>0.37930999999999998</v>
      </c>
      <c r="H33" s="7" cm="1">
        <f t="array" ref="H33">[1]!hks_fa_grossprofitmargin_ttm2($U$1,$B33)%</f>
        <v>0.39255299999999999</v>
      </c>
      <c r="I33" s="7" cm="1">
        <f t="array" ref="I33">[1]!hks_qfa_netprofitmargin($U$1,$B33,1)%</f>
        <v>0.24161200000000002</v>
      </c>
      <c r="J33" s="7" cm="1">
        <f t="array" ref="J33">[1]!hks_qfa_netprofitmargin($U$1,EDATE($B33,-12),1)%</f>
        <v>0.226968</v>
      </c>
      <c r="K33" s="7" cm="1">
        <f t="array" ref="K33">[1]!hks_fa_netprofitmargin_ttm2($U$1,$B33)%</f>
        <v>0.22253299999999998</v>
      </c>
      <c r="L33" s="8" cm="1">
        <f t="array" ref="L33">[1]!hks_qstm_cs($U$1,"W93978243",$B33,1,"Cur=USD",100000000)</f>
        <v>337.22</v>
      </c>
      <c r="M33" s="6" cm="1">
        <f t="array" ref="M33">[1]!s_nq_avgclose($U$1,-63,$A33,3)</f>
        <v>24.135550816364479</v>
      </c>
      <c r="N33" s="6">
        <f>MIN([1]!s_mq_low($U$1,$A33,3),[1]!s_mq_low($U$1,$A33-31,3),[1]!s_mq_low($U$1,$A33-62,3))</f>
        <v>21.053745551527864</v>
      </c>
      <c r="O33" s="9">
        <f>MAX([1]!s_mq_high($U$1,$A33,3),[1]!s_mq_high($U$1,$A33-31,3),[1]!s_mq_high($U$1,$A33-62,3))</f>
        <v>26.603471130916404</v>
      </c>
      <c r="P33" s="9" cm="1">
        <f t="array" ref="P33">[1]!hks_stm_bs($U$1,"W59961072",$B33,1,"Cur=USD",100000000)</f>
        <v>834.03</v>
      </c>
      <c r="Q33" s="9" cm="1">
        <f t="array" ref="Q33">[1]!hks_stm_bs($U$1,"W57429756",$B33,1,"Cur=USD",100000000)</f>
        <v>1784.91</v>
      </c>
      <c r="R33" s="9">
        <f>[1]!hks_stm_bs($U$1,"W51009704",$B33,1,"Cur=USD",100000000)</f>
        <v>736.11</v>
      </c>
      <c r="S33" s="9">
        <f>[1]!hks_stm_bs($U$1,"W50002154",$B33,1,"Cur=USD",100000000)</f>
        <v>649.54999999999995</v>
      </c>
    </row>
    <row r="34" spans="1:19" x14ac:dyDescent="0.25">
      <c r="A34" s="5">
        <v>42094</v>
      </c>
      <c r="B34" s="5">
        <v>42185</v>
      </c>
      <c r="C34" s="6" cm="1">
        <f t="array" ref="C34">[1]!hks_qstm_is($U$1,"W69199016",$B34,1,"Cur=USD",100000000)</f>
        <v>580.1</v>
      </c>
      <c r="D34" s="6" cm="1">
        <f t="array" ref="D34">[1]!hks_qstm_is($U$1,"W69199016",EDATE($B34,-12),1,"Cur=USD",100000000)</f>
        <v>456.46</v>
      </c>
      <c r="E34" s="6" cm="1">
        <f t="array" ref="E34">[1]!hks_fa_or_ttm($U$1,$A34,"Cur=USD",100000000)+$C34-$D34</f>
        <v>2121.64</v>
      </c>
      <c r="F34" s="7" cm="1">
        <f t="array" ref="F34">[1]!hks_qfa_grossprofitmargin($U$1,$B34,1)%</f>
        <v>0.40779200000000004</v>
      </c>
      <c r="G34" s="7" cm="1">
        <f t="array" ref="G34">[1]!hks_qfa_grossprofitmargin($U$1,EDATE($B34,-12),1)%</f>
        <v>0.39317799999999997</v>
      </c>
      <c r="H34" s="7" cm="1">
        <f t="array" ref="H34">[1]!hks_fa_grossprofitmargin_ttm2($U$1,$B34)%</f>
        <v>0.39658499999999997</v>
      </c>
      <c r="I34" s="7" cm="1">
        <f t="array" ref="I34">[1]!hks_qfa_netprofitmargin($U$1,$B34,1)%</f>
        <v>0.23390799999999998</v>
      </c>
      <c r="J34" s="7" cm="1">
        <f t="array" ref="J34">[1]!hks_qfa_netprofitmargin($U$1,EDATE($B34,-12),1)%</f>
        <v>0.223963</v>
      </c>
      <c r="K34" s="7" cm="1">
        <f t="array" ref="K34">[1]!hks_fa_netprofitmargin_ttm2($U$1,$B34)%</f>
        <v>0.22533500000000001</v>
      </c>
      <c r="L34" s="8" cm="1">
        <f t="array" ref="L34">[1]!hks_qstm_cs($U$1,"W93978243",$B34,1,"Cur=USD",100000000)</f>
        <v>190.81</v>
      </c>
      <c r="M34" s="6" cm="1">
        <f t="array" ref="M34">[1]!s_nq_avgclose($U$1,-63,$A34,3)</f>
        <v>26.808705968443107</v>
      </c>
      <c r="N34" s="6">
        <f>MIN([1]!s_mq_low($U$1,$A34,3),[1]!s_mq_low($U$1,$A34-31,3),[1]!s_mq_low($U$1,$A34-62,3))</f>
        <v>23.244435778102574</v>
      </c>
      <c r="O34" s="9">
        <f>MAX([1]!s_mq_high($U$1,$A34,3),[1]!s_mq_high($U$1,$A34-31,3),[1]!s_mq_high($U$1,$A34-62,3))</f>
        <v>29.797501602616936</v>
      </c>
      <c r="P34" s="9" cm="1">
        <f t="array" ref="P34">[1]!hks_stm_bs($U$1,"W59961072",$B34,1,"Cur=USD",100000000)</f>
        <v>678.91</v>
      </c>
      <c r="Q34" s="9" cm="1">
        <f t="array" ref="Q34">[1]!hks_stm_bs($U$1,"W57429756",$B34,1,"Cur=USD",100000000)</f>
        <v>1933.03</v>
      </c>
      <c r="R34" s="9">
        <f>[1]!hks_stm_bs($U$1,"W51009704",$B34,1,"Cur=USD",100000000)</f>
        <v>587.29</v>
      </c>
      <c r="S34" s="9">
        <f>[1]!hks_stm_bs($U$1,"W50002154",$B34,1,"Cur=USD",100000000)</f>
        <v>734.59</v>
      </c>
    </row>
    <row r="35" spans="1:19" x14ac:dyDescent="0.25">
      <c r="A35" s="5">
        <v>42185</v>
      </c>
      <c r="B35" s="5">
        <v>42277</v>
      </c>
      <c r="C35" s="6" cm="1">
        <f t="array" ref="C35">[1]!hks_qstm_is($U$1,"W69199016",$B35,1,"Cur=USD",100000000)</f>
        <v>496.05</v>
      </c>
      <c r="D35" s="6" cm="1">
        <f t="array" ref="D35">[1]!hks_qstm_is($U$1,"W69199016",EDATE($B35,-12),1,"Cur=USD",100000000)</f>
        <v>374.32</v>
      </c>
      <c r="E35" s="6" cm="1">
        <f t="array" ref="E35">[1]!hks_fa_or_ttm($U$1,$A35,"Cur=USD",100000000)+$C35-$D35</f>
        <v>2243.37</v>
      </c>
      <c r="F35" s="7" cm="1">
        <f t="array" ref="F35">[1]!hks_qfa_grossprofitmargin($U$1,$B35,1)%</f>
        <v>0.39675400000000005</v>
      </c>
      <c r="G35" s="7" cm="1">
        <f t="array" ref="G35">[1]!hks_qfa_grossprofitmargin($U$1,EDATE($B35,-12),1)%</f>
        <v>0.39364699999999997</v>
      </c>
      <c r="H35" s="7" cm="1">
        <f t="array" ref="H35">[1]!hks_fa_grossprofitmargin_ttm2($U$1,$B35)%</f>
        <v>0.39711199999999997</v>
      </c>
      <c r="I35" s="7" cm="1">
        <f t="array" ref="I35">[1]!hks_qfa_netprofitmargin($U$1,$B35,1)%</f>
        <v>0.21524000000000001</v>
      </c>
      <c r="J35" s="7" cm="1">
        <f t="array" ref="J35">[1]!hks_qfa_netprofitmargin($U$1,EDATE($B35,-12),1)%</f>
        <v>0.20698899999999998</v>
      </c>
      <c r="K35" s="7" cm="1">
        <f t="array" ref="K35">[1]!hks_fa_netprofitmargin_ttm2($U$1,$B35)%</f>
        <v>0.22616399999999998</v>
      </c>
      <c r="L35" s="8" cm="1">
        <f t="array" ref="L35">[1]!hks_qstm_cs($U$1,"W93978243",$B35,1,"Cur=USD",100000000)</f>
        <v>149.88</v>
      </c>
      <c r="M35" s="6" cm="1">
        <f t="array" ref="M35">[1]!s_nq_avgclose($U$1,-63,$A35,3)</f>
        <v>28.593452938409598</v>
      </c>
      <c r="N35" s="6">
        <f>MIN([1]!s_mq_low($U$1,$A35,3),[1]!s_mq_low($U$1,$A35-31,3),[1]!s_mq_low($U$1,$A35-62,3))</f>
        <v>27.455632090435216</v>
      </c>
      <c r="O35" s="9">
        <f>MAX([1]!s_mq_high($U$1,$A35,3),[1]!s_mq_high($U$1,$A35-31,3),[1]!s_mq_high($U$1,$A35-62,3))</f>
        <v>30.007154682755107</v>
      </c>
      <c r="P35" s="9" cm="1">
        <f t="array" ref="P35">[1]!hks_stm_bs($U$1,"W59961072",$B35,1,"Cur=USD",100000000)</f>
        <v>709.53</v>
      </c>
      <c r="Q35" s="9" cm="1">
        <f t="array" ref="Q35">[1]!hks_stm_bs($U$1,"W57429756",$B35,1,"Cur=USD",100000000)</f>
        <v>2021.98</v>
      </c>
      <c r="R35" s="9">
        <f>[1]!hks_stm_bs($U$1,"W51009704",$B35,1,"Cur=USD",100000000)</f>
        <v>652.85</v>
      </c>
      <c r="S35" s="9">
        <f>[1]!hks_stm_bs($U$1,"W50002154",$B35,1,"Cur=USD",100000000)</f>
        <v>821.89</v>
      </c>
    </row>
    <row r="36" spans="1:19" x14ac:dyDescent="0.25">
      <c r="A36" s="5">
        <v>42277</v>
      </c>
      <c r="B36" s="5">
        <v>42369</v>
      </c>
      <c r="C36" s="6" cm="1">
        <f t="array" ref="C36">[1]!hks_qstm_is($U$1,"W69199016",$B36,1,"Cur=USD",100000000)</f>
        <v>515.01</v>
      </c>
      <c r="D36" s="6" cm="1">
        <f t="array" ref="D36">[1]!hks_qstm_is($U$1,"W69199016",EDATE($B36,-12),1,"Cur=USD",100000000)</f>
        <v>421.23</v>
      </c>
      <c r="E36" s="6" cm="1">
        <f t="array" ref="E36">[1]!hks_fa_or_ttm($U$1,$A36,"Cur=USD",100000000)+$C36-$D36</f>
        <v>2337.15</v>
      </c>
      <c r="F36" s="7" cm="1">
        <f t="array" ref="F36">[1]!hks_qfa_grossprofitmargin($U$1,$B36,1)%</f>
        <v>0.39898299999999998</v>
      </c>
      <c r="G36" s="7" cm="1">
        <f t="array" ref="G36">[1]!hks_qfa_grossprofitmargin($U$1,EDATE($B36,-12),1)%</f>
        <v>0.380054</v>
      </c>
      <c r="H36" s="7" cm="1">
        <f t="array" ref="H36">[1]!hks_fa_grossprofitmargin_ttm2($U$1,$B36)%</f>
        <v>0.40059899999999998</v>
      </c>
      <c r="I36" s="7" cm="1">
        <f t="array" ref="I36">[1]!hks_qfa_netprofitmargin($U$1,$B36,1)%</f>
        <v>0.21599599999999999</v>
      </c>
      <c r="J36" s="7" cm="1">
        <f t="array" ref="J36">[1]!hks_qfa_netprofitmargin($U$1,EDATE($B36,-12),1)%</f>
        <v>0.20100699999999999</v>
      </c>
      <c r="K36" s="7" cm="1">
        <f t="array" ref="K36">[1]!hks_fa_netprofitmargin_ttm2($U$1,$B36)%</f>
        <v>0.22845799999999999</v>
      </c>
      <c r="L36" s="8" cm="1">
        <f t="array" ref="L36">[1]!hks_qstm_cs($U$1,"W93978243",$B36,1,"Cur=USD",100000000)</f>
        <v>134.75</v>
      </c>
      <c r="M36" s="6" cm="1">
        <f t="array" ref="M36">[1]!s_nq_avgclose($U$1,-63,$A36,3)</f>
        <v>26.341800285180785</v>
      </c>
      <c r="N36" s="6">
        <f>MIN([1]!s_mq_low($U$1,$A36,3),[1]!s_mq_low($U$1,$A36-31,3),[1]!s_mq_low($U$1,$A36-62,3))</f>
        <v>20.698215064128227</v>
      </c>
      <c r="O36" s="9">
        <f>MAX([1]!s_mq_high($U$1,$A36,3),[1]!s_mq_high($U$1,$A36-31,3),[1]!s_mq_high($U$1,$A36-62,3))</f>
        <v>29.780869230644441</v>
      </c>
      <c r="P36" s="9" cm="1">
        <f t="array" ref="P36">[1]!hks_stm_bs($U$1,"W59961072",$B36,1,"Cur=USD",100000000)</f>
        <v>893.78</v>
      </c>
      <c r="Q36" s="9" cm="1">
        <f t="array" ref="Q36">[1]!hks_stm_bs($U$1,"W57429756",$B36,1,"Cur=USD",100000000)</f>
        <v>2011.01</v>
      </c>
      <c r="R36" s="9">
        <f>[1]!hks_stm_bs($U$1,"W51009704",$B36,1,"Cur=USD",100000000)</f>
        <v>806.1</v>
      </c>
      <c r="S36" s="9">
        <f>[1]!hks_stm_bs($U$1,"W50002154",$B36,1,"Cur=USD",100000000)</f>
        <v>905.14</v>
      </c>
    </row>
    <row r="37" spans="1:19" x14ac:dyDescent="0.25">
      <c r="A37" s="5">
        <v>42369</v>
      </c>
      <c r="B37" s="5">
        <v>42460</v>
      </c>
      <c r="C37" s="6" cm="1">
        <f t="array" ref="C37">[1]!hks_qstm_is($U$1,"W69199016",$B37,1,"Cur=USD",100000000)</f>
        <v>758.72</v>
      </c>
      <c r="D37" s="6" cm="1">
        <f t="array" ref="D37">[1]!hks_qstm_is($U$1,"W69199016",EDATE($B37,-12),1,"Cur=USD",100000000)</f>
        <v>745.99</v>
      </c>
      <c r="E37" s="6" cm="1">
        <f t="array" ref="E37">[1]!hks_fa_or_ttm($U$1,$A37,"Cur=USD",100000000)+$C37-$D37</f>
        <v>2349.88</v>
      </c>
      <c r="F37" s="7" cm="1">
        <f t="array" ref="F37">[1]!hks_qfa_grossprofitmargin($U$1,$B37,1)%</f>
        <v>0.400978</v>
      </c>
      <c r="G37" s="7" cm="1">
        <f t="array" ref="G37">[1]!hks_qfa_grossprofitmargin($U$1,EDATE($B37,-12),1)%</f>
        <v>0.39867800000000003</v>
      </c>
      <c r="H37" s="7" cm="1">
        <f t="array" ref="H37">[1]!hks_fa_grossprofitmargin_ttm2($U$1,$B37)%</f>
        <v>0.40133099999999999</v>
      </c>
      <c r="I37" s="7" cm="1">
        <f t="array" ref="I37">[1]!hks_qfa_netprofitmargin($U$1,$B37,1)%</f>
        <v>0.24199999999999999</v>
      </c>
      <c r="J37" s="7" cm="1">
        <f t="array" ref="J37">[1]!hks_qfa_netprofitmargin($U$1,EDATE($B37,-12),1)%</f>
        <v>0.24161200000000002</v>
      </c>
      <c r="K37" s="7" cm="1">
        <f t="array" ref="K37">[1]!hks_fa_netprofitmargin_ttm2($U$1,$B37)%</f>
        <v>0.22865400000000002</v>
      </c>
      <c r="L37" s="8" cm="1">
        <f t="array" ref="L37">[1]!hks_qstm_cs($U$1,"W93978243",$B37,1,"Cur=USD",100000000)</f>
        <v>274.63</v>
      </c>
      <c r="M37" s="6" cm="1">
        <f t="array" ref="M37">[1]!s_nq_avgclose($U$1,-63,$A37,3)</f>
        <v>25.782167812805557</v>
      </c>
      <c r="N37" s="6">
        <f>MIN([1]!s_mq_low($U$1,$A37,3),[1]!s_mq_low($U$1,$A37-31,3),[1]!s_mq_low($U$1,$A37-62,3))</f>
        <v>23.683411709020234</v>
      </c>
      <c r="O37" s="9">
        <f>MAX([1]!s_mq_high($U$1,$A37,3),[1]!s_mq_high($U$1,$A37-31,3),[1]!s_mq_high($U$1,$A37-62,3))</f>
        <v>27.857097709134315</v>
      </c>
      <c r="P37" s="9" cm="1">
        <f t="array" ref="P37">[1]!hks_stm_bs($U$1,"W59961072",$B37,1,"Cur=USD",100000000)</f>
        <v>762.19</v>
      </c>
      <c r="Q37" s="9" cm="1">
        <f t="array" ref="Q37">[1]!hks_stm_bs($U$1,"W57429756",$B37,1,"Cur=USD",100000000)</f>
        <v>2170.65</v>
      </c>
      <c r="R37" s="9">
        <f>[1]!hks_stm_bs($U$1,"W51009704",$B37,1,"Cur=USD",100000000)</f>
        <v>760.92</v>
      </c>
      <c r="S37" s="9">
        <f>[1]!hks_stm_bs($U$1,"W50002154",$B37,1,"Cur=USD",100000000)</f>
        <v>889.25</v>
      </c>
    </row>
    <row r="38" spans="1:19" x14ac:dyDescent="0.25">
      <c r="A38" s="5">
        <v>42460</v>
      </c>
      <c r="B38" s="5">
        <v>42551</v>
      </c>
      <c r="C38" s="6" cm="1">
        <f t="array" ref="C38">[1]!hks_qstm_is($U$1,"W69199016",$B38,1,"Cur=USD",100000000)</f>
        <v>505.57</v>
      </c>
      <c r="D38" s="6" cm="1">
        <f t="array" ref="D38">[1]!hks_qstm_is($U$1,"W69199016",EDATE($B38,-12),1,"Cur=USD",100000000)</f>
        <v>580.1</v>
      </c>
      <c r="E38" s="6" cm="1">
        <f t="array" ref="E38">[1]!hks_fa_or_ttm($U$1,$A38,"Cur=USD",100000000)+$C38-$D38</f>
        <v>2275.3500000000004</v>
      </c>
      <c r="F38" s="7" cm="1">
        <f t="array" ref="F38">[1]!hks_qfa_grossprofitmargin($U$1,$B38,1)%</f>
        <v>0.39403100000000002</v>
      </c>
      <c r="G38" s="7" cm="1">
        <f t="array" ref="G38">[1]!hks_qfa_grossprofitmargin($U$1,EDATE($B38,-12),1)%</f>
        <v>0.40779200000000004</v>
      </c>
      <c r="H38" s="7" cm="1">
        <f t="array" ref="H38">[1]!hks_fa_grossprofitmargin_ttm2($U$1,$B38)%</f>
        <v>0.39806199999999997</v>
      </c>
      <c r="I38" s="7" cm="1">
        <f t="array" ref="I38">[1]!hks_qfa_netprofitmargin($U$1,$B38,1)%</f>
        <v>0.20800299999999999</v>
      </c>
      <c r="J38" s="7" cm="1">
        <f t="array" ref="J38">[1]!hks_qfa_netprofitmargin($U$1,EDATE($B38,-12),1)%</f>
        <v>0.23390799999999998</v>
      </c>
      <c r="K38" s="7" cm="1">
        <f t="array" ref="K38">[1]!hks_fa_netprofitmargin_ttm2($U$1,$B38)%</f>
        <v>0.22272600000000001</v>
      </c>
      <c r="L38" s="8" cm="1">
        <f t="array" ref="L38">[1]!hks_qstm_cs($U$1,"W93978243",$B38,1,"Cur=USD",100000000)</f>
        <v>116.01</v>
      </c>
      <c r="M38" s="6" cm="1">
        <f t="array" ref="M38">[1]!s_nq_avgclose($U$1,-63,$A38,3)</f>
        <v>22.670477014589238</v>
      </c>
      <c r="N38" s="6">
        <f>MIN([1]!s_mq_low($U$1,$A38,3),[1]!s_mq_low($U$1,$A38-31,3),[1]!s_mq_low($U$1,$A38-62,3))</f>
        <v>20.874932339213697</v>
      </c>
      <c r="O38" s="9">
        <f>MAX([1]!s_mq_high($U$1,$A38,3),[1]!s_mq_high($U$1,$A38-31,3),[1]!s_mq_high($U$1,$A38-62,3))</f>
        <v>25.084076251074734</v>
      </c>
      <c r="P38" s="9" cm="1">
        <f t="array" ref="P38">[1]!hks_stm_bs($U$1,"W59961072",$B38,1,"Cur=USD",100000000)</f>
        <v>875.92</v>
      </c>
      <c r="Q38" s="9" cm="1">
        <f t="array" ref="Q38">[1]!hks_stm_bs($U$1,"W57429756",$B38,1,"Cur=USD",100000000)</f>
        <v>2176.85</v>
      </c>
      <c r="R38" s="9">
        <f>[1]!hks_stm_bs($U$1,"W51009704",$B38,1,"Cur=USD",100000000)</f>
        <v>682.65</v>
      </c>
      <c r="S38" s="9">
        <f>[1]!hks_stm_bs($U$1,"W50002154",$B38,1,"Cur=USD",100000000)</f>
        <v>1065.55</v>
      </c>
    </row>
    <row r="39" spans="1:19" x14ac:dyDescent="0.25">
      <c r="A39" s="5">
        <v>42551</v>
      </c>
      <c r="B39" s="5">
        <v>42643</v>
      </c>
      <c r="C39" s="6" cm="1">
        <f t="array" ref="C39">[1]!hks_qstm_is($U$1,"W69199016",$B39,1,"Cur=USD",100000000)</f>
        <v>423.58</v>
      </c>
      <c r="D39" s="6" cm="1">
        <f t="array" ref="D39">[1]!hks_qstm_is($U$1,"W69199016",EDATE($B39,-12),1,"Cur=USD",100000000)</f>
        <v>496.05</v>
      </c>
      <c r="E39" s="6" cm="1">
        <f t="array" ref="E39">[1]!hks_fa_or_ttm($U$1,$A39,"Cur=USD",100000000)+$C39-$D39</f>
        <v>2202.8799999999997</v>
      </c>
      <c r="F39" s="7" cm="1">
        <f t="array" ref="F39">[1]!hks_qfa_grossprofitmargin($U$1,$B39,1)%</f>
        <v>0.38023499999999999</v>
      </c>
      <c r="G39" s="7" cm="1">
        <f t="array" ref="G39">[1]!hks_qfa_grossprofitmargin($U$1,EDATE($B39,-12),1)%</f>
        <v>0.39675400000000005</v>
      </c>
      <c r="H39" s="7" cm="1">
        <f t="array" ref="H39">[1]!hks_fa_grossprofitmargin_ttm2($U$1,$B39)%</f>
        <v>0.394928</v>
      </c>
      <c r="I39" s="7" cm="1">
        <f t="array" ref="I39">[1]!hks_qfa_netprofitmargin($U$1,$B39,1)%</f>
        <v>0.18405000000000002</v>
      </c>
      <c r="J39" s="7" cm="1">
        <f t="array" ref="J39">[1]!hks_qfa_netprofitmargin($U$1,EDATE($B39,-12),1)%</f>
        <v>0.21524000000000001</v>
      </c>
      <c r="K39" s="7" cm="1">
        <f t="array" ref="K39">[1]!hks_fa_netprofitmargin_ttm2($U$1,$B39)%</f>
        <v>0.21697500000000003</v>
      </c>
      <c r="L39" s="8" cm="1">
        <f t="array" ref="L39">[1]!hks_qstm_cs($U$1,"W93978243",$B39,1,"Cur=USD",100000000)</f>
        <v>106.34</v>
      </c>
      <c r="M39" s="6" cm="1">
        <f t="array" ref="M39">[1]!s_nq_avgclose($U$1,-63,$A39,3)</f>
        <v>22.663874197628569</v>
      </c>
      <c r="N39" s="6">
        <f>MIN([1]!s_mq_low($U$1,$A39,3),[1]!s_mq_low($U$1,$A39-31,3),[1]!s_mq_low($U$1,$A39-62,3))</f>
        <v>20.44861658259796</v>
      </c>
      <c r="O39" s="9">
        <f>MAX([1]!s_mq_high($U$1,$A39,3),[1]!s_mq_high($U$1,$A39-31,3),[1]!s_mq_high($U$1,$A39-62,3))</f>
        <v>25.531600523983784</v>
      </c>
      <c r="P39" s="9" cm="1">
        <f t="array" ref="P39">[1]!hks_stm_bs($U$1,"W59961072",$B39,1,"Cur=USD",100000000)</f>
        <v>937.61</v>
      </c>
      <c r="Q39" s="9" cm="1">
        <f t="array" ref="Q39">[1]!hks_stm_bs($U$1,"W57429756",$B39,1,"Cur=USD",100000000)</f>
        <v>2118.41</v>
      </c>
      <c r="R39" s="9">
        <f>[1]!hks_stm_bs($U$1,"W51009704",$B39,1,"Cur=USD",100000000)</f>
        <v>714.86</v>
      </c>
      <c r="S39" s="9">
        <f>[1]!hks_stm_bs($U$1,"W50002154",$B39,1,"Cur=USD",100000000)</f>
        <v>1075.75</v>
      </c>
    </row>
    <row r="40" spans="1:19" x14ac:dyDescent="0.25">
      <c r="A40" s="5">
        <v>42643</v>
      </c>
      <c r="B40" s="5">
        <v>42735</v>
      </c>
      <c r="C40" s="6" cm="1">
        <f t="array" ref="C40">[1]!hks_qstm_is($U$1,"W69199016",$B40,1,"Cur=USD",100000000)</f>
        <v>468.52</v>
      </c>
      <c r="D40" s="6" cm="1">
        <f t="array" ref="D40">[1]!hks_qstm_is($U$1,"W69199016",EDATE($B40,-12),1,"Cur=USD",100000000)</f>
        <v>515.01</v>
      </c>
      <c r="E40" s="6" cm="1">
        <f t="array" ref="E40">[1]!hks_fa_or_ttm($U$1,$A40,"Cur=USD",100000000)+$C40-$D40</f>
        <v>2156.3900000000003</v>
      </c>
      <c r="F40" s="7" cm="1">
        <f t="array" ref="F40">[1]!hks_qfa_grossprofitmargin($U$1,$B40,1)%</f>
        <v>0.38019700000000001</v>
      </c>
      <c r="G40" s="7" cm="1">
        <f t="array" ref="G40">[1]!hks_qfa_grossprofitmargin($U$1,EDATE($B40,-12),1)%</f>
        <v>0.39898299999999998</v>
      </c>
      <c r="H40" s="7" cm="1">
        <f t="array" ref="H40">[1]!hks_fa_grossprofitmargin_ttm2($U$1,$B40)%</f>
        <v>0.39076</v>
      </c>
      <c r="I40" s="7" cm="1">
        <f t="array" ref="I40">[1]!hks_qfa_netprofitmargin($U$1,$B40,1)%</f>
        <v>0.19239300000000001</v>
      </c>
      <c r="J40" s="7" cm="1">
        <f t="array" ref="J40">[1]!hks_qfa_netprofitmargin($U$1,EDATE($B40,-12),1)%</f>
        <v>0.21599599999999999</v>
      </c>
      <c r="K40" s="7" cm="1">
        <f t="array" ref="K40">[1]!hks_fa_netprofitmargin_ttm2($U$1,$B40)%</f>
        <v>0.21186800000000003</v>
      </c>
      <c r="L40" s="8" cm="1">
        <f t="array" ref="L40">[1]!hks_qstm_cs($U$1,"W93978243",$B40,1,"Cur=USD",100000000)</f>
        <v>161.26</v>
      </c>
      <c r="M40" s="6" cm="1">
        <f t="array" ref="M40">[1]!s_nq_avgclose($U$1,-63,$A40,3)</f>
        <v>24.282813176275734</v>
      </c>
      <c r="N40" s="6">
        <f>MIN([1]!s_mq_low($U$1,$A40,3),[1]!s_mq_low($U$1,$A40-31,3),[1]!s_mq_low($U$1,$A40-62,3))</f>
        <v>21.568525169327927</v>
      </c>
      <c r="O40" s="9">
        <f>MAX([1]!s_mq_high($U$1,$A40,3),[1]!s_mq_high($U$1,$A40-31,3),[1]!s_mq_high($U$1,$A40-62,3))</f>
        <v>26.697107791099342</v>
      </c>
      <c r="P40" s="9" cm="1">
        <f t="array" ref="P40">[1]!hks_stm_bs($U$1,"W59961072",$B40,1,"Cur=USD",100000000)</f>
        <v>1068.69</v>
      </c>
      <c r="Q40" s="9" cm="1">
        <f t="array" ref="Q40">[1]!hks_stm_bs($U$1,"W57429756",$B40,1,"Cur=USD",100000000)</f>
        <v>2148.17</v>
      </c>
      <c r="R40" s="9">
        <f>[1]!hks_stm_bs($U$1,"W51009704",$B40,1,"Cur=USD",100000000)</f>
        <v>790.06</v>
      </c>
      <c r="S40" s="9">
        <f>[1]!hks_stm_bs($U$1,"W50002154",$B40,1,"Cur=USD",100000000)</f>
        <v>1144.31</v>
      </c>
    </row>
    <row r="41" spans="1:19" x14ac:dyDescent="0.25">
      <c r="A41" s="5">
        <v>42735</v>
      </c>
      <c r="B41" s="5">
        <v>42825</v>
      </c>
      <c r="C41" s="6" cm="1">
        <f t="array" ref="C41">[1]!hks_qstm_is($U$1,"W69199016",$B41,1,"Cur=USD",100000000)</f>
        <v>783.51</v>
      </c>
      <c r="D41" s="6" cm="1">
        <f t="array" ref="D41">[1]!hks_qstm_is($U$1,"W69199016",EDATE($B41,-12),1,"Cur=USD",100000000)</f>
        <v>758.72</v>
      </c>
      <c r="E41" s="6" cm="1">
        <f t="array" ref="E41">[1]!hks_fa_or_ttm($U$1,$A41,"Cur=USD",100000000)+$C41-$D41</f>
        <v>2181.1799999999994</v>
      </c>
      <c r="F41" s="7" cm="1">
        <f t="array" ref="F41">[1]!hks_qfa_grossprofitmargin($U$1,$B41,1)%</f>
        <v>0.38513900000000001</v>
      </c>
      <c r="G41" s="7" cm="1">
        <f t="array" ref="G41">[1]!hks_qfa_grossprofitmargin($U$1,EDATE($B41,-12),1)%</f>
        <v>0.400978</v>
      </c>
      <c r="H41" s="7" cm="1">
        <f t="array" ref="H41">[1]!hks_fa_grossprofitmargin_ttm2($U$1,$B41)%</f>
        <v>0.38518599999999997</v>
      </c>
      <c r="I41" s="7" cm="1">
        <f t="array" ref="I41">[1]!hks_qfa_netprofitmargin($U$1,$B41,1)%</f>
        <v>0.22834399999999999</v>
      </c>
      <c r="J41" s="7" cm="1">
        <f t="array" ref="J41">[1]!hks_qfa_netprofitmargin($U$1,EDATE($B41,-12),1)%</f>
        <v>0.24199999999999999</v>
      </c>
      <c r="K41" s="7" cm="1">
        <f t="array" ref="K41">[1]!hks_fa_netprofitmargin_ttm2($U$1,$B41)%</f>
        <v>0.20730499999999999</v>
      </c>
      <c r="L41" s="8" cm="1">
        <f t="array" ref="L41">[1]!hks_qstm_cs($U$1,"W93978243",$B41,1,"Cur=USD",100000000)</f>
        <v>270.56</v>
      </c>
      <c r="M41" s="6" cm="1">
        <f t="array" ref="M41">[1]!s_nq_avgclose($U$1,-63,$A41,3)</f>
        <v>26.13960875382649</v>
      </c>
      <c r="N41" s="6">
        <f>MIN([1]!s_mq_low($U$1,$A41,3),[1]!s_mq_low($U$1,$A41-31,3),[1]!s_mq_low($U$1,$A41-62,3))</f>
        <v>24.03943009947476</v>
      </c>
      <c r="O41" s="9">
        <f>MAX([1]!s_mq_high($U$1,$A41,3),[1]!s_mq_high($U$1,$A41-31,3),[1]!s_mq_high($U$1,$A41-62,3))</f>
        <v>27.273882972332423</v>
      </c>
      <c r="P41" s="9" cm="1">
        <f t="array" ref="P41">[1]!hks_stm_bs($U$1,"W59961072",$B41,1,"Cur=USD",100000000)</f>
        <v>1033.32</v>
      </c>
      <c r="Q41" s="9" cm="1">
        <f t="array" ref="Q41">[1]!hks_stm_bs($U$1,"W57429756",$B41,1,"Cur=USD",100000000)</f>
        <v>2278.09</v>
      </c>
      <c r="R41" s="9">
        <f>[1]!hks_stm_bs($U$1,"W51009704",$B41,1,"Cur=USD",100000000)</f>
        <v>841.3</v>
      </c>
      <c r="S41" s="9">
        <f>[1]!hks_stm_bs($U$1,"W50002154",$B41,1,"Cur=USD",100000000)</f>
        <v>1146.21</v>
      </c>
    </row>
    <row r="42" spans="1:19" x14ac:dyDescent="0.25">
      <c r="A42" s="5">
        <v>42825</v>
      </c>
      <c r="B42" s="5">
        <v>42916</v>
      </c>
      <c r="C42" s="6" cm="1">
        <f t="array" ref="C42">[1]!hks_qstm_is($U$1,"W69199016",$B42,1,"Cur=USD",100000000)</f>
        <v>528.96</v>
      </c>
      <c r="D42" s="6" cm="1">
        <f t="array" ref="D42">[1]!hks_qstm_is($U$1,"W69199016",EDATE($B42,-12),1,"Cur=USD",100000000)</f>
        <v>505.57</v>
      </c>
      <c r="E42" s="6" cm="1">
        <f t="array" ref="E42">[1]!hks_fa_or_ttm($U$1,$A42,"Cur=USD",100000000)+$C42-$D42</f>
        <v>2204.5699999999997</v>
      </c>
      <c r="F42" s="7" cm="1">
        <f t="array" ref="F42">[1]!hks_qfa_grossprofitmargin($U$1,$B42,1)%</f>
        <v>0.38927300000000004</v>
      </c>
      <c r="G42" s="7" cm="1">
        <f t="array" ref="G42">[1]!hks_qfa_grossprofitmargin($U$1,EDATE($B42,-12),1)%</f>
        <v>0.39403100000000002</v>
      </c>
      <c r="H42" s="7" cm="1">
        <f t="array" ref="H42">[1]!hks_fa_grossprofitmargin_ttm2($U$1,$B42)%</f>
        <v>0.38413800000000003</v>
      </c>
      <c r="I42" s="7" cm="1">
        <f t="array" ref="I42">[1]!hks_qfa_netprofitmargin($U$1,$B42,1)%</f>
        <v>0.20850299999999999</v>
      </c>
      <c r="J42" s="7" cm="1">
        <f t="array" ref="J42">[1]!hks_qfa_netprofitmargin($U$1,EDATE($B42,-12),1)%</f>
        <v>0.20800299999999999</v>
      </c>
      <c r="K42" s="7" cm="1">
        <f t="array" ref="K42">[1]!hks_fa_netprofitmargin_ttm2($U$1,$B42)%</f>
        <v>0.20743300000000001</v>
      </c>
      <c r="L42" s="8" cm="1">
        <f t="array" ref="L42">[1]!hks_qstm_cs($U$1,"W93978243",$B42,1,"Cur=USD",100000000)</f>
        <v>125.23</v>
      </c>
      <c r="M42" s="6" cm="1">
        <f t="array" ref="M42">[1]!s_nq_avgclose($U$1,-63,$A42,3)</f>
        <v>30.388451231027709</v>
      </c>
      <c r="N42" s="6">
        <f>MIN([1]!s_mq_low($U$1,$A42,3),[1]!s_mq_low($U$1,$A42-31,3),[1]!s_mq_low($U$1,$A42-62,3))</f>
        <v>26.506197138890503</v>
      </c>
      <c r="O42" s="9">
        <f>MAX([1]!s_mq_high($U$1,$A42,3),[1]!s_mq_high($U$1,$A42-31,3),[1]!s_mq_high($U$1,$A42-62,3))</f>
        <v>33.51996702403062</v>
      </c>
      <c r="P42" s="9" cm="1">
        <f t="array" ref="P42">[1]!hks_stm_bs($U$1,"W59961072",$B42,1,"Cur=USD",100000000)</f>
        <v>1019.9</v>
      </c>
      <c r="Q42" s="9" cm="1">
        <f t="array" ref="Q42">[1]!hks_stm_bs($U$1,"W57429756",$B42,1,"Cur=USD",100000000)</f>
        <v>2325.42</v>
      </c>
      <c r="R42" s="9">
        <f>[1]!hks_stm_bs($U$1,"W51009704",$B42,1,"Cur=USD",100000000)</f>
        <v>733.42</v>
      </c>
      <c r="S42" s="9">
        <f>[1]!hks_stm_bs($U$1,"W50002154",$B42,1,"Cur=USD",100000000)</f>
        <v>1271.08</v>
      </c>
    </row>
    <row r="43" spans="1:19" x14ac:dyDescent="0.25">
      <c r="A43" s="5">
        <v>42916</v>
      </c>
      <c r="B43" s="5">
        <v>43008</v>
      </c>
      <c r="C43" s="6" cm="1">
        <f t="array" ref="C43">[1]!hks_qstm_is($U$1,"W69199016",$B43,1,"Cur=USD",100000000)</f>
        <v>454.08</v>
      </c>
      <c r="D43" s="6" cm="1">
        <f t="array" ref="D43">[1]!hks_qstm_is($U$1,"W69199016",EDATE($B43,-12),1,"Cur=USD",100000000)</f>
        <v>423.58</v>
      </c>
      <c r="E43" s="6" cm="1">
        <f t="array" ref="E43">[1]!hks_fa_or_ttm($U$1,$A43,"Cur=USD",100000000)+$C43-$D43</f>
        <v>2235.0700000000002</v>
      </c>
      <c r="F43" s="7" cm="1">
        <f t="array" ref="F43">[1]!hks_qfa_grossprofitmargin($U$1,$B43,1)%</f>
        <v>0.38512999999999997</v>
      </c>
      <c r="G43" s="7" cm="1">
        <f t="array" ref="G43">[1]!hks_qfa_grossprofitmargin($U$1,EDATE($B43,-12),1)%</f>
        <v>0.38023499999999999</v>
      </c>
      <c r="H43" s="7" cm="1">
        <f t="array" ref="H43">[1]!hks_fa_grossprofitmargin_ttm2($U$1,$B43)%</f>
        <v>0.38508000000000003</v>
      </c>
      <c r="I43" s="7" cm="1">
        <f t="array" ref="I43">[1]!hks_qfa_netprofitmargin($U$1,$B43,1)%</f>
        <v>0.191971</v>
      </c>
      <c r="J43" s="7" cm="1">
        <f t="array" ref="J43">[1]!hks_qfa_netprofitmargin($U$1,EDATE($B43,-12),1)%</f>
        <v>0.18405000000000002</v>
      </c>
      <c r="K43" s="7" cm="1">
        <f t="array" ref="K43">[1]!hks_fa_netprofitmargin_ttm2($U$1,$B43)%</f>
        <v>0.20872299999999999</v>
      </c>
      <c r="L43" s="8" cm="1">
        <f t="array" ref="L43">[1]!hks_qstm_cs($U$1,"W93978243",$B43,1,"Cur=USD",100000000)</f>
        <v>83.63</v>
      </c>
      <c r="M43" s="6" cm="1">
        <f t="array" ref="M43">[1]!s_nq_avgclose($U$1,-63,$A43,3)</f>
        <v>34.368539816057023</v>
      </c>
      <c r="N43" s="6">
        <f>MIN([1]!s_mq_low($U$1,$A43,3),[1]!s_mq_low($U$1,$A43-31,3),[1]!s_mq_low($U$1,$A43-62,3))</f>
        <v>32.490010943845874</v>
      </c>
      <c r="O43" s="9">
        <f>MAX([1]!s_mq_high($U$1,$A43,3),[1]!s_mq_high($U$1,$A43-31,3),[1]!s_mq_high($U$1,$A43-62,3))</f>
        <v>36.488418476119307</v>
      </c>
      <c r="P43" s="9" cm="1">
        <f t="array" ref="P43">[1]!hks_stm_bs($U$1,"W59961072",$B43,1,"Cur=USD",100000000)</f>
        <v>1128.75</v>
      </c>
      <c r="Q43" s="9" cm="1">
        <f t="array" ref="Q43">[1]!hks_stm_bs($U$1,"W57429756",$B43,1,"Cur=USD",100000000)</f>
        <v>2322.98</v>
      </c>
      <c r="R43" s="9">
        <f>[1]!hks_stm_bs($U$1,"W51009704",$B43,1,"Cur=USD",100000000)</f>
        <v>813.02</v>
      </c>
      <c r="S43" s="9">
        <f>[1]!hks_stm_bs($U$1,"W50002154",$B43,1,"Cur=USD",100000000)</f>
        <v>1314.46</v>
      </c>
    </row>
    <row r="44" spans="1:19" x14ac:dyDescent="0.25">
      <c r="A44" s="5">
        <v>43008</v>
      </c>
      <c r="B44" s="5">
        <v>43100</v>
      </c>
      <c r="C44" s="6" cm="1">
        <f t="array" ref="C44">[1]!hks_qstm_is($U$1,"W69199016",$B44,1,"Cur=USD",100000000)</f>
        <v>525.79</v>
      </c>
      <c r="D44" s="6" cm="1">
        <f t="array" ref="D44">[1]!hks_qstm_is($U$1,"W69199016",EDATE($B44,-12),1,"Cur=USD",100000000)</f>
        <v>468.52</v>
      </c>
      <c r="E44" s="6" cm="1">
        <f t="array" ref="E44">[1]!hks_fa_or_ttm($U$1,$A44,"Cur=USD",100000000)+$C44-$D44</f>
        <v>2292.34</v>
      </c>
      <c r="F44" s="7" cm="1">
        <f t="array" ref="F44">[1]!hks_qfa_grossprofitmargin($U$1,$B44,1)%</f>
        <v>0.37906799999999996</v>
      </c>
      <c r="G44" s="7" cm="1">
        <f t="array" ref="G44">[1]!hks_qfa_grossprofitmargin($U$1,EDATE($B44,-12),1)%</f>
        <v>0.38019700000000001</v>
      </c>
      <c r="H44" s="7" cm="1">
        <f t="array" ref="H44">[1]!hks_fa_grossprofitmargin_ttm2($U$1,$B44)%</f>
        <v>0.38469900000000001</v>
      </c>
      <c r="I44" s="7" cm="1">
        <f t="array" ref="I44">[1]!hks_qfa_netprofitmargin($U$1,$B44,1)%</f>
        <v>0.20376999999999998</v>
      </c>
      <c r="J44" s="7" cm="1">
        <f t="array" ref="J44">[1]!hks_qfa_netprofitmargin($U$1,EDATE($B44,-12),1)%</f>
        <v>0.19239300000000001</v>
      </c>
      <c r="K44" s="7" cm="1">
        <f t="array" ref="K44">[1]!hks_fa_netprofitmargin_ttm2($U$1,$B44)%</f>
        <v>0.210924</v>
      </c>
      <c r="L44" s="8" cm="1">
        <f t="array" ref="L44">[1]!hks_qstm_cs($U$1,"W93978243",$B44,1,"Cur=USD",100000000)</f>
        <v>156.56</v>
      </c>
      <c r="M44" s="6" cm="1">
        <f t="array" ref="M44">[1]!s_nq_avgclose($U$1,-63,$A44,3)</f>
        <v>36.184500766300289</v>
      </c>
      <c r="N44" s="6">
        <f>MIN([1]!s_mq_low($U$1,$A44,3),[1]!s_mq_low($U$1,$A44-31,3),[1]!s_mq_low($U$1,$A44-62,3))</f>
        <v>33.171501277907119</v>
      </c>
      <c r="O44" s="9">
        <f>MAX([1]!s_mq_high($U$1,$A44,3),[1]!s_mq_high($U$1,$A44-31,3),[1]!s_mq_high($U$1,$A44-62,3))</f>
        <v>38.570276674741237</v>
      </c>
      <c r="P44" s="9" cm="1">
        <f t="array" ref="P44">[1]!hks_stm_bs($U$1,"W59961072",$B44,1,"Cur=USD",100000000)</f>
        <v>1286.45</v>
      </c>
      <c r="Q44" s="9" cm="1">
        <f t="array" ref="Q44">[1]!hks_stm_bs($U$1,"W57429756",$B44,1,"Cur=USD",100000000)</f>
        <v>2466.7399999999998</v>
      </c>
      <c r="R44" s="9">
        <f>[1]!hks_stm_bs($U$1,"W51009704",$B44,1,"Cur=USD",100000000)</f>
        <v>1008.14</v>
      </c>
      <c r="S44" s="9">
        <f>[1]!hks_stm_bs($U$1,"W50002154",$B44,1,"Cur=USD",100000000)</f>
        <v>1404.58</v>
      </c>
    </row>
    <row r="45" spans="1:19" x14ac:dyDescent="0.25">
      <c r="A45" s="5">
        <v>43100</v>
      </c>
      <c r="B45" s="5">
        <v>43190</v>
      </c>
      <c r="C45" s="6" cm="1">
        <f t="array" ref="C45">[1]!hks_qstm_is($U$1,"W69199016",$B45,1,"Cur=USD",100000000)</f>
        <v>882.93</v>
      </c>
      <c r="D45" s="6" cm="1">
        <f t="array" ref="D45">[1]!hks_qstm_is($U$1,"W69199016",EDATE($B45,-12),1,"Cur=USD",100000000)</f>
        <v>783.51</v>
      </c>
      <c r="E45" s="6" cm="1">
        <f t="array" ref="E45">[1]!hks_fa_or_ttm($U$1,$A45,"Cur=USD",100000000)+$C45-$D45</f>
        <v>2391.7600000000002</v>
      </c>
      <c r="F45" s="7" cm="1">
        <f t="array" ref="F45">[1]!hks_qfa_grossprofitmargin($U$1,$B45,1)%</f>
        <v>0.38408499999999995</v>
      </c>
      <c r="G45" s="7" cm="1">
        <f t="array" ref="G45">[1]!hks_qfa_grossprofitmargin($U$1,EDATE($B45,-12),1)%</f>
        <v>0.38513900000000001</v>
      </c>
      <c r="H45" s="7" cm="1">
        <f t="array" ref="H45">[1]!hks_fa_grossprofitmargin_ttm2($U$1,$B45)%</f>
        <v>0.384328</v>
      </c>
      <c r="I45" s="7" cm="1">
        <f t="array" ref="I45">[1]!hks_qfa_netprofitmargin($U$1,$B45,1)%</f>
        <v>0.22725500000000001</v>
      </c>
      <c r="J45" s="7" cm="1">
        <f t="array" ref="J45">[1]!hks_qfa_netprofitmargin($U$1,EDATE($B45,-12),1)%</f>
        <v>0.22834399999999999</v>
      </c>
      <c r="K45" s="7" cm="1">
        <f t="array" ref="K45">[1]!hks_fa_netprofitmargin_ttm2($U$1,$B45)%</f>
        <v>0.21124600000000002</v>
      </c>
      <c r="L45" s="8" cm="1">
        <f t="array" ref="L45">[1]!hks_qstm_cs($U$1,"W93978243",$B45,1,"Cur=USD",100000000)</f>
        <v>282.93</v>
      </c>
      <c r="M45" s="6" cm="1">
        <f t="array" ref="M45">[1]!s_nq_avgclose($U$1,-63,$A45,3)</f>
        <v>39.115896458239483</v>
      </c>
      <c r="N45" s="6">
        <f>MIN([1]!s_mq_low($U$1,$A45,3),[1]!s_mq_low($U$1,$A45-31,3),[1]!s_mq_low($U$1,$A45-62,3))</f>
        <v>35.651899974724444</v>
      </c>
      <c r="O45" s="9">
        <f>MAX([1]!s_mq_high($U$1,$A45,3),[1]!s_mq_high($U$1,$A45-31,3),[1]!s_mq_high($U$1,$A45-62,3))</f>
        <v>41.586168104966305</v>
      </c>
      <c r="P45" s="9" cm="1">
        <f t="array" ref="P45">[1]!hks_stm_bs($U$1,"W59961072",$B45,1,"Cur=USD",100000000)</f>
        <v>1438.1</v>
      </c>
      <c r="Q45" s="9" cm="1">
        <f t="array" ref="Q45">[1]!hks_stm_bs($U$1,"W57429756",$B45,1,"Cur=USD",100000000)</f>
        <v>2629.84</v>
      </c>
      <c r="R45" s="9">
        <f>[1]!hks_stm_bs($U$1,"W51009704",$B45,1,"Cur=USD",100000000)</f>
        <v>1157.8800000000001</v>
      </c>
      <c r="S45" s="9">
        <f>[1]!hks_stm_bs($U$1,"W50002154",$B45,1,"Cur=USD",100000000)</f>
        <v>1508.07</v>
      </c>
    </row>
    <row r="46" spans="1:19" x14ac:dyDescent="0.25">
      <c r="A46" s="5">
        <v>43190</v>
      </c>
      <c r="B46" s="5">
        <v>43281</v>
      </c>
      <c r="C46" s="6" cm="1">
        <f t="array" ref="C46">[1]!hks_qstm_is($U$1,"W69199016",$B46,1,"Cur=USD",100000000)</f>
        <v>611.37</v>
      </c>
      <c r="D46" s="6" cm="1">
        <f t="array" ref="D46">[1]!hks_qstm_is($U$1,"W69199016",EDATE($B46,-12),1,"Cur=USD",100000000)</f>
        <v>528.96</v>
      </c>
      <c r="E46" s="6" cm="1">
        <f t="array" ref="E46">[1]!hks_fa_or_ttm($U$1,$A46,"Cur=USD",100000000)+$C46-$D46</f>
        <v>2474.17</v>
      </c>
      <c r="F46" s="7" cm="1">
        <f t="array" ref="F46">[1]!hks_qfa_grossprofitmargin($U$1,$B46,1)%</f>
        <v>0.38310699999999998</v>
      </c>
      <c r="G46" s="7" cm="1">
        <f t="array" ref="G46">[1]!hks_qfa_grossprofitmargin($U$1,EDATE($B46,-12),1)%</f>
        <v>0.38927300000000004</v>
      </c>
      <c r="H46" s="7" cm="1">
        <f t="array" ref="H46">[1]!hks_fa_grossprofitmargin_ttm2($U$1,$B46)%</f>
        <v>0.382969</v>
      </c>
      <c r="I46" s="7" cm="1">
        <f t="array" ref="I46">[1]!hks_qfa_netprofitmargin($U$1,$B46,1)%</f>
        <v>0.22608200000000001</v>
      </c>
      <c r="J46" s="7" cm="1">
        <f t="array" ref="J46">[1]!hks_qfa_netprofitmargin($U$1,EDATE($B46,-12),1)%</f>
        <v>0.20850299999999999</v>
      </c>
      <c r="K46" s="7" cm="1">
        <f t="array" ref="K46">[1]!hks_fa_netprofitmargin_ttm2($U$1,$B46)%</f>
        <v>0.215499</v>
      </c>
      <c r="L46" s="8" cm="1">
        <f t="array" ref="L46">[1]!hks_qstm_cs($U$1,"W93978243",$B46,1,"Cur=USD",100000000)</f>
        <v>151.30000000000001</v>
      </c>
      <c r="M46" s="6" cm="1">
        <f t="array" ref="M46">[1]!s_nq_avgclose($U$1,-63,$A46,3)</f>
        <v>40.477952311426606</v>
      </c>
      <c r="N46" s="6">
        <f>MIN([1]!s_mq_low($U$1,$A46,3),[1]!s_mq_low($U$1,$A46-31,3),[1]!s_mq_low($U$1,$A46-62,3))</f>
        <v>35.402821330059545</v>
      </c>
      <c r="O46" s="9">
        <f>MAX([1]!s_mq_high($U$1,$A46,3),[1]!s_mq_high($U$1,$A46-31,3),[1]!s_mq_high($U$1,$A46-62,3))</f>
        <v>43.240266999906325</v>
      </c>
      <c r="P46" s="9" cm="1">
        <f t="array" ref="P46">[1]!hks_stm_bs($U$1,"W59961072",$B46,1,"Cur=USD",100000000)</f>
        <v>1300.53</v>
      </c>
      <c r="Q46" s="9" cm="1">
        <f t="array" ref="Q46">[1]!hks_stm_bs($U$1,"W57429756",$B46,1,"Cur=USD",100000000)</f>
        <v>2374.4899999999998</v>
      </c>
      <c r="R46" s="9">
        <f>[1]!hks_stm_bs($U$1,"W51009704",$B46,1,"Cur=USD",100000000)</f>
        <v>893.2</v>
      </c>
      <c r="S46" s="9">
        <f>[1]!hks_stm_bs($U$1,"W50002154",$B46,1,"Cur=USD",100000000)</f>
        <v>1513.04</v>
      </c>
    </row>
    <row r="47" spans="1:19" x14ac:dyDescent="0.25">
      <c r="A47" s="5">
        <v>43281</v>
      </c>
      <c r="B47" s="5">
        <v>43373</v>
      </c>
      <c r="C47" s="6" cm="1">
        <f t="array" ref="C47">[1]!hks_qstm_is($U$1,"W69199016",$B47,1,"Cur=USD",100000000)</f>
        <v>532.65</v>
      </c>
      <c r="D47" s="6" cm="1">
        <f t="array" ref="D47">[1]!hks_qstm_is($U$1,"W69199016",EDATE($B47,-12),1,"Cur=USD",100000000)</f>
        <v>454.08</v>
      </c>
      <c r="E47" s="6" cm="1">
        <f t="array" ref="E47">[1]!hks_fa_or_ttm($U$1,$A47,"Cur=USD",100000000)+$C47-$D47</f>
        <v>2552.7400000000002</v>
      </c>
      <c r="F47" s="7" cm="1">
        <f t="array" ref="F47">[1]!hks_qfa_grossprofitmargin($U$1,$B47,1)%</f>
        <v>0.38338500000000003</v>
      </c>
      <c r="G47" s="7" cm="1">
        <f t="array" ref="G47">[1]!hks_qfa_grossprofitmargin($U$1,EDATE($B47,-12),1)%</f>
        <v>0.38512999999999997</v>
      </c>
      <c r="H47" s="7" cm="1">
        <f t="array" ref="H47">[1]!hks_fa_grossprofitmargin_ttm2($U$1,$B47)%</f>
        <v>0.38267099999999998</v>
      </c>
      <c r="I47" s="7" cm="1">
        <f t="array" ref="I47">[1]!hks_qfa_netprofitmargin($U$1,$B47,1)%</f>
        <v>0.21625800000000001</v>
      </c>
      <c r="J47" s="7" cm="1">
        <f t="array" ref="J47">[1]!hks_qfa_netprofitmargin($U$1,EDATE($B47,-12),1)%</f>
        <v>0.191971</v>
      </c>
      <c r="K47" s="7" cm="1">
        <f t="array" ref="K47">[1]!hks_fa_netprofitmargin_ttm2($U$1,$B47)%</f>
        <v>0.21984200000000001</v>
      </c>
      <c r="L47" s="8" cm="1">
        <f t="array" ref="L47">[1]!hks_qstm_cs($U$1,"W93978243",$B47,1,"Cur=USD",100000000)</f>
        <v>144.88</v>
      </c>
      <c r="M47" s="6" cm="1">
        <f t="array" ref="M47">[1]!s_nq_avgclose($U$1,-63,$A47,3)</f>
        <v>42.838140176937742</v>
      </c>
      <c r="N47" s="6">
        <f>MIN([1]!s_mq_low($U$1,$A47,3),[1]!s_mq_low($U$1,$A47-31,3),[1]!s_mq_low($U$1,$A47-62,3))</f>
        <v>37.851139445204105</v>
      </c>
      <c r="O47" s="9">
        <f>MAX([1]!s_mq_high($U$1,$A47,3),[1]!s_mq_high($U$1,$A47-31,3),[1]!s_mq_high($U$1,$A47-62,3))</f>
        <v>45.938091569737772</v>
      </c>
      <c r="P47" s="9" cm="1">
        <f t="array" ref="P47">[1]!hks_stm_bs($U$1,"W59961072",$B47,1,"Cur=USD",100000000)</f>
        <v>1157.6099999999999</v>
      </c>
      <c r="Q47" s="9" cm="1">
        <f t="array" ref="Q47">[1]!hks_stm_bs($U$1,"W57429756",$B47,1,"Cur=USD",100000000)</f>
        <v>2334.36</v>
      </c>
      <c r="R47" s="9">
        <f>[1]!hks_stm_bs($U$1,"W51009704",$B47,1,"Cur=USD",100000000)</f>
        <v>885.48</v>
      </c>
      <c r="S47" s="9">
        <f>[1]!hks_stm_bs($U$1,"W50002154",$B47,1,"Cur=USD",100000000)</f>
        <v>1457</v>
      </c>
    </row>
    <row r="48" spans="1:19" x14ac:dyDescent="0.25">
      <c r="A48" s="5">
        <v>43373</v>
      </c>
      <c r="B48" s="5">
        <v>43465</v>
      </c>
      <c r="C48" s="6" cm="1">
        <f t="array" ref="C48">[1]!hks_qstm_is($U$1,"W69199016",$B48,1,"Cur=USD",100000000)</f>
        <v>629</v>
      </c>
      <c r="D48" s="6" cm="1">
        <f t="array" ref="D48">[1]!hks_qstm_is($U$1,"W69199016",EDATE($B48,-12),1,"Cur=USD",100000000)</f>
        <v>525.79</v>
      </c>
      <c r="E48" s="6" cm="1">
        <f t="array" ref="E48">[1]!hks_fa_or_ttm($U$1,$A48,"Cur=USD",100000000)+$C48-$D48</f>
        <v>2655.95</v>
      </c>
      <c r="F48" s="7" cm="1">
        <f t="array" ref="F48">[1]!hks_qfa_grossprofitmargin($U$1,$B48,1)%</f>
        <v>0.38289299999999998</v>
      </c>
      <c r="G48" s="7" cm="1">
        <f t="array" ref="G48">[1]!hks_qfa_grossprofitmargin($U$1,EDATE($B48,-12),1)%</f>
        <v>0.37906799999999996</v>
      </c>
      <c r="H48" s="7" cm="1">
        <f t="array" ref="H48">[1]!hks_fa_grossprofitmargin_ttm2($U$1,$B48)%</f>
        <v>0.38343699999999997</v>
      </c>
      <c r="I48" s="7" cm="1">
        <f t="array" ref="I48">[1]!hks_qfa_netprofitmargin($U$1,$B48,1)%</f>
        <v>0.22456299999999998</v>
      </c>
      <c r="J48" s="7" cm="1">
        <f t="array" ref="J48">[1]!hks_qfa_netprofitmargin($U$1,EDATE($B48,-12),1)%</f>
        <v>0.20376999999999998</v>
      </c>
      <c r="K48" s="7" cm="1">
        <f t="array" ref="K48">[1]!hks_fa_netprofitmargin_ttm2($U$1,$B48)%</f>
        <v>0.22414200000000001</v>
      </c>
      <c r="L48" s="8" cm="1">
        <f t="array" ref="L48">[1]!hks_qstm_cs($U$1,"W93978243",$B48,1,"Cur=USD",100000000)</f>
        <v>195.23</v>
      </c>
      <c r="M48" s="6" cm="1">
        <f t="array" ref="M48">[1]!s_nq_avgclose($U$1,-63,$A48,3)</f>
        <v>49.287257543591508</v>
      </c>
      <c r="N48" s="6">
        <f>MIN([1]!s_mq_low($U$1,$A48,3),[1]!s_mq_low($U$1,$A48-31,3),[1]!s_mq_low($U$1,$A48-62,3))</f>
        <v>43.38807804181927</v>
      </c>
      <c r="O48" s="9">
        <f>MAX([1]!s_mq_high($U$1,$A48,3),[1]!s_mq_high($U$1,$A48-31,3),[1]!s_mq_high($U$1,$A48-62,3))</f>
        <v>54.519073606822204</v>
      </c>
      <c r="P48" s="9" cm="1">
        <f t="array" ref="P48">[1]!hks_stm_bs($U$1,"W59961072",$B48,1,"Cur=USD",100000000)</f>
        <v>1313.39</v>
      </c>
      <c r="Q48" s="9" cm="1">
        <f t="array" ref="Q48">[1]!hks_stm_bs($U$1,"W57429756",$B48,1,"Cur=USD",100000000)</f>
        <v>2343.86</v>
      </c>
      <c r="R48" s="9">
        <f>[1]!hks_stm_bs($U$1,"W51009704",$B48,1,"Cur=USD",100000000)</f>
        <v>1168.6600000000001</v>
      </c>
      <c r="S48" s="9">
        <f>[1]!hks_stm_bs($U$1,"W50002154",$B48,1,"Cur=USD",100000000)</f>
        <v>1417.12</v>
      </c>
    </row>
    <row r="49" spans="1:19" x14ac:dyDescent="0.25">
      <c r="A49" s="5">
        <v>43465</v>
      </c>
      <c r="B49" s="5">
        <v>43555</v>
      </c>
      <c r="C49" s="6" cm="1">
        <f t="array" ref="C49">[1]!hks_qstm_is($U$1,"W69199016",$B49,1,"Cur=USD",100000000)</f>
        <v>843.1</v>
      </c>
      <c r="D49" s="6" cm="1">
        <f t="array" ref="D49">[1]!hks_qstm_is($U$1,"W69199016",EDATE($B49,-12),1,"Cur=USD",100000000)</f>
        <v>882.93</v>
      </c>
      <c r="E49" s="6" cm="1">
        <f t="array" ref="E49">[1]!hks_fa_or_ttm($U$1,$A49,"Cur=USD",100000000)+$C49-$D49</f>
        <v>2616.12</v>
      </c>
      <c r="F49" s="7" cm="1">
        <f t="array" ref="F49">[1]!hks_qfa_grossprofitmargin($U$1,$B49,1)%</f>
        <v>0.37991900000000001</v>
      </c>
      <c r="G49" s="7" cm="1">
        <f t="array" ref="G49">[1]!hks_qfa_grossprofitmargin($U$1,EDATE($B49,-12),1)%</f>
        <v>0.38408499999999995</v>
      </c>
      <c r="H49" s="7" cm="1">
        <f t="array" ref="H49">[1]!hks_fa_grossprofitmargin_ttm2($U$1,$B49)%</f>
        <v>0.38208500000000001</v>
      </c>
      <c r="I49" s="7" cm="1">
        <f t="array" ref="I49">[1]!hks_qfa_netprofitmargin($U$1,$B49,1)%</f>
        <v>0.23680499999999999</v>
      </c>
      <c r="J49" s="7" cm="1">
        <f t="array" ref="J49">[1]!hks_qfa_netprofitmargin($U$1,EDATE($B49,-12),1)%</f>
        <v>0.22725500000000001</v>
      </c>
      <c r="K49" s="7" cm="1">
        <f t="array" ref="K49">[1]!hks_fa_netprofitmargin_ttm2($U$1,$B49)%</f>
        <v>0.22717199999999999</v>
      </c>
      <c r="L49" s="8" cm="1">
        <f t="array" ref="L49">[1]!hks_qstm_cs($U$1,"W93978243",$B49,1,"Cur=USD",100000000)</f>
        <v>266.89999999999998</v>
      </c>
      <c r="M49" s="6" cm="1">
        <f t="array" ref="M49">[1]!s_nq_avgclose($U$1,-63,$A49,3)</f>
        <v>46.227744926801613</v>
      </c>
      <c r="N49" s="6">
        <f>MIN([1]!s_mq_low($U$1,$A49,3),[1]!s_mq_low($U$1,$A49-31,3),[1]!s_mq_low($U$1,$A49-62,3))</f>
        <v>34.918954376570234</v>
      </c>
      <c r="O49" s="9">
        <f>MAX([1]!s_mq_high($U$1,$A49,3),[1]!s_mq_high($U$1,$A49-31,3),[1]!s_mq_high($U$1,$A49-62,3))</f>
        <v>55.421117755844385</v>
      </c>
      <c r="P49" s="9" cm="1">
        <f t="array" ref="P49">[1]!hks_stm_bs($U$1,"W59961072",$B49,1,"Cur=USD",100000000)</f>
        <v>1408.28</v>
      </c>
      <c r="Q49" s="9" cm="1">
        <f t="array" ref="Q49">[1]!hks_stm_bs($U$1,"W57429756",$B49,1,"Cur=USD",100000000)</f>
        <v>2328.91</v>
      </c>
      <c r="R49" s="9">
        <f>[1]!hks_stm_bs($U$1,"W51009704",$B49,1,"Cur=USD",100000000)</f>
        <v>1082.83</v>
      </c>
      <c r="S49" s="9">
        <f>[1]!hks_stm_bs($U$1,"W50002154",$B49,1,"Cur=USD",100000000)</f>
        <v>1475.44</v>
      </c>
    </row>
    <row r="50" spans="1:19" x14ac:dyDescent="0.25">
      <c r="A50" s="5">
        <v>43555</v>
      </c>
      <c r="B50" s="5">
        <v>43646</v>
      </c>
      <c r="C50" s="6" cm="1">
        <f t="array" ref="C50">[1]!hks_qstm_is($U$1,"W69199016",$B50,1,"Cur=USD",100000000)</f>
        <v>580.15</v>
      </c>
      <c r="D50" s="6" cm="1">
        <f t="array" ref="D50">[1]!hks_qstm_is($U$1,"W69199016",EDATE($B50,-12),1,"Cur=USD",100000000)</f>
        <v>611.37</v>
      </c>
      <c r="E50" s="6" cm="1">
        <f t="array" ref="E50">[1]!hks_fa_or_ttm($U$1,$A50,"Cur=USD",100000000)+$C50-$D50</f>
        <v>2584.9</v>
      </c>
      <c r="F50" s="7" cm="1">
        <f t="array" ref="F50">[1]!hks_qfa_grossprofitmargin($U$1,$B50,1)%</f>
        <v>0.37612699999999999</v>
      </c>
      <c r="G50" s="7" cm="1">
        <f t="array" ref="G50">[1]!hks_qfa_grossprofitmargin($U$1,EDATE($B50,-12),1)%</f>
        <v>0.38310699999999998</v>
      </c>
      <c r="H50" s="7" cm="1">
        <f t="array" ref="H50">[1]!hks_fa_grossprofitmargin_ttm2($U$1,$B50)%</f>
        <v>0.38050600000000001</v>
      </c>
      <c r="I50" s="7" cm="1">
        <f t="array" ref="I50">[1]!hks_qfa_netprofitmargin($U$1,$B50,1)%</f>
        <v>0.19927600000000001</v>
      </c>
      <c r="J50" s="7" cm="1">
        <f t="array" ref="J50">[1]!hks_qfa_netprofitmargin($U$1,EDATE($B50,-12),1)%</f>
        <v>0.22608200000000001</v>
      </c>
      <c r="K50" s="7" cm="1">
        <f t="array" ref="K50">[1]!hks_fa_netprofitmargin_ttm2($U$1,$B50)%</f>
        <v>0.221169</v>
      </c>
      <c r="L50" s="8" cm="1">
        <f t="array" ref="L50">[1]!hks_qstm_cs($U$1,"W93978243",$B50,1,"Cur=USD",100000000)</f>
        <v>111.55</v>
      </c>
      <c r="M50" s="6" cm="1">
        <f t="array" ref="M50">[1]!s_nq_avgclose($U$1,-63,$A50,3)</f>
        <v>40.370484009840453</v>
      </c>
      <c r="N50" s="6">
        <f>MIN([1]!s_mq_low($U$1,$A50,3),[1]!s_mq_low($U$1,$A50-31,3),[1]!s_mq_low($U$1,$A50-62,3))</f>
        <v>33.825578289603477</v>
      </c>
      <c r="O50" s="9">
        <f>MAX([1]!s_mq_high($U$1,$A50,3),[1]!s_mq_high($U$1,$A50-31,3),[1]!s_mq_high($U$1,$A50-62,3))</f>
        <v>47.293362301844589</v>
      </c>
      <c r="P50" s="9" cm="1">
        <f t="array" ref="P50">[1]!hks_stm_bs($U$1,"W59961072",$B50,1,"Cur=USD",100000000)</f>
        <v>1233.46</v>
      </c>
      <c r="Q50" s="9" cm="1">
        <f t="array" ref="Q50">[1]!hks_stm_bs($U$1,"W57429756",$B50,1,"Cur=USD",100000000)</f>
        <v>2186.52</v>
      </c>
      <c r="R50" s="9">
        <f>[1]!hks_stm_bs($U$1,"W51009704",$B50,1,"Cur=USD",100000000)</f>
        <v>937.72</v>
      </c>
      <c r="S50" s="9">
        <f>[1]!hks_stm_bs($U$1,"W50002154",$B50,1,"Cur=USD",100000000)</f>
        <v>1423.66</v>
      </c>
    </row>
    <row r="51" spans="1:19" x14ac:dyDescent="0.25">
      <c r="A51" s="5">
        <v>43646</v>
      </c>
      <c r="B51" s="5">
        <v>43738</v>
      </c>
      <c r="C51" s="6" cm="1">
        <f t="array" ref="C51">[1]!hks_qstm_is($U$1,"W69199016",$B51,1,"Cur=USD",100000000)</f>
        <v>538.09</v>
      </c>
      <c r="D51" s="6" cm="1">
        <f t="array" ref="D51">[1]!hks_qstm_is($U$1,"W69199016",EDATE($B51,-12),1,"Cur=USD",100000000)</f>
        <v>532.65</v>
      </c>
      <c r="E51" s="6" cm="1">
        <f t="array" ref="E51">[1]!hks_fa_or_ttm($U$1,$A51,"Cur=USD",100000000)+$C51-$D51</f>
        <v>2590.34</v>
      </c>
      <c r="F51" s="7" cm="1">
        <f t="array" ref="F51">[1]!hks_qfa_grossprofitmargin($U$1,$B51,1)%</f>
        <v>0.37590400000000002</v>
      </c>
      <c r="G51" s="7" cm="1">
        <f t="array" ref="G51">[1]!hks_qfa_grossprofitmargin($U$1,EDATE($B51,-12),1)%</f>
        <v>0.38338500000000003</v>
      </c>
      <c r="H51" s="7" cm="1">
        <f t="array" ref="H51">[1]!hks_fa_grossprofitmargin_ttm2($U$1,$B51)%</f>
        <v>0.37895800000000002</v>
      </c>
      <c r="I51" s="7" cm="1">
        <f t="array" ref="I51">[1]!hks_qfa_netprofitmargin($U$1,$B51,1)%</f>
        <v>0.18665999999999999</v>
      </c>
      <c r="J51" s="7" cm="1">
        <f t="array" ref="J51">[1]!hks_qfa_netprofitmargin($U$1,EDATE($B51,-12),1)%</f>
        <v>0.21625800000000001</v>
      </c>
      <c r="K51" s="7" cm="1">
        <f t="array" ref="K51">[1]!hks_fa_netprofitmargin_ttm2($U$1,$B51)%</f>
        <v>0.21501000000000001</v>
      </c>
      <c r="L51" s="8" cm="1">
        <f t="array" ref="L51">[1]!hks_qstm_cs($U$1,"W93978243",$B51,1,"Cur=USD",100000000)</f>
        <v>116.36</v>
      </c>
      <c r="M51" s="6" cm="1">
        <f t="array" ref="M51">[1]!s_nq_avgclose($U$1,-63,$A51,3)</f>
        <v>46.700997577014903</v>
      </c>
      <c r="N51" s="6">
        <f>MIN([1]!s_mq_low($U$1,$A51,3),[1]!s_mq_low($U$1,$A51-31,3),[1]!s_mq_low($U$1,$A51-62,3))</f>
        <v>40.890543605571509</v>
      </c>
      <c r="O51" s="9">
        <f>MAX([1]!s_mq_high($U$1,$A51,3),[1]!s_mq_high($U$1,$A51-31,3),[1]!s_mq_high($U$1,$A51-62,3))</f>
        <v>51.508593440286099</v>
      </c>
      <c r="P51" s="9" cm="1">
        <f t="array" ref="P51">[1]!hks_stm_bs($U$1,"W59961072",$B51,1,"Cur=USD",100000000)</f>
        <v>1349.73</v>
      </c>
      <c r="Q51" s="9" cm="1">
        <f t="array" ref="Q51">[1]!hks_stm_bs($U$1,"W57429756",$B51,1,"Cur=USD",100000000)</f>
        <v>1872.66</v>
      </c>
      <c r="R51" s="9">
        <f>[1]!hks_stm_bs($U$1,"W51009704",$B51,1,"Cur=USD",100000000)</f>
        <v>897.04</v>
      </c>
      <c r="S51" s="9">
        <f>[1]!hks_stm_bs($U$1,"W50002154",$B51,1,"Cur=USD",100000000)</f>
        <v>1360.79</v>
      </c>
    </row>
    <row r="52" spans="1:19" x14ac:dyDescent="0.25">
      <c r="A52" s="5">
        <v>43738</v>
      </c>
      <c r="B52" s="5">
        <v>43830</v>
      </c>
      <c r="C52" s="6" cm="1">
        <f t="array" ref="C52">[1]!hks_qstm_is($U$1,"W69199016",$B52,1,"Cur=USD",100000000)</f>
        <v>640.4</v>
      </c>
      <c r="D52" s="6" cm="1">
        <f t="array" ref="D52">[1]!hks_qstm_is($U$1,"W69199016",EDATE($B52,-12),1,"Cur=USD",100000000)</f>
        <v>629</v>
      </c>
      <c r="E52" s="6" cm="1">
        <f t="array" ref="E52">[1]!hks_fa_or_ttm($U$1,$A52,"Cur=USD",100000000)+$C52-$D52</f>
        <v>2601.7400000000002</v>
      </c>
      <c r="F52" s="7" cm="1">
        <f t="array" ref="F52">[1]!hks_qfa_grossprofitmargin($U$1,$B52,1)%</f>
        <v>0.37965300000000002</v>
      </c>
      <c r="G52" s="7" cm="1">
        <f t="array" ref="G52">[1]!hks_qfa_grossprofitmargin($U$1,EDATE($B52,-12),1)%</f>
        <v>0.38289299999999998</v>
      </c>
      <c r="H52" s="7" cm="1">
        <f t="array" ref="H52">[1]!hks_fa_grossprofitmargin_ttm2($U$1,$B52)%</f>
        <v>0.37817799999999996</v>
      </c>
      <c r="I52" s="7" cm="1">
        <f t="array" ref="I52">[1]!hks_qfa_netprofitmargin($U$1,$B52,1)%</f>
        <v>0.21370999999999998</v>
      </c>
      <c r="J52" s="7" cm="1">
        <f t="array" ref="J52">[1]!hks_qfa_netprofitmargin($U$1,EDATE($B52,-12),1)%</f>
        <v>0.22456299999999998</v>
      </c>
      <c r="K52" s="7" cm="1">
        <f t="array" ref="K52">[1]!hks_fa_netprofitmargin_ttm2($U$1,$B52)%</f>
        <v>0.21238099999999999</v>
      </c>
      <c r="L52" s="8" cm="1">
        <f t="array" ref="L52">[1]!hks_qstm_cs($U$1,"W93978243",$B52,1,"Cur=USD",100000000)</f>
        <v>199.1</v>
      </c>
      <c r="M52" s="6" cm="1">
        <f t="array" ref="M52">[1]!s_nq_avgclose($U$1,-63,$A52,3)</f>
        <v>50.329845825822282</v>
      </c>
      <c r="N52" s="6">
        <f>MIN([1]!s_mq_low($U$1,$A52,3),[1]!s_mq_low($U$1,$A52-31,3),[1]!s_mq_low($U$1,$A52-62,3))</f>
        <v>46.248316717924247</v>
      </c>
      <c r="O52" s="9">
        <f>MAX([1]!s_mq_high($U$1,$A52,3),[1]!s_mq_high($U$1,$A52-31,3),[1]!s_mq_high($U$1,$A52-62,3))</f>
        <v>54.581625929059932</v>
      </c>
      <c r="P52" s="9" cm="1">
        <f t="array" ref="P52">[1]!hks_stm_bs($U$1,"W59961072",$B52,1,"Cur=USD",100000000)</f>
        <v>1628.19</v>
      </c>
      <c r="Q52" s="9" cm="1">
        <f t="array" ref="Q52">[1]!hks_stm_bs($U$1,"W57429756",$B52,1,"Cur=USD",100000000)</f>
        <v>1756.97</v>
      </c>
      <c r="R52" s="9">
        <f>[1]!hks_stm_bs($U$1,"W51009704",$B52,1,"Cur=USD",100000000)</f>
        <v>1057.18</v>
      </c>
      <c r="S52" s="9">
        <f>[1]!hks_stm_bs($U$1,"W50002154",$B52,1,"Cur=USD",100000000)</f>
        <v>1423.1</v>
      </c>
    </row>
    <row r="53" spans="1:19" x14ac:dyDescent="0.25">
      <c r="A53" s="5">
        <v>43830</v>
      </c>
      <c r="B53" s="5">
        <v>43921</v>
      </c>
      <c r="C53" s="6" cm="1">
        <f t="array" ref="C53">[1]!hks_qstm_is($U$1,"W69199016",$B53,1,"Cur=USD",100000000)</f>
        <v>918.19</v>
      </c>
      <c r="D53" s="6" cm="1">
        <f t="array" ref="D53">[1]!hks_qstm_is($U$1,"W69199016",EDATE($B53,-12),1,"Cur=USD",100000000)</f>
        <v>843.1</v>
      </c>
      <c r="E53" s="6" cm="1">
        <f t="array" ref="E53">[1]!hks_fa_or_ttm($U$1,$A53,"Cur=USD",100000000)+$C53-$D53</f>
        <v>2676.83</v>
      </c>
      <c r="F53" s="7" cm="1">
        <f t="array" ref="F53">[1]!hks_qfa_grossprofitmargin($U$1,$B53,1)%</f>
        <v>0.383548</v>
      </c>
      <c r="G53" s="7" cm="1">
        <f t="array" ref="G53">[1]!hks_qfa_grossprofitmargin($U$1,EDATE($B53,-12),1)%</f>
        <v>0.37991900000000001</v>
      </c>
      <c r="H53" s="7" cm="1">
        <f t="array" ref="H53">[1]!hks_fa_grossprofitmargin_ttm2($U$1,$B53)%</f>
        <v>0.379471</v>
      </c>
      <c r="I53" s="7" cm="1">
        <f t="array" ref="I53">[1]!hks_qfa_netprofitmargin($U$1,$B53,1)%</f>
        <v>0.24217199999999997</v>
      </c>
      <c r="J53" s="7" cm="1">
        <f t="array" ref="J53">[1]!hks_qfa_netprofitmargin($U$1,EDATE($B53,-12),1)%</f>
        <v>0.23680499999999999</v>
      </c>
      <c r="K53" s="7" cm="1">
        <f t="array" ref="K53">[1]!hks_fa_netprofitmargin_ttm2($U$1,$B53)%</f>
        <v>0.21490700000000001</v>
      </c>
      <c r="L53" s="8" cm="1">
        <f t="array" ref="L53">[1]!hks_qstm_cs($U$1,"W93978243",$B53,1,"Cur=USD",100000000)</f>
        <v>305.16000000000003</v>
      </c>
      <c r="M53" s="6" cm="1">
        <f t="array" ref="M53">[1]!s_nq_avgclose($U$1,-63,$A53,3)</f>
        <v>62.146024490080023</v>
      </c>
      <c r="N53" s="6">
        <f>MIN([1]!s_mq_low($U$1,$A53,3),[1]!s_mq_low($U$1,$A53-31,3),[1]!s_mq_low($U$1,$A53-62,3))</f>
        <v>51.860499732225605</v>
      </c>
      <c r="O53" s="9">
        <f>MAX([1]!s_mq_high($U$1,$A53,3),[1]!s_mq_high($U$1,$A53-31,3),[1]!s_mq_high($U$1,$A53-62,3))</f>
        <v>71.078236010135356</v>
      </c>
      <c r="P53" s="9" cm="1">
        <f t="array" ref="P53">[1]!hks_stm_bs($U$1,"W59961072",$B53,1,"Cur=USD",100000000)</f>
        <v>1632.31</v>
      </c>
      <c r="Q53" s="9" cm="1">
        <f t="array" ref="Q53">[1]!hks_stm_bs($U$1,"W57429756",$B53,1,"Cur=USD",100000000)</f>
        <v>1773.87</v>
      </c>
      <c r="R53" s="9">
        <f>[1]!hks_stm_bs($U$1,"W51009704",$B53,1,"Cur=USD",100000000)</f>
        <v>1021.61</v>
      </c>
      <c r="S53" s="9">
        <f>[1]!hks_stm_bs($U$1,"W50002154",$B53,1,"Cur=USD",100000000)</f>
        <v>1489.26</v>
      </c>
    </row>
    <row r="54" spans="1:19" x14ac:dyDescent="0.25">
      <c r="A54" s="5">
        <v>43921</v>
      </c>
      <c r="B54" s="5">
        <v>44012</v>
      </c>
      <c r="C54" s="6" cm="1">
        <f t="array" ref="C54">[1]!hks_qstm_is($U$1,"W69199016",$B54,1,"Cur=USD",100000000)</f>
        <v>583.13</v>
      </c>
      <c r="D54" s="6" cm="1">
        <f t="array" ref="D54">[1]!hks_qstm_is($U$1,"W69199016",EDATE($B54,-12),1,"Cur=USD",100000000)</f>
        <v>580.15</v>
      </c>
      <c r="E54" s="6" cm="1">
        <f t="array" ref="E54">[1]!hks_fa_or_ttm($U$1,$A54,"Cur=USD",100000000)+$C54-$D54</f>
        <v>2679.81</v>
      </c>
      <c r="F54" s="7" cm="1">
        <f t="array" ref="F54">[1]!hks_qfa_grossprofitmargin($U$1,$B54,1)%</f>
        <v>0.38361899999999999</v>
      </c>
      <c r="G54" s="7" cm="1">
        <f t="array" ref="G54">[1]!hks_qfa_grossprofitmargin($U$1,EDATE($B54,-12),1)%</f>
        <v>0.37612699999999999</v>
      </c>
      <c r="H54" s="7" cm="1">
        <f t="array" ref="H54">[1]!hks_fa_grossprofitmargin_ttm2($U$1,$B54)%</f>
        <v>0.38109799999999999</v>
      </c>
      <c r="I54" s="7" cm="1">
        <f t="array" ref="I54">[1]!hks_qfa_netprofitmargin($U$1,$B54,1)%</f>
        <v>0.19290700000000002</v>
      </c>
      <c r="J54" s="7" cm="1">
        <f t="array" ref="J54">[1]!hks_qfa_netprofitmargin($U$1,EDATE($B54,-12),1)%</f>
        <v>0.19927600000000001</v>
      </c>
      <c r="K54" s="7" cm="1">
        <f t="array" ref="K54">[1]!hks_fa_netprofitmargin_ttm2($U$1,$B54)%</f>
        <v>0.213504</v>
      </c>
      <c r="L54" s="8" cm="1">
        <f t="array" ref="L54">[1]!hks_qstm_cs($U$1,"W93978243",$B54,1,"Cur=USD",100000000)</f>
        <v>133.11000000000001</v>
      </c>
      <c r="M54" s="6" cm="1">
        <f t="array" ref="M54">[1]!s_nq_avgclose($U$1,-63,$A54,3)</f>
        <v>71.206514378572862</v>
      </c>
      <c r="N54" s="6">
        <f>MIN([1]!s_mq_low($U$1,$A54,3),[1]!s_mq_low($U$1,$A54-31,3),[1]!s_mq_low($U$1,$A54-62,3))</f>
        <v>51.528416462709139</v>
      </c>
      <c r="O54" s="9">
        <f>MAX([1]!s_mq_high($U$1,$A54,3),[1]!s_mq_high($U$1,$A54-31,3),[1]!s_mq_high($U$1,$A54-62,3))</f>
        <v>79.305434527668893</v>
      </c>
      <c r="P54" s="9" cm="1">
        <f t="array" ref="P54">[1]!hks_stm_bs($U$1,"W59961072",$B54,1,"Cur=USD",100000000)</f>
        <v>1437.53</v>
      </c>
      <c r="Q54" s="9" cm="1">
        <f t="array" ref="Q54">[1]!hks_stm_bs($U$1,"W57429756",$B54,1,"Cur=USD",100000000)</f>
        <v>1766.47</v>
      </c>
      <c r="R54" s="9">
        <f>[1]!hks_stm_bs($U$1,"W51009704",$B54,1,"Cur=USD",100000000)</f>
        <v>960.94</v>
      </c>
      <c r="S54" s="9">
        <f>[1]!hks_stm_bs($U$1,"W50002154",$B54,1,"Cur=USD",100000000)</f>
        <v>1458.81</v>
      </c>
    </row>
    <row r="55" spans="1:19" x14ac:dyDescent="0.25">
      <c r="A55" s="5">
        <v>44012</v>
      </c>
      <c r="B55" s="5">
        <v>44104</v>
      </c>
      <c r="C55" s="6" cm="1">
        <f t="array" ref="C55">[1]!hks_qstm_is($U$1,"W69199016",$B55,1,"Cur=USD",100000000)</f>
        <v>596.85</v>
      </c>
      <c r="D55" s="6" cm="1">
        <f t="array" ref="D55">[1]!hks_qstm_is($U$1,"W69199016",EDATE($B55,-12),1,"Cur=USD",100000000)</f>
        <v>538.09</v>
      </c>
      <c r="E55" s="6" cm="1">
        <f t="array" ref="E55">[1]!hks_fa_or_ttm($U$1,$A55,"Cur=USD",100000000)+$C55-$D55</f>
        <v>2738.5699999999997</v>
      </c>
      <c r="F55" s="7" cm="1">
        <f t="array" ref="F55">[1]!hks_qfa_grossprofitmargin($U$1,$B55,1)%</f>
        <v>0.37999499999999997</v>
      </c>
      <c r="G55" s="7" cm="1">
        <f t="array" ref="G55">[1]!hks_qfa_grossprofitmargin($U$1,EDATE($B55,-12),1)%</f>
        <v>0.37590400000000002</v>
      </c>
      <c r="H55" s="7" cm="1">
        <f t="array" ref="H55">[1]!hks_fa_grossprofitmargin_ttm2($U$1,$B55)%</f>
        <v>0.38187800000000005</v>
      </c>
      <c r="I55" s="7" cm="1">
        <f t="array" ref="I55">[1]!hks_qfa_netprofitmargin($U$1,$B55,1)%</f>
        <v>0.18853999999999999</v>
      </c>
      <c r="J55" s="7" cm="1">
        <f t="array" ref="J55">[1]!hks_qfa_netprofitmargin($U$1,EDATE($B55,-12),1)%</f>
        <v>0.18665999999999999</v>
      </c>
      <c r="K55" s="7" cm="1">
        <f t="array" ref="K55">[1]!hks_fa_netprofitmargin_ttm2($U$1,$B55)%</f>
        <v>0.213338</v>
      </c>
      <c r="L55" s="8" cm="1">
        <f t="array" ref="L55">[1]!hks_qstm_cs($U$1,"W93978243",$B55,1,"Cur=USD",100000000)</f>
        <v>162.71</v>
      </c>
      <c r="M55" s="6" cm="1">
        <f t="array" ref="M55">[1]!s_nq_avgclose($U$1,-63,$A55,3)</f>
        <v>75.038092995437253</v>
      </c>
      <c r="N55" s="6">
        <f>MIN([1]!s_mq_low($U$1,$A55,3),[1]!s_mq_low($U$1,$A55-31,3),[1]!s_mq_low($U$1,$A55-62,3))</f>
        <v>57.415370208437018</v>
      </c>
      <c r="O55" s="9">
        <f>MAX([1]!s_mq_high($U$1,$A55,3),[1]!s_mq_high($U$1,$A55-31,3),[1]!s_mq_high($U$1,$A55-62,3))</f>
        <v>90.494772389670615</v>
      </c>
      <c r="P55" s="9" cm="1">
        <f t="array" ref="P55">[1]!hks_stm_bs($U$1,"W59961072",$B55,1,"Cur=USD",100000000)</f>
        <v>1400.65</v>
      </c>
      <c r="Q55" s="9" cm="1">
        <f t="array" ref="Q55">[1]!hks_stm_bs($U$1,"W57429756",$B55,1,"Cur=USD",100000000)</f>
        <v>1772.79</v>
      </c>
      <c r="R55" s="9">
        <f>[1]!hks_stm_bs($U$1,"W51009704",$B55,1,"Cur=USD",100000000)</f>
        <v>953.18</v>
      </c>
      <c r="S55" s="9">
        <f>[1]!hks_stm_bs($U$1,"W50002154",$B55,1,"Cur=USD",100000000)</f>
        <v>1497.44</v>
      </c>
    </row>
    <row r="56" spans="1:19" x14ac:dyDescent="0.25">
      <c r="A56" s="5">
        <v>44104</v>
      </c>
      <c r="B56" s="5">
        <v>44196</v>
      </c>
      <c r="C56" s="6" cm="1">
        <f t="array" ref="C56">[1]!hks_qstm_is($U$1,"W69199016",$B56,1,"Cur=USD",100000000)</f>
        <v>646.98</v>
      </c>
      <c r="D56" s="6" cm="1">
        <f t="array" ref="D56">[1]!hks_qstm_is($U$1,"W69199016",EDATE($B56,-12),1,"Cur=USD",100000000)</f>
        <v>640.4</v>
      </c>
      <c r="E56" s="6" cm="1">
        <f t="array" ref="E56">[1]!hks_fa_or_ttm($U$1,$A56,"Cur=USD",100000000)+$C56-$D56</f>
        <v>2745.15</v>
      </c>
      <c r="F56" s="7" cm="1">
        <f t="array" ref="F56">[1]!hks_qfa_grossprofitmargin($U$1,$B56,1)%</f>
        <v>0.38160400000000005</v>
      </c>
      <c r="G56" s="7" cm="1">
        <f t="array" ref="G56">[1]!hks_qfa_grossprofitmargin($U$1,EDATE($B56,-12),1)%</f>
        <v>0.37965300000000002</v>
      </c>
      <c r="H56" s="7" cm="1">
        <f t="array" ref="H56">[1]!hks_fa_grossprofitmargin_ttm2($U$1,$B56)%</f>
        <v>0.38233199999999995</v>
      </c>
      <c r="I56" s="7" cm="1">
        <f t="array" ref="I56">[1]!hks_qfa_netprofitmargin($U$1,$B56,1)%</f>
        <v>0.19587900000000003</v>
      </c>
      <c r="J56" s="7" cm="1">
        <f t="array" ref="J56">[1]!hks_qfa_netprofitmargin($U$1,EDATE($B56,-12),1)%</f>
        <v>0.21370999999999998</v>
      </c>
      <c r="K56" s="7" cm="1">
        <f t="array" ref="K56">[1]!hks_fa_netprofitmargin_ttm2($U$1,$B56)%</f>
        <v>0.20913599999999999</v>
      </c>
      <c r="L56" s="8" cm="1">
        <f t="array" ref="L56">[1]!hks_qstm_cs($U$1,"W93978243",$B56,1,"Cur=USD",100000000)</f>
        <v>205.76</v>
      </c>
      <c r="M56" s="6" cm="1">
        <f t="array" ref="M56">[1]!s_nq_avgclose($U$1,-63,$A56,3)</f>
        <v>106.18807398890326</v>
      </c>
      <c r="N56" s="6">
        <f>MIN([1]!s_mq_low($U$1,$A56,3),[1]!s_mq_low($U$1,$A56-31,3),[1]!s_mq_low($U$1,$A56-62,3))</f>
        <v>86.655099464817511</v>
      </c>
      <c r="O56" s="9">
        <f>MAX([1]!s_mq_high($U$1,$A56,3),[1]!s_mq_high($U$1,$A56-31,3),[1]!s_mq_high($U$1,$A56-62,3))</f>
        <v>134.36793853277214</v>
      </c>
      <c r="P56" s="9" cm="1">
        <f t="array" ref="P56">[1]!hks_stm_bs($U$1,"W59961072",$B56,1,"Cur=USD",100000000)</f>
        <v>1437.13</v>
      </c>
      <c r="Q56" s="9" cm="1">
        <f t="array" ref="Q56">[1]!hks_stm_bs($U$1,"W57429756",$B56,1,"Cur=USD",100000000)</f>
        <v>1801.75</v>
      </c>
      <c r="R56" s="9">
        <f>[1]!hks_stm_bs($U$1,"W51009704",$B56,1,"Cur=USD",100000000)</f>
        <v>1053.92</v>
      </c>
      <c r="S56" s="9">
        <f>[1]!hks_stm_bs($U$1,"W50002154",$B56,1,"Cur=USD",100000000)</f>
        <v>1531.57</v>
      </c>
    </row>
    <row r="57" spans="1:19" x14ac:dyDescent="0.25">
      <c r="A57" s="5">
        <v>44196</v>
      </c>
      <c r="B57" s="5">
        <v>44286</v>
      </c>
      <c r="C57" s="6" cm="1">
        <f t="array" ref="C57">[1]!hks_qstm_is($U$1,"W69199016",$B57,1,"Cur=USD",100000000)</f>
        <v>1114.3900000000001</v>
      </c>
      <c r="D57" s="6" cm="1">
        <f t="array" ref="D57">[1]!hks_qstm_is($U$1,"W69199016",EDATE($B57,-12),1,"Cur=USD",100000000)</f>
        <v>918.19</v>
      </c>
      <c r="E57" s="6" cm="1">
        <f t="array" ref="E57">[1]!hks_fa_or_ttm($U$1,$A57,"Cur=USD",100000000)+$C57-$D57</f>
        <v>2941.35</v>
      </c>
      <c r="F57" s="7" cm="1">
        <f t="array" ref="F57">[1]!hks_qfa_grossprofitmargin($U$1,$B57,1)%</f>
        <v>0.39777799999999996</v>
      </c>
      <c r="G57" s="7" cm="1">
        <f t="array" ref="G57">[1]!hks_qfa_grossprofitmargin($U$1,EDATE($B57,-12),1)%</f>
        <v>0.383548</v>
      </c>
      <c r="H57" s="7" cm="1">
        <f t="array" ref="H57">[1]!hks_fa_grossprofitmargin_ttm2($U$1,$B57)%</f>
        <v>0.38780500000000001</v>
      </c>
      <c r="I57" s="7" cm="1">
        <f t="array" ref="I57">[1]!hks_qfa_netprofitmargin($U$1,$B57,1)%</f>
        <v>0.25803399999999999</v>
      </c>
      <c r="J57" s="7" cm="1">
        <f t="array" ref="J57">[1]!hks_qfa_netprofitmargin($U$1,EDATE($B57,-12),1)%</f>
        <v>0.24217199999999997</v>
      </c>
      <c r="K57" s="7" cm="1">
        <f t="array" ref="K57">[1]!hks_fa_netprofitmargin_ttm2($U$1,$B57)%</f>
        <v>0.21734899999999999</v>
      </c>
      <c r="L57" s="8" cm="1">
        <f t="array" ref="L57">[1]!hks_qstm_cs($U$1,"W93978243",$B57,1,"Cur=USD",100000000)</f>
        <v>387.63</v>
      </c>
      <c r="M57" s="6" cm="1">
        <f t="array" ref="M57">[1]!s_nq_avgclose($U$1,-63,$A57,3)</f>
        <v>117.25538153595427</v>
      </c>
      <c r="N57" s="6">
        <f>MIN([1]!s_mq_low($U$1,$A57,3),[1]!s_mq_low($U$1,$A57-31,3),[1]!s_mq_low($U$1,$A57-62,3))</f>
        <v>104.51056068515078</v>
      </c>
      <c r="O57" s="9">
        <f>MAX([1]!s_mq_high($U$1,$A57,3),[1]!s_mq_high($U$1,$A57-31,3),[1]!s_mq_high($U$1,$A57-62,3))</f>
        <v>135.38892780421332</v>
      </c>
      <c r="P57" s="9" cm="1">
        <f t="array" ref="P57">[1]!hks_stm_bs($U$1,"W59961072",$B57,1,"Cur=USD",100000000)</f>
        <v>1541.06</v>
      </c>
      <c r="Q57" s="9" cm="1">
        <f t="array" ref="Q57">[1]!hks_stm_bs($U$1,"W57429756",$B57,1,"Cur=USD",100000000)</f>
        <v>1999.48</v>
      </c>
      <c r="R57" s="9">
        <f>[1]!hks_stm_bs($U$1,"W51009704",$B57,1,"Cur=USD",100000000)</f>
        <v>1325.07</v>
      </c>
      <c r="S57" s="9">
        <f>[1]!hks_stm_bs($U$1,"W50002154",$B57,1,"Cur=USD",100000000)</f>
        <v>1553.23</v>
      </c>
    </row>
    <row r="58" spans="1:19" x14ac:dyDescent="0.25">
      <c r="A58" s="5">
        <v>44286</v>
      </c>
      <c r="B58" s="5">
        <v>44377</v>
      </c>
      <c r="C58" s="6" cm="1">
        <f t="array" ref="C58">[1]!hks_qstm_is($U$1,"W69199016",$B58,1,"Cur=USD",100000000)</f>
        <v>895.84</v>
      </c>
      <c r="D58" s="6" cm="1">
        <f t="array" ref="D58">[1]!hks_qstm_is($U$1,"W69199016",EDATE($B58,-12),1,"Cur=USD",100000000)</f>
        <v>583.13</v>
      </c>
      <c r="E58" s="6" cm="1">
        <f t="array" ref="E58">[1]!hks_fa_or_ttm($U$1,$A58,"Cur=USD",100000000)+$C58-$D58</f>
        <v>3254.06</v>
      </c>
      <c r="F58" s="7" cm="1">
        <f t="array" ref="F58">[1]!hks_qfa_grossprofitmargin($U$1,$B58,1)%</f>
        <v>0.42506500000000003</v>
      </c>
      <c r="G58" s="7" cm="1">
        <f t="array" ref="G58">[1]!hks_qfa_grossprofitmargin($U$1,EDATE($B58,-12),1)%</f>
        <v>0.38361899999999999</v>
      </c>
      <c r="H58" s="7" cm="1">
        <f t="array" ref="H58">[1]!hks_fa_grossprofitmargin_ttm2($U$1,$B58)%</f>
        <v>0.39881300000000003</v>
      </c>
      <c r="I58" s="7" cm="1">
        <f t="array" ref="I58">[1]!hks_qfa_netprofitmargin($U$1,$B58,1)%</f>
        <v>0.26377500000000004</v>
      </c>
      <c r="J58" s="7" cm="1">
        <f t="array" ref="J58">[1]!hks_qfa_netprofitmargin($U$1,EDATE($B58,-12),1)%</f>
        <v>0.19290700000000002</v>
      </c>
      <c r="K58" s="7" cm="1">
        <f t="array" ref="K58">[1]!hks_fa_netprofitmargin_ttm2($U$1,$B58)%</f>
        <v>0.23451</v>
      </c>
      <c r="L58" s="8" cm="1">
        <f t="array" ref="L58">[1]!hks_qstm_cs($U$1,"W93978243",$B58,1,"Cur=USD",100000000)</f>
        <v>239.81</v>
      </c>
      <c r="M58" s="6" cm="1">
        <f t="array" ref="M58">[1]!s_nq_avgclose($U$1,-63,$A58,3)</f>
        <v>125.56889317075702</v>
      </c>
      <c r="N58" s="6">
        <f>MIN([1]!s_mq_low($U$1,$A58,3),[1]!s_mq_low($U$1,$A58-31,3),[1]!s_mq_low($U$1,$A58-62,3))</f>
        <v>113.53247224895431</v>
      </c>
      <c r="O58" s="9">
        <f>MAX([1]!s_mq_high($U$1,$A58,3),[1]!s_mq_high($U$1,$A58-31,3),[1]!s_mq_high($U$1,$A58-62,3))</f>
        <v>141.53556503118628</v>
      </c>
      <c r="P58" s="9" cm="1">
        <f t="array" ref="P58">[1]!hks_stm_bs($U$1,"W59961072",$B58,1,"Cur=USD",100000000)</f>
        <v>1214.6500000000001</v>
      </c>
      <c r="Q58" s="9" cm="1">
        <f t="array" ref="Q58">[1]!hks_stm_bs($U$1,"W57429756",$B58,1,"Cur=USD",100000000)</f>
        <v>2156.9299999999998</v>
      </c>
      <c r="R58" s="9">
        <f>[1]!hks_stm_bs($U$1,"W51009704",$B58,1,"Cur=USD",100000000)</f>
        <v>1063.8499999999999</v>
      </c>
      <c r="S58" s="9">
        <f>[1]!hks_stm_bs($U$1,"W50002154",$B58,1,"Cur=USD",100000000)</f>
        <v>1615.95</v>
      </c>
    </row>
    <row r="59" spans="1:19" x14ac:dyDescent="0.25">
      <c r="A59" s="5">
        <v>44377</v>
      </c>
      <c r="B59" s="5">
        <v>44469</v>
      </c>
      <c r="C59" s="6" cm="1">
        <f t="array" ref="C59">[1]!hks_qstm_is($U$1,"W69199016",$B59,1,"Cur=USD",100000000)</f>
        <v>814.34</v>
      </c>
      <c r="D59" s="6" cm="1">
        <f t="array" ref="D59">[1]!hks_qstm_is($U$1,"W69199016",EDATE($B59,-12),1,"Cur=USD",100000000)</f>
        <v>596.85</v>
      </c>
      <c r="E59" s="6" cm="1">
        <f t="array" ref="E59">[1]!hks_fa_or_ttm($U$1,$A59,"Cur=USD",100000000)+$C59-$D59</f>
        <v>3471.55</v>
      </c>
      <c r="F59" s="7" cm="1">
        <f t="array" ref="F59">[1]!hks_qfa_grossprofitmargin($U$1,$B59,1)%</f>
        <v>0.43292700000000006</v>
      </c>
      <c r="G59" s="7" cm="1">
        <f t="array" ref="G59">[1]!hks_qfa_grossprofitmargin($U$1,EDATE($B59,-12),1)%</f>
        <v>0.37999499999999997</v>
      </c>
      <c r="H59" s="7" cm="1">
        <f t="array" ref="H59">[1]!hks_fa_grossprofitmargin_ttm2($U$1,$B59)%</f>
        <v>0.41005000000000003</v>
      </c>
      <c r="I59" s="7" cm="1">
        <f t="array" ref="I59">[1]!hks_qfa_netprofitmargin($U$1,$B59,1)%</f>
        <v>0.26701399999999997</v>
      </c>
      <c r="J59" s="7" cm="1">
        <f t="array" ref="J59">[1]!hks_qfa_netprofitmargin($U$1,EDATE($B59,-12),1)%</f>
        <v>0.18853999999999999</v>
      </c>
      <c r="K59" s="7" cm="1">
        <f t="array" ref="K59">[1]!hks_fa_netprofitmargin_ttm2($U$1,$B59)%</f>
        <v>0.25003799999999998</v>
      </c>
      <c r="L59" s="8" cm="1">
        <f t="array" ref="L59">[1]!hks_qstm_cs($U$1,"W93978243",$B59,1,"Cur=USD",100000000)</f>
        <v>210.94</v>
      </c>
      <c r="M59" s="6" cm="1">
        <f t="array" ref="M59">[1]!s_nq_avgclose($U$1,-63,$A59,3)</f>
        <v>126.59668821029457</v>
      </c>
      <c r="N59" s="6">
        <f>MIN([1]!s_mq_low($U$1,$A59,3),[1]!s_mq_low($U$1,$A59-31,3),[1]!s_mq_low($U$1,$A59-62,3))</f>
        <v>119.6361819620427</v>
      </c>
      <c r="O59" s="9">
        <f>MAX([1]!s_mq_high($U$1,$A59,3),[1]!s_mq_high($U$1,$A59-31,3),[1]!s_mq_high($U$1,$A59-62,3))</f>
        <v>134.47204714441133</v>
      </c>
      <c r="P59" s="9" cm="1">
        <f t="array" ref="P59">[1]!hks_stm_bs($U$1,"W59961072",$B59,1,"Cur=USD",100000000)</f>
        <v>1144.23</v>
      </c>
      <c r="Q59" s="9" cm="1">
        <f t="array" ref="Q59">[1]!hks_stm_bs($U$1,"W57429756",$B59,1,"Cur=USD",100000000)</f>
        <v>2154.17</v>
      </c>
      <c r="R59" s="9">
        <f>[1]!hks_stm_bs($U$1,"W51009704",$B59,1,"Cur=USD",100000000)</f>
        <v>1077.54</v>
      </c>
      <c r="S59" s="9">
        <f>[1]!hks_stm_bs($U$1,"W50002154",$B59,1,"Cur=USD",100000000)</f>
        <v>1578.06</v>
      </c>
    </row>
    <row r="60" spans="1:19" x14ac:dyDescent="0.25">
      <c r="A60" s="5">
        <v>44469</v>
      </c>
      <c r="B60" s="5">
        <v>44561</v>
      </c>
      <c r="C60" s="6" cm="1">
        <f t="array" ref="C60">[1]!hks_qstm_is($U$1,"W69199016",$B60,1,"Cur=USD",100000000)</f>
        <v>833.6</v>
      </c>
      <c r="D60" s="6" cm="1">
        <f t="array" ref="D60">[1]!hks_qstm_is($U$1,"W69199016",EDATE($B60,-12),1,"Cur=USD",100000000)</f>
        <v>646.98</v>
      </c>
      <c r="E60" s="6" cm="1">
        <f t="array" ref="E60">[1]!hks_fa_or_ttm($U$1,$A60,"Cur=USD",100000000)+$C60-$D60</f>
        <v>3658.1700000000005</v>
      </c>
      <c r="F60" s="7" cm="1">
        <f t="array" ref="F60">[1]!hks_qfa_grossprofitmargin($U$1,$B60,1)%</f>
        <v>0.42195300000000002</v>
      </c>
      <c r="G60" s="7" cm="1">
        <f t="array" ref="G60">[1]!hks_qfa_grossprofitmargin($U$1,EDATE($B60,-12),1)%</f>
        <v>0.38160400000000005</v>
      </c>
      <c r="H60" s="7" cm="1">
        <f t="array" ref="H60">[1]!hks_fa_grossprofitmargin_ttm2($U$1,$B60)%</f>
        <v>0.417794</v>
      </c>
      <c r="I60" s="7" cm="1">
        <f t="array" ref="I60">[1]!hks_qfa_netprofitmargin($U$1,$B60,1)%</f>
        <v>0.246533</v>
      </c>
      <c r="J60" s="7" cm="1">
        <f t="array" ref="J60">[1]!hks_qfa_netprofitmargin($U$1,EDATE($B60,-12),1)%</f>
        <v>0.19587900000000003</v>
      </c>
      <c r="K60" s="7" cm="1">
        <f t="array" ref="K60">[1]!hks_fa_netprofitmargin_ttm2($U$1,$B60)%</f>
        <v>0.25881799999999999</v>
      </c>
      <c r="L60" s="8" cm="1">
        <f t="array" ref="L60">[1]!hks_qstm_cs($U$1,"W93978243",$B60,1,"Cur=USD",100000000)</f>
        <v>202</v>
      </c>
      <c r="M60" s="6" cm="1">
        <f t="array" ref="M60">[1]!s_nq_avgclose($U$1,-63,$A60,3)</f>
        <v>144.207791662284</v>
      </c>
      <c r="N60" s="6">
        <f>MIN([1]!s_mq_low($U$1,$A60,3),[1]!s_mq_low($U$1,$A60-31,3),[1]!s_mq_low($U$1,$A60-62,3))</f>
        <v>132.85732567007702</v>
      </c>
      <c r="O60" s="9">
        <f>MAX([1]!s_mq_high($U$1,$A60,3),[1]!s_mq_high($U$1,$A60-31,3),[1]!s_mq_high($U$1,$A60-62,3))</f>
        <v>154.12820909951506</v>
      </c>
      <c r="P60" s="9" cm="1">
        <f t="array" ref="P60">[1]!hks_stm_bs($U$1,"W59961072",$B60,1,"Cur=USD",100000000)</f>
        <v>1348.36</v>
      </c>
      <c r="Q60" s="9" cm="1">
        <f t="array" ref="Q60">[1]!hks_stm_bs($U$1,"W57429756",$B60,1,"Cur=USD",100000000)</f>
        <v>2161.66</v>
      </c>
      <c r="R60" s="9">
        <f>[1]!hks_stm_bs($U$1,"W51009704",$B60,1,"Cur=USD",100000000)</f>
        <v>1254.81</v>
      </c>
      <c r="S60" s="9">
        <f>[1]!hks_stm_bs($U$1,"W50002154",$B60,1,"Cur=USD",100000000)</f>
        <v>1624.31</v>
      </c>
    </row>
    <row r="61" spans="1:19" x14ac:dyDescent="0.25">
      <c r="A61" s="5">
        <v>44561</v>
      </c>
      <c r="B61" s="5">
        <v>44651</v>
      </c>
      <c r="C61" s="6" cm="1">
        <f t="array" ref="C61">[1]!hks_qstm_is($U$1,"W69199016",$B61,1,"Cur=USD",100000000)</f>
        <v>1239.45</v>
      </c>
      <c r="D61" s="6" cm="1">
        <f t="array" ref="D61">[1]!hks_qstm_is($U$1,"W69199016",EDATE($B61,-12),1,"Cur=USD",100000000)</f>
        <v>1114.3900000000001</v>
      </c>
      <c r="E61" s="6" cm="1">
        <f t="array" ref="E61">[1]!hks_fa_or_ttm($U$1,$A61,"Cur=USD",100000000)+$C61-$D61</f>
        <v>3783.2299999999996</v>
      </c>
      <c r="F61" s="7" cm="1">
        <f t="array" ref="F61">[1]!hks_qfa_grossprofitmargin($U$1,$B61,1)%</f>
        <v>0.43763800000000003</v>
      </c>
      <c r="G61" s="7" cm="1">
        <f t="array" ref="G61">[1]!hks_qfa_grossprofitmargin($U$1,EDATE($B61,-12),1)%</f>
        <v>0.39777799999999996</v>
      </c>
      <c r="H61" s="7" cm="1">
        <f t="array" ref="H61">[1]!hks_fa_grossprofitmargin_ttm2($U$1,$B61)%</f>
        <v>0.43019099999999999</v>
      </c>
      <c r="I61" s="7" cm="1">
        <f t="array" ref="I61">[1]!hks_qfa_netprofitmargin($U$1,$B61,1)%</f>
        <v>0.27939800000000004</v>
      </c>
      <c r="J61" s="7" cm="1">
        <f t="array" ref="J61">[1]!hks_qfa_netprofitmargin($U$1,EDATE($B61,-12),1)%</f>
        <v>0.25803399999999999</v>
      </c>
      <c r="K61" s="7" cm="1">
        <f t="array" ref="K61">[1]!hks_fa_netprofitmargin_ttm2($U$1,$B61)%</f>
        <v>0.265791</v>
      </c>
      <c r="L61" s="8" cm="1">
        <f t="array" ref="L61">[1]!hks_qstm_cs($U$1,"W93978243",$B61,1,"Cur=USD",100000000)</f>
        <v>469.66</v>
      </c>
      <c r="M61" s="6" cm="1">
        <f t="array" ref="M61">[1]!s_nq_avgclose($U$1,-63,$A61,3)</f>
        <v>155.03405958850291</v>
      </c>
      <c r="N61" s="6">
        <f>MIN([1]!s_mq_low($U$1,$A61,3),[1]!s_mq_low($U$1,$A61-31,3),[1]!s_mq_low($U$1,$A61-62,3))</f>
        <v>135.51638987784528</v>
      </c>
      <c r="O61" s="9">
        <f>MAX([1]!s_mq_high($U$1,$A61,3),[1]!s_mq_high($U$1,$A61-31,3),[1]!s_mq_high($U$1,$A61-62,3))</f>
        <v>178.76344803517856</v>
      </c>
      <c r="P61" s="9" cm="1">
        <f t="array" ref="P61">[1]!hks_stm_bs($U$1,"W59961072",$B61,1,"Cur=USD",100000000)</f>
        <v>1531.54</v>
      </c>
      <c r="Q61" s="9" cm="1">
        <f t="array" ref="Q61">[1]!hks_stm_bs($U$1,"W57429756",$B61,1,"Cur=USD",100000000)</f>
        <v>2280.37</v>
      </c>
      <c r="R61" s="9">
        <f>[1]!hks_stm_bs($U$1,"W51009704",$B61,1,"Cur=USD",100000000)</f>
        <v>1475.74</v>
      </c>
      <c r="S61" s="9">
        <f>[1]!hks_stm_bs($U$1,"W50002154",$B61,1,"Cur=USD",100000000)</f>
        <v>1616.85</v>
      </c>
    </row>
    <row r="62" spans="1:19" x14ac:dyDescent="0.25">
      <c r="A62" s="5">
        <v>44651</v>
      </c>
      <c r="B62" s="5">
        <v>44742</v>
      </c>
      <c r="C62" s="6" cm="1">
        <f t="array" ref="C62">[1]!hks_qstm_is($U$1,"W69199016",$B62,1,"Cur=USD",100000000)</f>
        <v>972.78</v>
      </c>
      <c r="D62" s="6" cm="1">
        <f t="array" ref="D62">[1]!hks_qstm_is($U$1,"W69199016",EDATE($B62,-12),1,"Cur=USD",100000000)</f>
        <v>895.84</v>
      </c>
      <c r="E62" s="6" cm="1">
        <f t="array" ref="E62">[1]!hks_fa_or_ttm($U$1,$A62,"Cur=USD",100000000)+$C62-$D62</f>
        <v>3860.17</v>
      </c>
      <c r="F62" s="7" cm="1">
        <f t="array" ref="F62">[1]!hks_qfa_grossprofitmargin($U$1,$B62,1)%</f>
        <v>0.43749899999999997</v>
      </c>
      <c r="G62" s="7" cm="1">
        <f t="array" ref="G62">[1]!hks_qfa_grossprofitmargin($U$1,EDATE($B62,-12),1)%</f>
        <v>0.42506500000000003</v>
      </c>
      <c r="H62" s="7" cm="1">
        <f t="array" ref="H62">[1]!hks_fa_grossprofitmargin_ttm2($U$1,$B62)%</f>
        <v>0.433222</v>
      </c>
      <c r="I62" s="7" cm="1">
        <f t="array" ref="I62">[1]!hks_qfa_netprofitmargin($U$1,$B62,1)%</f>
        <v>0.25709799999999999</v>
      </c>
      <c r="J62" s="7" cm="1">
        <f t="array" ref="J62">[1]!hks_qfa_netprofitmargin($U$1,EDATE($B62,-12),1)%</f>
        <v>0.26377500000000004</v>
      </c>
      <c r="K62" s="7" cm="1">
        <f t="array" ref="K62">[1]!hks_fa_netprofitmargin_ttm2($U$1,$B62)%</f>
        <v>0.264069</v>
      </c>
      <c r="L62" s="8" cm="1">
        <f t="array" ref="L62">[1]!hks_qstm_cs($U$1,"W93978243",$B62,1,"Cur=USD",100000000)</f>
        <v>281.66000000000003</v>
      </c>
      <c r="M62" s="6" cm="1">
        <f t="array" ref="M62">[1]!s_nq_avgclose($U$1,-63,$A62,3)</f>
        <v>165.48044802482698</v>
      </c>
      <c r="N62" s="6">
        <f>MIN([1]!s_mq_low($U$1,$A62,3),[1]!s_mq_low($U$1,$A62-31,3),[1]!s_mq_low($U$1,$A62-62,3))</f>
        <v>147.51319924204722</v>
      </c>
      <c r="O62" s="9">
        <f>MAX([1]!s_mq_high($U$1,$A62,3),[1]!s_mq_high($U$1,$A62-31,3),[1]!s_mq_high($U$1,$A62-62,3))</f>
        <v>179.55847572368947</v>
      </c>
      <c r="P62" s="9" cm="1">
        <f t="array" ref="P62">[1]!hks_stm_bs($U$1,"W59961072",$B62,1,"Cur=USD",100000000)</f>
        <v>1181.8</v>
      </c>
      <c r="Q62" s="9" cm="1">
        <f t="array" ref="Q62">[1]!hks_stm_bs($U$1,"W57429756",$B62,1,"Cur=USD",100000000)</f>
        <v>2324.8200000000002</v>
      </c>
      <c r="R62" s="9">
        <f>[1]!hks_stm_bs($U$1,"W51009704",$B62,1,"Cur=USD",100000000)</f>
        <v>1275.08</v>
      </c>
      <c r="S62" s="9">
        <f>[1]!hks_stm_bs($U$1,"W50002154",$B62,1,"Cur=USD",100000000)</f>
        <v>1557.55</v>
      </c>
    </row>
    <row r="63" spans="1:19" x14ac:dyDescent="0.25">
      <c r="A63" s="5">
        <v>44742</v>
      </c>
      <c r="B63" s="5">
        <v>44834</v>
      </c>
      <c r="C63" s="6" cm="1">
        <f t="array" ref="C63">[1]!hks_qstm_is($U$1,"W69199016",$B63,1,"Cur=USD",100000000)</f>
        <v>829.59</v>
      </c>
      <c r="D63" s="6" cm="1">
        <f t="array" ref="D63">[1]!hks_qstm_is($U$1,"W69199016",EDATE($B63,-12),1,"Cur=USD",100000000)</f>
        <v>814.34</v>
      </c>
      <c r="E63" s="6" cm="1">
        <f t="array" ref="E63">[1]!hks_fa_or_ttm($U$1,$A63,"Cur=USD",100000000)+$C63-$D63</f>
        <v>3875.42</v>
      </c>
      <c r="F63" s="7" cm="1">
        <f t="array" ref="F63">[1]!hks_qfa_grossprofitmargin($U$1,$B63,1)%</f>
        <v>0.43256300000000003</v>
      </c>
      <c r="G63" s="7" cm="1">
        <f t="array" ref="G63">[1]!hks_qfa_grossprofitmargin($U$1,EDATE($B63,-12),1)%</f>
        <v>0.43292700000000006</v>
      </c>
      <c r="H63" s="7" cm="1">
        <f t="array" ref="H63">[1]!hks_fa_grossprofitmargin_ttm2($U$1,$B63)%</f>
        <v>0.43314300000000006</v>
      </c>
      <c r="I63" s="7" cm="1">
        <f t="array" ref="I63">[1]!hks_qfa_netprofitmargin($U$1,$B63,1)%</f>
        <v>0.23435700000000001</v>
      </c>
      <c r="J63" s="7" cm="1">
        <f t="array" ref="J63">[1]!hks_qfa_netprofitmargin($U$1,EDATE($B63,-12),1)%</f>
        <v>0.26701399999999997</v>
      </c>
      <c r="K63" s="7" cm="1">
        <f t="array" ref="K63">[1]!hks_fa_netprofitmargin_ttm2($U$1,$B63)%</f>
        <v>0.25708999999999999</v>
      </c>
      <c r="L63" s="8" cm="1">
        <f t="array" ref="L63">[1]!hks_qstm_cs($U$1,"W93978243",$B63,1,"Cur=USD",100000000)</f>
        <v>228.92</v>
      </c>
      <c r="M63" s="6" cm="1">
        <f t="array" ref="M63">[1]!s_nq_avgclose($U$1,-63,$A63,3)</f>
        <v>149.71155908640961</v>
      </c>
      <c r="N63" s="6">
        <f>MIN([1]!s_mq_low($U$1,$A63,3),[1]!s_mq_low($U$1,$A63-31,3),[1]!s_mq_low($U$1,$A63-62,3))</f>
        <v>127.00246483060403</v>
      </c>
      <c r="O63" s="9">
        <f>MAX([1]!s_mq_high($U$1,$A63,3),[1]!s_mq_high($U$1,$A63-31,3),[1]!s_mq_high($U$1,$A63-62,3))</f>
        <v>175.41393026457703</v>
      </c>
      <c r="P63" s="9" cm="1">
        <f t="array" ref="P63">[1]!hks_stm_bs($U$1,"W59961072",$B63,1,"Cur=USD",100000000)</f>
        <v>1122.92</v>
      </c>
      <c r="Q63" s="9" cm="1">
        <f t="array" ref="Q63">[1]!hks_stm_bs($U$1,"W57429756",$B63,1,"Cur=USD",100000000)</f>
        <v>2240.17</v>
      </c>
      <c r="R63" s="9">
        <f>[1]!hks_stm_bs($U$1,"W51009704",$B63,1,"Cur=USD",100000000)</f>
        <v>1298.73</v>
      </c>
      <c r="S63" s="9">
        <f>[1]!hks_stm_bs($U$1,"W50002154",$B63,1,"Cur=USD",100000000)</f>
        <v>1483.29</v>
      </c>
    </row>
    <row r="64" spans="1:19" x14ac:dyDescent="0.25">
      <c r="A64" s="5">
        <v>44834</v>
      </c>
      <c r="B64" s="5">
        <v>44926</v>
      </c>
      <c r="C64" s="6" cm="1">
        <f t="array" ref="C64">[1]!hks_qstm_is($U$1,"W69199016",$B64,1,"Cur=USD",100000000)</f>
        <v>901.46</v>
      </c>
      <c r="D64" s="6" cm="1">
        <f t="array" ref="D64">[1]!hks_qstm_is($U$1,"W69199016",EDATE($B64,-12),1,"Cur=USD",100000000)</f>
        <v>833.6</v>
      </c>
      <c r="E64" s="6" cm="1">
        <f t="array" ref="E64">[1]!hks_fa_or_ttm($U$1,$A64,"Cur=USD",100000000)+$C64-$D64</f>
        <v>3943.28</v>
      </c>
      <c r="F64" s="7" cm="1">
        <f t="array" ref="F64">[1]!hks_qfa_grossprofitmargin($U$1,$B64,1)%</f>
        <v>0.42259200000000002</v>
      </c>
      <c r="G64" s="7" cm="1">
        <f t="array" ref="G64">[1]!hks_qfa_grossprofitmargin($U$1,EDATE($B64,-12),1)%</f>
        <v>0.42195300000000002</v>
      </c>
      <c r="H64" s="7" cm="1">
        <f t="array" ref="H64">[1]!hks_fa_grossprofitmargin_ttm2($U$1,$B64)%</f>
        <v>0.43309600000000004</v>
      </c>
      <c r="I64" s="7" cm="1">
        <f t="array" ref="I64">[1]!hks_qfa_netprofitmargin($U$1,$B64,1)%</f>
        <v>0.22986000000000001</v>
      </c>
      <c r="J64" s="7" cm="1">
        <f t="array" ref="J64">[1]!hks_qfa_netprofitmargin($U$1,EDATE($B64,-12),1)%</f>
        <v>0.246533</v>
      </c>
      <c r="K64" s="7" cm="1">
        <f t="array" ref="K64">[1]!hks_fa_netprofitmargin_ttm2($U$1,$B64)%</f>
        <v>0.25309599999999999</v>
      </c>
      <c r="L64" s="8" cm="1">
        <f t="array" ref="L64">[1]!hks_qstm_cs($U$1,"W93978243",$B64,1,"Cur=USD",100000000)</f>
        <v>241.27</v>
      </c>
      <c r="M64" s="6" cm="1">
        <f t="array" ref="M64">[1]!s_nq_avgclose($U$1,-63,$A64,3)</f>
        <v>154.60890336061249</v>
      </c>
      <c r="N64" s="6">
        <f>MIN([1]!s_mq_low($U$1,$A64,3),[1]!s_mq_low($U$1,$A64-31,3),[1]!s_mq_low($U$1,$A64-62,3))</f>
        <v>133.51793536050639</v>
      </c>
      <c r="O64" s="9">
        <f>MAX([1]!s_mq_high($U$1,$A64,3),[1]!s_mq_high($U$1,$A64-31,3),[1]!s_mq_high($U$1,$A64-62,3))</f>
        <v>173.60942951023503</v>
      </c>
      <c r="P64" s="9" cm="1">
        <f t="array" ref="P64">[1]!hks_stm_bs($U$1,"W59961072",$B64,1,"Cur=USD",100000000)</f>
        <v>1354.05</v>
      </c>
      <c r="Q64" s="9" cm="1">
        <f t="array" ref="Q64">[1]!hks_stm_bs($U$1,"W57429756",$B64,1,"Cur=USD",100000000)</f>
        <v>2173.5</v>
      </c>
      <c r="R64" s="9">
        <f>[1]!hks_stm_bs($U$1,"W51009704",$B64,1,"Cur=USD",100000000)</f>
        <v>1539.82</v>
      </c>
      <c r="S64" s="9">
        <f>[1]!hks_stm_bs($U$1,"W50002154",$B64,1,"Cur=USD",100000000)</f>
        <v>1481.01</v>
      </c>
    </row>
    <row r="65" spans="1:19" x14ac:dyDescent="0.25">
      <c r="A65" s="5">
        <v>44926</v>
      </c>
      <c r="B65" s="5">
        <v>45016</v>
      </c>
      <c r="C65" s="6" cm="1">
        <f t="array" ref="C65">[1]!hks_qstm_is($U$1,"W69199016",$B65,1,"Cur=USD",100000000)</f>
        <v>1171.54</v>
      </c>
      <c r="D65" s="6" cm="1">
        <f t="array" ref="D65">[1]!hks_qstm_is($U$1,"W69199016",EDATE($B65,-12),1,"Cur=USD",100000000)</f>
        <v>1239.45</v>
      </c>
      <c r="E65" s="6" cm="1">
        <f t="array" ref="E65">[1]!hks_fa_or_ttm($U$1,$A65,"Cur=USD",100000000)+$C65-$D65</f>
        <v>3875.37</v>
      </c>
      <c r="F65" s="7" cm="1">
        <f t="array" ref="F65">[1]!hks_qfa_grossprofitmargin($U$1,$B65,1)%</f>
        <v>0.42962299999999998</v>
      </c>
      <c r="G65" s="7" cm="1">
        <f t="array" ref="G65">[1]!hks_qfa_grossprofitmargin($U$1,EDATE($B65,-12),1)%</f>
        <v>0.43763800000000003</v>
      </c>
      <c r="H65" s="7" cm="1">
        <f t="array" ref="H65">[1]!hks_fa_grossprofitmargin_ttm2($U$1,$B65)%</f>
        <v>0.43059399999999998</v>
      </c>
      <c r="I65" s="7" cm="1">
        <f t="array" ref="I65">[1]!hks_qfa_netprofitmargin($U$1,$B65,1)%</f>
        <v>0.25605600000000001</v>
      </c>
      <c r="J65" s="7" cm="1">
        <f t="array" ref="J65">[1]!hks_qfa_netprofitmargin($U$1,EDATE($B65,-12),1)%</f>
        <v>0.27939800000000004</v>
      </c>
      <c r="K65" s="7" cm="1">
        <f t="array" ref="K65">[1]!hks_fa_netprofitmargin_ttm2($U$1,$B65)%</f>
        <v>0.24557899999999999</v>
      </c>
      <c r="L65" s="8" cm="1">
        <f t="array" ref="L65">[1]!hks_qstm_cs($U$1,"W93978243",$B65,1,"Cur=USD",100000000)</f>
        <v>340.05</v>
      </c>
      <c r="M65" s="6" cm="1">
        <f t="array" ref="M65">[1]!s_nq_avgclose($U$1,-63,$A65,3)</f>
        <v>140.91848942881165</v>
      </c>
      <c r="N65" s="6">
        <f>MIN([1]!s_mq_low($U$1,$A65,3),[1]!s_mq_low($U$1,$A65-31,3),[1]!s_mq_low($U$1,$A65-62,3))</f>
        <v>124.26039172092015</v>
      </c>
      <c r="O65" s="9">
        <f>MAX([1]!s_mq_high($U$1,$A65,3),[1]!s_mq_high($U$1,$A65-31,3),[1]!s_mq_high($U$1,$A65-62,3))</f>
        <v>155.22841412354254</v>
      </c>
      <c r="P65" s="9" cm="1">
        <f t="array" ref="P65">[1]!hks_stm_bs($U$1,"W59961072",$B65,1,"Cur=USD",100000000)</f>
        <v>1287.77</v>
      </c>
      <c r="Q65" s="9" cm="1">
        <f t="array" ref="Q65">[1]!hks_stm_bs($U$1,"W57429756",$B65,1,"Cur=USD",100000000)</f>
        <v>2179.6999999999998</v>
      </c>
      <c r="R65" s="9">
        <f>[1]!hks_stm_bs($U$1,"W51009704",$B65,1,"Cur=USD",100000000)</f>
        <v>1372.86</v>
      </c>
      <c r="S65" s="9">
        <f>[1]!hks_stm_bs($U$1,"W50002154",$B65,1,"Cur=USD",100000000)</f>
        <v>1527.34</v>
      </c>
    </row>
    <row r="66" spans="1:19" x14ac:dyDescent="0.25">
      <c r="A66" s="5">
        <v>45016</v>
      </c>
      <c r="B66" s="5">
        <v>45107</v>
      </c>
      <c r="C66" s="6" cm="1">
        <f t="array" ref="C66">[1]!hks_qstm_is($U$1,"W69199016",$B66,1,"Cur=USD",100000000)</f>
        <v>948.36</v>
      </c>
      <c r="D66" s="6" cm="1">
        <f t="array" ref="D66">[1]!hks_qstm_is($U$1,"W69199016",EDATE($B66,-12),1,"Cur=USD",100000000)</f>
        <v>972.78</v>
      </c>
      <c r="E66" s="6" cm="1">
        <f t="array" ref="E66">[1]!hks_fa_or_ttm($U$1,$A66,"Cur=USD",100000000)+$C66-$D66</f>
        <v>3850.95</v>
      </c>
      <c r="F66" s="7" cm="1">
        <f t="array" ref="F66">[1]!hks_qfa_grossprofitmargin($U$1,$B66,1)%</f>
        <v>0.44261699999999998</v>
      </c>
      <c r="G66" s="7" cm="1">
        <f t="array" ref="G66">[1]!hks_qfa_grossprofitmargin($U$1,EDATE($B66,-12),1)%</f>
        <v>0.43749899999999997</v>
      </c>
      <c r="H66" s="7" cm="1">
        <f t="array" ref="H66">[1]!hks_fa_grossprofitmargin_ttm2($U$1,$B66)%</f>
        <v>0.43180999999999997</v>
      </c>
      <c r="I66" s="7" cm="1">
        <f t="array" ref="I66">[1]!hks_qfa_netprofitmargin($U$1,$B66,1)%</f>
        <v>0.25475599999999998</v>
      </c>
      <c r="J66" s="7" cm="1">
        <f t="array" ref="J66">[1]!hks_qfa_netprofitmargin($U$1,EDATE($B66,-12),1)%</f>
        <v>0.25709799999999999</v>
      </c>
      <c r="K66" s="7" cm="1">
        <f t="array" ref="K66">[1]!hks_fa_netprofitmargin_ttm2($U$1,$B66)%</f>
        <v>0.24492899999999998</v>
      </c>
      <c r="L66" s="8" cm="1">
        <f t="array" ref="L66">[1]!hks_qstm_cs($U$1,"W93978243",$B66,1,"Cur=USD",100000000)</f>
        <v>285.60000000000002</v>
      </c>
      <c r="M66" s="6" cm="1">
        <f t="array" ref="M66">[1]!s_nq_avgclose($U$1,-63,$A66,3)</f>
        <v>145.24224761211713</v>
      </c>
      <c r="N66" s="6">
        <f>MIN([1]!s_mq_low($U$1,$A66,3),[1]!s_mq_low($U$1,$A66-31,3),[1]!s_mq_low($U$1,$A66-62,3))</f>
        <v>122.58213108752408</v>
      </c>
      <c r="O66" s="9">
        <f>MAX([1]!s_mq_high($U$1,$A66,3),[1]!s_mq_high($U$1,$A66-31,3),[1]!s_mq_high($U$1,$A66-62,3))</f>
        <v>163.13871100931112</v>
      </c>
      <c r="P66" s="9" cm="1">
        <f t="array" ref="P66">[1]!hks_stm_bs($U$1,"W59961072",$B66,1,"Cur=USD",100000000)</f>
        <v>1129.1300000000001</v>
      </c>
      <c r="Q66" s="9" cm="1">
        <f t="array" ref="Q66">[1]!hks_stm_bs($U$1,"W57429756",$B66,1,"Cur=USD",100000000)</f>
        <v>2192.4699999999998</v>
      </c>
      <c r="R66" s="9">
        <f>[1]!hks_stm_bs($U$1,"W51009704",$B66,1,"Cur=USD",100000000)</f>
        <v>1200.75</v>
      </c>
      <c r="S66" s="9">
        <f>[1]!hks_stm_bs($U$1,"W50002154",$B66,1,"Cur=USD",100000000)</f>
        <v>1499.27</v>
      </c>
    </row>
    <row r="67" spans="1:19" x14ac:dyDescent="0.25">
      <c r="A67" s="5">
        <v>45107</v>
      </c>
      <c r="B67" s="5">
        <v>45199</v>
      </c>
      <c r="C67" s="6" cm="1">
        <f t="array" ref="C67">[1]!hks_qstm_is($U$1,"W69199016",$B67,1,"Cur=USD",100000000)</f>
        <v>817.97</v>
      </c>
      <c r="D67" s="6" cm="1">
        <f t="array" ref="D67">[1]!hks_qstm_is($U$1,"W69199016",EDATE($B67,-12),1,"Cur=USD",100000000)</f>
        <v>829.59</v>
      </c>
      <c r="E67" s="6" cm="1">
        <f t="array" ref="E67">[1]!hks_fa_or_ttm($U$1,$A67,"Cur=USD",100000000)+$C67-$D67</f>
        <v>3839.33</v>
      </c>
      <c r="F67" s="7" cm="1">
        <f t="array" ref="F67">[1]!hks_qfa_grossprofitmargin($U$1,$B67,1)%</f>
        <v>0.44516300000000003</v>
      </c>
      <c r="G67" s="7" cm="1">
        <f t="array" ref="G67">[1]!hks_qfa_grossprofitmargin($U$1,EDATE($B67,-12),1)%</f>
        <v>0.43256300000000003</v>
      </c>
      <c r="H67" s="7" cm="1">
        <f t="array" ref="H67">[1]!hks_fa_grossprofitmargin_ttm2($U$1,$B67)%</f>
        <v>0.43449199999999999</v>
      </c>
      <c r="I67" s="7" cm="1">
        <f t="array" ref="I67">[1]!hks_qfa_netprofitmargin($U$1,$B67,1)%</f>
        <v>0.24305299999999999</v>
      </c>
      <c r="J67" s="7" cm="1">
        <f t="array" ref="J67">[1]!hks_qfa_netprofitmargin($U$1,EDATE($B67,-12),1)%</f>
        <v>0.23435700000000001</v>
      </c>
      <c r="K67" s="7" cm="1">
        <f t="array" ref="K67">[1]!hks_fa_netprofitmargin_ttm2($U$1,$B67)%</f>
        <v>0.24681400000000001</v>
      </c>
      <c r="L67" s="8" cm="1">
        <f t="array" ref="L67">[1]!hks_qstm_cs($U$1,"W93978243",$B67,1,"Cur=USD",100000000)</f>
        <v>263.8</v>
      </c>
      <c r="M67" s="6" cm="1">
        <f t="array" ref="M67">[1]!s_nq_avgclose($U$1,-63,$A67,3)</f>
        <v>172.08745982424949</v>
      </c>
      <c r="N67" s="6">
        <f>MIN([1]!s_mq_low($U$1,$A67,3),[1]!s_mq_low($U$1,$A67-31,3),[1]!s_mq_low($U$1,$A67-62,3))</f>
        <v>157.97759542465292</v>
      </c>
      <c r="O67" s="9">
        <f>MAX([1]!s_mq_high($U$1,$A67,3),[1]!s_mq_high($U$1,$A67-31,3),[1]!s_mq_high($U$1,$A67-62,3))</f>
        <v>192.55213181805576</v>
      </c>
      <c r="P67" s="9" cm="1">
        <f t="array" ref="P67">[1]!hks_stm_bs($U$1,"W59961072",$B67,1,"Cur=USD",100000000)</f>
        <v>1226.5899999999999</v>
      </c>
      <c r="Q67" s="9" cm="1">
        <f t="array" ref="Q67">[1]!hks_stm_bs($U$1,"W57429756",$B67,1,"Cur=USD",100000000)</f>
        <v>2123.79</v>
      </c>
      <c r="R67" s="9">
        <f>[1]!hks_stm_bs($U$1,"W51009704",$B67,1,"Cur=USD",100000000)</f>
        <v>1249.6300000000001</v>
      </c>
      <c r="S67" s="9">
        <f>[1]!hks_stm_bs($U$1,"W50002154",$B67,1,"Cur=USD",100000000)</f>
        <v>1498.01</v>
      </c>
    </row>
    <row r="68" spans="1:19" x14ac:dyDescent="0.25">
      <c r="A68" s="5">
        <v>45199</v>
      </c>
      <c r="B68" s="5">
        <v>45291</v>
      </c>
      <c r="C68" s="6" cm="1">
        <f t="array" ref="C68">[1]!hks_qstm_is($U$1,"W69199016",$B68,1,"Cur=USD",100000000)</f>
        <v>894.98</v>
      </c>
      <c r="D68" s="6" cm="1">
        <f t="array" ref="D68">[1]!hks_qstm_is($U$1,"W69199016",EDATE($B68,-12),1,"Cur=USD",100000000)</f>
        <v>901.46</v>
      </c>
      <c r="E68" s="6" cm="1">
        <f t="array" ref="E68">[1]!hks_fa_or_ttm($U$1,$A68,"Cur=USD",100000000)+$C68-$D68</f>
        <v>3832.8499999999995</v>
      </c>
      <c r="F68" s="7" cm="1">
        <f t="array" ref="F68">[1]!hks_qfa_grossprofitmargin($U$1,$B68,1)%</f>
        <v>0.451708</v>
      </c>
      <c r="G68" s="7" cm="1">
        <f t="array" ref="G68">[1]!hks_qfa_grossprofitmargin($U$1,EDATE($B68,-12),1)%</f>
        <v>0.42259200000000002</v>
      </c>
      <c r="H68" s="7" cm="1">
        <f t="array" ref="H68">[1]!hks_fa_grossprofitmargin_ttm2($U$1,$B68)%</f>
        <v>0.44131100000000001</v>
      </c>
      <c r="I68" s="7" cm="1">
        <f t="array" ref="I68">[1]!hks_qfa_netprofitmargin($U$1,$B68,1)%</f>
        <v>0.25649699999999998</v>
      </c>
      <c r="J68" s="7" cm="1">
        <f t="array" ref="J68">[1]!hks_qfa_netprofitmargin($U$1,EDATE($B68,-12),1)%</f>
        <v>0.22986000000000001</v>
      </c>
      <c r="K68" s="7" cm="1">
        <f t="array" ref="K68">[1]!hks_fa_netprofitmargin_ttm2($U$1,$B68)%</f>
        <v>0.25306200000000001</v>
      </c>
      <c r="L68" s="8" cm="1">
        <f t="array" ref="L68">[1]!hks_qstm_cs($U$1,"W93978243",$B68,1,"Cur=USD",100000000)</f>
        <v>215.98</v>
      </c>
      <c r="M68" s="6" cm="1">
        <f t="array" ref="M68">[1]!s_nq_avgclose($U$1,-63,$A68,3)</f>
        <v>181.86021116772494</v>
      </c>
      <c r="N68" s="6">
        <f>MIN([1]!s_mq_low($U$1,$A68,3),[1]!s_mq_low($U$1,$A68-31,3),[1]!s_mq_low($U$1,$A68-62,3))</f>
        <v>166.18249050387323</v>
      </c>
      <c r="O68" s="9">
        <f>MAX([1]!s_mq_high($U$1,$A68,3),[1]!s_mq_high($U$1,$A68-31,3),[1]!s_mq_high($U$1,$A68-62,3))</f>
        <v>196.26495830056146</v>
      </c>
      <c r="P68" s="9" cm="1">
        <f t="array" ref="P68">[1]!hks_stm_bs($U$1,"W59961072",$B68,1,"Cur=USD",100000000)</f>
        <v>1435.66</v>
      </c>
      <c r="Q68" s="9" cm="1">
        <f t="array" ref="Q68">[1]!hks_stm_bs($U$1,"W57429756",$B68,1,"Cur=USD",100000000)</f>
        <v>2090.17</v>
      </c>
      <c r="R68" s="9">
        <f>[1]!hks_stm_bs($U$1,"W51009704",$B68,1,"Cur=USD",100000000)</f>
        <v>1453.08</v>
      </c>
      <c r="S68" s="9">
        <f>[1]!hks_stm_bs($U$1,"W50002154",$B68,1,"Cur=USD",100000000)</f>
        <v>1451.29</v>
      </c>
    </row>
    <row r="69" spans="1:19" x14ac:dyDescent="0.25">
      <c r="A69" s="5">
        <v>45291</v>
      </c>
      <c r="B69" s="5">
        <v>45382</v>
      </c>
      <c r="C69" s="6" cm="1">
        <f t="array" ref="C69">[1]!hks_qstm_is($U$1,"W69199016",$B69,1,"Cur=USD",100000000)</f>
        <v>1195.75</v>
      </c>
      <c r="D69" s="6" cm="1">
        <f t="array" ref="D69">[1]!hks_qstm_is($U$1,"W69199016",EDATE($B69,-12),1,"Cur=USD",100000000)</f>
        <v>1171.54</v>
      </c>
      <c r="E69" s="6" cm="1">
        <f t="array" ref="E69">[1]!hks_fa_or_ttm($U$1,$A69,"Cur=USD",100000000)+$C69-$D69</f>
        <v>3857.0600000000004</v>
      </c>
      <c r="F69" s="7" cm="1">
        <f t="array" ref="F69">[1]!hks_qfa_grossprofitmargin($U$1,$B69,1)%</f>
        <v>0.45874999999999999</v>
      </c>
      <c r="G69" s="7" cm="1">
        <f t="array" ref="G69">[1]!hks_qfa_grossprofitmargin($U$1,EDATE($B69,-12),1)%</f>
        <v>0.42962299999999998</v>
      </c>
      <c r="H69" s="7" cm="1">
        <f t="array" ref="H69">[1]!hks_fa_grossprofitmargin_ttm2($U$1,$B69)%</f>
        <v>0.450268</v>
      </c>
      <c r="I69" s="7" cm="1">
        <f t="array" ref="I69">[1]!hks_qfa_netprofitmargin($U$1,$B69,1)%</f>
        <v>0.283638</v>
      </c>
      <c r="J69" s="7" cm="1">
        <f t="array" ref="J69">[1]!hks_qfa_netprofitmargin($U$1,EDATE($B69,-12),1)%</f>
        <v>0.25605600000000001</v>
      </c>
      <c r="K69" s="7" cm="1">
        <f t="array" ref="K69">[1]!hks_fa_netprofitmargin_ttm2($U$1,$B69)%</f>
        <v>0.26163199999999998</v>
      </c>
      <c r="L69" s="8" cm="1">
        <f t="array" ref="L69">[1]!hks_qstm_cs($U$1,"W93978243",$B69,1,"Cur=USD",100000000)</f>
        <v>398.95</v>
      </c>
      <c r="M69" s="6" cm="1">
        <f t="array" ref="M69">[1]!s_nq_avgclose($U$1,-63,$A69,3)</f>
        <v>182.98232133084446</v>
      </c>
      <c r="N69" s="6">
        <f>MIN([1]!s_mq_low($U$1,$A69,3),[1]!s_mq_low($U$1,$A69-31,3),[1]!s_mq_low($U$1,$A69-62,3))</f>
        <v>164.24921370824887</v>
      </c>
      <c r="O69" s="9">
        <f>MAX([1]!s_mq_high($U$1,$A69,3),[1]!s_mq_high($U$1,$A69-31,3),[1]!s_mq_high($U$1,$A69-62,3))</f>
        <v>198.16879519105026</v>
      </c>
      <c r="P69" s="9" cm="1">
        <f t="array" ref="P69">[1]!hks_stm_bs($U$1,"W59961072",$B69,1,"Cur=USD",100000000)</f>
        <v>1436.92</v>
      </c>
      <c r="Q69" s="9" cm="1">
        <f t="array" ref="Q69">[1]!hks_stm_bs($U$1,"W57429756",$B69,1,"Cur=USD",100000000)</f>
        <v>2098.2199999999998</v>
      </c>
      <c r="R69" s="9">
        <f>[1]!hks_stm_bs($U$1,"W51009704",$B69,1,"Cur=USD",100000000)</f>
        <v>1339.73</v>
      </c>
      <c r="S69" s="9">
        <f>[1]!hks_stm_bs($U$1,"W50002154",$B69,1,"Cur=USD",100000000)</f>
        <v>1454.41</v>
      </c>
    </row>
    <row r="70" spans="1:19" x14ac:dyDescent="0.25">
      <c r="A70" s="5">
        <v>45382</v>
      </c>
      <c r="B70" s="5">
        <v>45473</v>
      </c>
      <c r="C70" s="6" cm="1">
        <f t="array" ref="C70">[1]!hks_qstm_is($U$1,"W69199016",$B70,1,"Cur=USD",100000000)</f>
        <v>907.53</v>
      </c>
      <c r="D70" s="6" cm="1">
        <f t="array" ref="D70">[1]!hks_qstm_is($U$1,"W69199016",EDATE($B70,-12),1,"Cur=USD",100000000)</f>
        <v>948.36</v>
      </c>
      <c r="E70" s="6" cm="1">
        <f t="array" ref="E70">[1]!hks_fa_or_ttm($U$1,$A70,"Cur=USD",100000000)+$C70-$D70</f>
        <v>3816.23</v>
      </c>
      <c r="F70" s="7" cm="1">
        <f t="array" ref="F70">[1]!hks_qfa_grossprofitmargin($U$1,$B70,1)%</f>
        <v>0.465781</v>
      </c>
      <c r="G70" s="7" cm="1">
        <f t="array" ref="G70">[1]!hks_qfa_grossprofitmargin($U$1,EDATE($B70,-12),1)%</f>
        <v>0.44261699999999998</v>
      </c>
      <c r="H70" s="7" cm="1">
        <f t="array" ref="H70">[1]!hks_fa_grossprofitmargin_ttm2($U$1,$B70)%</f>
        <v>0.45585799999999999</v>
      </c>
      <c r="I70" s="7" cm="1">
        <f t="array" ref="I70">[1]!hks_qfa_netprofitmargin($U$1,$B70,1)%</f>
        <v>0.26044299999999998</v>
      </c>
      <c r="J70" s="7" cm="1">
        <f t="array" ref="J70">[1]!hks_qfa_netprofitmargin($U$1,EDATE($B70,-12),1)%</f>
        <v>0.25475599999999998</v>
      </c>
      <c r="K70" s="7" cm="1">
        <f t="array" ref="K70">[1]!hks_fa_netprofitmargin_ttm2($U$1,$B70)%</f>
        <v>0.26305800000000001</v>
      </c>
      <c r="L70" s="8" cm="1">
        <f t="array" ref="L70">[1]!hks_qstm_cs($U$1,"W93978243",$B70,1,"Cur=USD",100000000)</f>
        <v>226.9</v>
      </c>
      <c r="M70" s="6" cm="1">
        <f t="array" ref="M70">[1]!s_nq_avgclose($U$1,-63,$A70,3)</f>
        <v>181.15145567972669</v>
      </c>
      <c r="N70" s="6">
        <f>MIN([1]!s_mq_low($U$1,$A70,3),[1]!s_mq_low($U$1,$A70-31,3),[1]!s_mq_low($U$1,$A70-62,3))</f>
        <v>167.4785505456224</v>
      </c>
      <c r="O70" s="9">
        <f>MAX([1]!s_mq_high($U$1,$A70,3),[1]!s_mq_high($U$1,$A70-31,3),[1]!s_mq_high($U$1,$A70-62,3))</f>
        <v>194.95234946207017</v>
      </c>
      <c r="P70" s="9" cm="1">
        <f t="array" ref="P70">[1]!hks_stm_bs($U$1,"W59961072",$B70,1,"Cur=USD",100000000)</f>
        <v>1284.1600000000001</v>
      </c>
      <c r="Q70" s="9" cm="1">
        <f t="array" ref="Q70">[1]!hks_stm_bs($U$1,"W57429756",$B70,1,"Cur=USD",100000000)</f>
        <v>2089.9499999999998</v>
      </c>
      <c r="R70" s="9">
        <f>[1]!hks_stm_bs($U$1,"W51009704",$B70,1,"Cur=USD",100000000)</f>
        <v>1238.22</v>
      </c>
      <c r="S70" s="9">
        <f>[1]!hks_stm_bs($U$1,"W50002154",$B70,1,"Cur=USD",100000000)</f>
        <v>1393.95</v>
      </c>
    </row>
    <row r="71" spans="1:19" x14ac:dyDescent="0.25">
      <c r="A71" s="5">
        <v>45473</v>
      </c>
      <c r="B71" s="5">
        <v>45565</v>
      </c>
      <c r="C71" s="6" cm="1">
        <f t="array" ref="C71">[1]!hks_qstm_is($U$1,"W69199016",$B71,1,"Cur=USD",100000000)</f>
        <v>857.77</v>
      </c>
      <c r="D71" s="6" cm="1">
        <f t="array" ref="D71">[1]!hks_qstm_is($U$1,"W69199016",EDATE($B71,-12),1,"Cur=USD",100000000)</f>
        <v>817.97</v>
      </c>
      <c r="E71" s="6" cm="1">
        <f t="array" ref="E71">[1]!hks_fa_or_ttm($U$1,$A71,"Cur=USD",100000000)+$C71-$D71</f>
        <v>3856.0299999999997</v>
      </c>
      <c r="F71" s="7" cm="1">
        <f t="array" ref="F71">[1]!hks_qfa_grossprofitmargin($U$1,$B71,1)%</f>
        <v>0.46257199999999998</v>
      </c>
      <c r="G71" s="7" cm="1">
        <f t="array" ref="G71">[1]!hks_qfa_grossprofitmargin($U$1,EDATE($B71,-12),1)%</f>
        <v>0.44516300000000003</v>
      </c>
      <c r="H71" s="7" cm="1">
        <f t="array" ref="H71">[1]!hks_fa_grossprofitmargin_ttm2($U$1,$B71)%</f>
        <v>0.45962000000000003</v>
      </c>
      <c r="I71" s="7" cm="1">
        <f t="array" ref="I71">[1]!hks_qfa_netprofitmargin($U$1,$B71,1)%</f>
        <v>0.25004399999999999</v>
      </c>
      <c r="J71" s="7" cm="1">
        <f t="array" ref="J71">[1]!hks_qfa_netprofitmargin($U$1,EDATE($B71,-12),1)%</f>
        <v>0.24305299999999999</v>
      </c>
      <c r="K71" s="7" cm="1">
        <f t="array" ref="K71">[1]!hks_fa_netprofitmargin_ttm2($U$1,$B71)%</f>
        <v>0.264407</v>
      </c>
      <c r="L71" s="8" cm="1">
        <f t="array" ref="L71">[1]!hks_qstm_cs($U$1,"W93978243",$B71,1,"Cur=USD",100000000)</f>
        <v>288.58</v>
      </c>
      <c r="M71" s="6" cm="1">
        <f t="array" ref="M71">[1]!s_nq_avgclose($U$1,-63,$A71,3)</f>
        <v>185.27542410137022</v>
      </c>
      <c r="N71" s="6">
        <f>MIN([1]!s_mq_low($U$1,$A71,3),[1]!s_mq_low($U$1,$A71-31,3),[1]!s_mq_low($U$1,$A71-62,3))</f>
        <v>163.09005389502636</v>
      </c>
      <c r="O71" s="9">
        <f>MAX([1]!s_mq_high($U$1,$A71,3),[1]!s_mq_high($U$1,$A71-31,3),[1]!s_mq_high($U$1,$A71-62,3))</f>
        <v>219.17499339852648</v>
      </c>
      <c r="P71" s="9" cm="1">
        <f t="array" ref="P71">[1]!hks_stm_bs($U$1,"W59961072",$B71,1,"Cur=USD",100000000)</f>
        <v>1254.3499999999999</v>
      </c>
      <c r="Q71" s="9" cm="1">
        <f t="array" ref="Q71">[1]!hks_stm_bs($U$1,"W57429756",$B71,1,"Cur=USD",100000000)</f>
        <v>2061.77</v>
      </c>
      <c r="R71" s="9">
        <f>[1]!hks_stm_bs($U$1,"W51009704",$B71,1,"Cur=USD",100000000)</f>
        <v>1316.24</v>
      </c>
      <c r="S71" s="9">
        <f>[1]!hks_stm_bs($U$1,"W50002154",$B71,1,"Cur=USD",100000000)</f>
        <v>1332.8</v>
      </c>
    </row>
    <row r="72" spans="1:19" x14ac:dyDescent="0.25">
      <c r="A72" s="5">
        <v>45565</v>
      </c>
      <c r="B72" s="5">
        <v>45657</v>
      </c>
      <c r="C72" s="6" cm="1">
        <f t="array" ref="C72">[1]!hks_qstm_is($U$1,"W69199016",$B72,1,"Cur=USD",100000000)</f>
        <v>949.3</v>
      </c>
      <c r="D72" s="6" cm="1">
        <f t="array" ref="D72">[1]!hks_qstm_is($U$1,"W69199016",EDATE($B72,-12),1,"Cur=USD",100000000)</f>
        <v>894.98</v>
      </c>
      <c r="E72" s="6" cm="1">
        <f t="array" ref="E72">[1]!hks_fa_or_ttm($U$1,$A72,"Cur=USD",100000000)+$C72-$D72</f>
        <v>3910.35</v>
      </c>
      <c r="F72" s="7" cm="1">
        <f t="array" ref="F72">[1]!hks_qfa_grossprofitmargin($U$1,$B72,1)%</f>
        <v>0.46222499999999994</v>
      </c>
      <c r="G72" s="7" cm="1">
        <f t="array" ref="G72">[1]!hks_qfa_grossprofitmargin($U$1,EDATE($B72,-12),1)%</f>
        <v>0.451708</v>
      </c>
      <c r="H72" s="7" cm="1">
        <f t="array" ref="H72">[1]!hks_fa_grossprofitmargin_ttm2($U$1,$B72)%</f>
        <v>0.462063</v>
      </c>
      <c r="I72" s="7" cm="1">
        <f t="array" ref="I72">[1]!hks_qfa_netprofitmargin($U$1,$B72,1)%</f>
        <v>0.15523000000000001</v>
      </c>
      <c r="J72" s="7" cm="1">
        <f t="array" ref="J72">[1]!hks_qfa_netprofitmargin($U$1,EDATE($B72,-12),1)%</f>
        <v>0.25649699999999998</v>
      </c>
      <c r="K72" s="7" cm="1">
        <f t="array" ref="K72">[1]!hks_fa_netprofitmargin_ttm2($U$1,$B72)%</f>
        <v>0.23971299999999998</v>
      </c>
      <c r="L72" s="8" cm="1">
        <f t="array" ref="L72">[1]!hks_qstm_cs($U$1,"W93978243",$B72,1,"Cur=USD",100000000)</f>
        <v>268.11</v>
      </c>
      <c r="M72" s="6" cm="1">
        <f t="array" ref="M72">[1]!s_nq_avgclose($U$1,-63,$A72,3)</f>
        <v>222.42020026073928</v>
      </c>
      <c r="N72" s="6">
        <f>MIN([1]!s_mq_low($U$1,$A72,3),[1]!s_mq_low($U$1,$A72-31,3),[1]!s_mq_low($U$1,$A72-62,3))</f>
        <v>195.08764171712622</v>
      </c>
      <c r="O72" s="9">
        <f>MAX([1]!s_mq_high($U$1,$A72,3),[1]!s_mq_high($U$1,$A72-31,3),[1]!s_mq_high($U$1,$A72-62,3))</f>
        <v>236.12572063547881</v>
      </c>
      <c r="P72" s="9" cm="1">
        <f t="array" ref="P72">[1]!hks_stm_bs($U$1,"W59961072",$B72,1,"Cur=USD",100000000)</f>
        <v>1529.87</v>
      </c>
      <c r="Q72" s="9" cm="1">
        <f t="array" ref="Q72">[1]!hks_stm_bs($U$1,"W57429756",$B72,1,"Cur=USD",100000000)</f>
        <v>2119.9299999999998</v>
      </c>
      <c r="R72" s="9">
        <f>[1]!hks_stm_bs($U$1,"W51009704",$B72,1,"Cur=USD",100000000)</f>
        <v>1763.92</v>
      </c>
      <c r="S72" s="9">
        <f>[1]!hks_stm_bs($U$1,"W50002154",$B72,1,"Cur=USD",100000000)</f>
        <v>1316.38</v>
      </c>
    </row>
    <row r="73" spans="1:19" x14ac:dyDescent="0.25">
      <c r="A73" s="5">
        <v>45657</v>
      </c>
      <c r="B73" s="5">
        <v>45747</v>
      </c>
      <c r="C73" s="6" cm="1">
        <f t="array" ref="C73">[1]!hks_qstm_is($U$1,"W69199016",$B73,1,"Cur=USD",100000000)</f>
        <v>1243</v>
      </c>
      <c r="D73" s="6" cm="1">
        <f t="array" ref="D73">[1]!hks_qstm_is($U$1,"W69199016",EDATE($B73,-12),1,"Cur=USD",100000000)</f>
        <v>1195.75</v>
      </c>
      <c r="E73" s="6" cm="1">
        <f t="array" ref="E73">[1]!hks_fa_or_ttm($U$1,$A73,"Cur=USD",100000000)+$C73-$D73</f>
        <v>3957.6000000000004</v>
      </c>
      <c r="F73" s="7" cm="1">
        <f t="array" ref="F73">[1]!hks_qfa_grossprofitmargin($U$1,$B73,1)%</f>
        <v>0.46882499999999999</v>
      </c>
      <c r="G73" s="7" cm="1">
        <f t="array" ref="G73">[1]!hks_qfa_grossprofitmargin($U$1,EDATE($B73,-12),1)%</f>
        <v>0.45874999999999999</v>
      </c>
      <c r="H73" s="7" cm="1">
        <f t="array" ref="H73">[1]!hks_fa_grossprofitmargin_ttm2($U$1,$B73)%</f>
        <v>0.46518799999999999</v>
      </c>
      <c r="I73" s="7" cm="1">
        <f t="array" ref="I73">[1]!hks_qfa_netprofitmargin($U$1,$B73,1)%</f>
        <v>0.29227700000000001</v>
      </c>
      <c r="J73" s="7" cm="1">
        <f t="array" ref="J73">[1]!hks_qfa_netprofitmargin($U$1,EDATE($B73,-12),1)%</f>
        <v>0.283638</v>
      </c>
      <c r="K73" s="7" cm="1">
        <f t="array" ref="K73">[1]!hks_fa_netprofitmargin_ttm2($U$1,$B73)%</f>
        <v>0.24295000000000003</v>
      </c>
      <c r="L73" s="8" cm="1">
        <f t="array" ref="L73">[1]!hks_qstm_cs($U$1,"W93978243",$B73,1,"Cur=USD",100000000)</f>
        <v>299.35000000000002</v>
      </c>
      <c r="M73" s="6" cm="1">
        <f t="array" ref="M73">[1]!s_nq_avgclose($U$1,-63,$A73,3)</f>
        <v>234.99930274104412</v>
      </c>
      <c r="N73" s="6">
        <f>MIN([1]!s_mq_low($U$1,$A73,3),[1]!s_mq_low($U$1,$A73-31,3),[1]!s_mq_low($U$1,$A73-62,3))</f>
        <v>218.94040327546122</v>
      </c>
      <c r="O73" s="9">
        <f>MAX([1]!s_mq_high($U$1,$A73,3),[1]!s_mq_high($U$1,$A73-31,3),[1]!s_mq_high($U$1,$A73-62,3))</f>
        <v>259.47407886288249</v>
      </c>
      <c r="P73" s="9" cm="1">
        <f t="array" ref="P73">[1]!hks_stm_bs($U$1,"W59961072",$B73,1,"Cur=USD",100000000)</f>
        <v>1332.4</v>
      </c>
      <c r="Q73" s="9" cm="1">
        <f t="array" ref="Q73">[1]!hks_stm_bs($U$1,"W57429756",$B73,1,"Cur=USD",100000000)</f>
        <v>2108.4499999999998</v>
      </c>
      <c r="R73" s="9">
        <f>[1]!hks_stm_bs($U$1,"W51009704",$B73,1,"Cur=USD",100000000)</f>
        <v>1443.65</v>
      </c>
      <c r="S73" s="9">
        <f>[1]!hks_stm_bs($U$1,"W50002154",$B73,1,"Cur=USD",100000000)</f>
        <v>1329.62</v>
      </c>
    </row>
    <row r="74" spans="1:19" x14ac:dyDescent="0.25">
      <c r="A74" s="5">
        <v>45747</v>
      </c>
      <c r="B74" s="5">
        <v>45838</v>
      </c>
      <c r="C74" s="6" cm="1">
        <f t="array" ref="C74">[1]!hks_qstm_is($U$1,"W69199016",$B74,1,"Cur=USD",100000000)</f>
        <v>953.59</v>
      </c>
      <c r="D74" s="6" cm="1">
        <f t="array" ref="D74">[1]!hks_qstm_is($U$1,"W69199016",EDATE($B74,-12),1,"Cur=USD",100000000)</f>
        <v>907.53</v>
      </c>
      <c r="E74" s="6" cm="1">
        <f t="array" ref="E74">[1]!hks_fa_or_ttm($U$1,$A74,"Cur=USD",100000000)+$C74-$D74</f>
        <v>4003.66</v>
      </c>
      <c r="F74" s="7" cm="1">
        <f t="array" ref="F74">[1]!hks_qfa_grossprofitmargin($U$1,$B74,1)%</f>
        <v>0.47050600000000004</v>
      </c>
      <c r="G74" s="7" cm="1">
        <f t="array" ref="G74">[1]!hks_qfa_grossprofitmargin($U$1,EDATE($B74,-12),1)%</f>
        <v>0.465781</v>
      </c>
      <c r="H74" s="7" cm="1">
        <f t="array" ref="H74">[1]!hks_fa_grossprofitmargin_ttm2($U$1,$B74)%</f>
        <v>0.46632099999999999</v>
      </c>
      <c r="I74" s="7" cm="1">
        <f t="array" ref="I74">[1]!hks_qfa_netprofitmargin($U$1,$B74,1)%</f>
        <v>0.25985999999999998</v>
      </c>
      <c r="J74" s="7" cm="1">
        <f t="array" ref="J74">[1]!hks_qfa_netprofitmargin($U$1,EDATE($B74,-12),1)%</f>
        <v>0.26044299999999998</v>
      </c>
      <c r="K74" s="7" cm="1">
        <f t="array" ref="K74">[1]!hks_fa_netprofitmargin_ttm2($U$1,$B74)%</f>
        <v>0.24301300000000001</v>
      </c>
      <c r="L74" s="8" cm="1">
        <f t="array" ref="L74">[1]!hks_qstm_cs($U$1,"W93978243",$B74,1,"Cur=USD",100000000)</f>
        <v>239.52</v>
      </c>
      <c r="M74" s="6" cm="1">
        <f t="array" ref="M74">[1]!s_nq_avgclose($U$1,-63,$A74,3)</f>
        <v>232.66290650260834</v>
      </c>
      <c r="N74" s="6">
        <f>MIN([1]!s_mq_low($U$1,$A74,3),[1]!s_mq_low($U$1,$A74-31,3),[1]!s_mq_low($U$1,$A74-62,3))</f>
        <v>208.14704914290738</v>
      </c>
      <c r="O74" s="9">
        <f>MAX([1]!s_mq_high($U$1,$A74,3),[1]!s_mq_high($U$1,$A74-31,3),[1]!s_mq_high($U$1,$A74-62,3))</f>
        <v>249.67259517189734</v>
      </c>
      <c r="P74" s="9" cm="1">
        <f t="array" ref="P74">[1]!hks_stm_bs($U$1,"W59961072",$B74,1,"Cur=USD",100000000)</f>
        <v>1186.74</v>
      </c>
      <c r="Q74" s="9" cm="1">
        <f t="array" ref="Q74">[1]!hks_stm_bs($U$1,"W57429756",$B74,1,"Cur=USD",100000000)</f>
        <v>2125.59</v>
      </c>
      <c r="R74" s="9">
        <f>[1]!hks_stm_bs($U$1,"W51009704",$B74,1,"Cur=USD",100000000)</f>
        <v>1445.71</v>
      </c>
      <c r="S74" s="9">
        <f>[1]!hks_stm_bs($U$1,"W50002154",$B74,1,"Cur=USD",100000000)</f>
        <v>1198.6600000000001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84"/>
  <sheetViews>
    <sheetView workbookViewId="0">
      <selection activeCell="P1" sqref="P1:S2"/>
    </sheetView>
  </sheetViews>
  <sheetFormatPr defaultColWidth="8.7265625" defaultRowHeight="13" x14ac:dyDescent="0.25"/>
  <cols>
    <col min="1" max="2" width="12.6328125" style="1" customWidth="1"/>
    <col min="3" max="3" width="9.36328125" style="1" customWidth="1"/>
    <col min="4" max="5" width="7.6328125" style="1" customWidth="1"/>
    <col min="6" max="6" width="9.54296875" style="1" customWidth="1"/>
    <col min="7" max="9" width="9.6328125" style="1" customWidth="1"/>
    <col min="10" max="10" width="9.7265625" style="1" customWidth="1"/>
    <col min="11" max="16384" width="8.7265625" style="1"/>
  </cols>
  <sheetData>
    <row r="1" spans="1:21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7" t="s">
        <v>82</v>
      </c>
      <c r="Q1" s="17" t="s">
        <v>83</v>
      </c>
      <c r="R1" s="17" t="s">
        <v>84</v>
      </c>
      <c r="S1" s="17" t="s">
        <v>85</v>
      </c>
      <c r="U1" s="13" t="s">
        <v>72</v>
      </c>
    </row>
    <row r="2" spans="1:21" ht="14.5" x14ac:dyDescent="0.25">
      <c r="A2" s="5">
        <v>38442</v>
      </c>
      <c r="B2" s="5">
        <v>38442</v>
      </c>
      <c r="C2" s="6" cm="1">
        <f t="array" ref="C2">[1]!hks_qstm_is($U$1,"W69199016",$B2,1,"Cur=USD",100000000)</f>
        <v>94.34</v>
      </c>
      <c r="D2" s="6" cm="1">
        <f t="array" ref="D2">[1]!hks_qstm_is($U$1,"W69199016",EDATE($B2,-12),1,"Cur=USD",100000000)</f>
        <v>80.91</v>
      </c>
      <c r="E2" s="6" cm="1">
        <f t="array" ref="E2">[1]!hks_fa_or_ttm($U$1,$A2,"Cur=USD",100000000)+$C2-$D2</f>
        <v>355.52</v>
      </c>
      <c r="F2" s="7" cm="1">
        <f t="array" ref="F2">[1]!hks_qfa_grossprofitmargin($U$1,$B2,1)%</f>
        <v>0.59338599999999997</v>
      </c>
      <c r="G2" s="7" cm="1">
        <f t="array" ref="G2">[1]!hks_qfa_grossprofitmargin($U$1,EDATE($B2,-12),1)%</f>
        <v>0.60190299999999997</v>
      </c>
      <c r="H2" s="7" cm="1">
        <f t="array" ref="H2">[1]!hks_fa_grossprofitmargin_ttm2($U$1,$B2)%</f>
        <v>0.57588899999999998</v>
      </c>
      <c r="I2" s="7" cm="1">
        <f t="array" ref="I2">[1]!hks_qfa_netprofitmargin($U$1,$B2,1)%</f>
        <v>0.23086700000000002</v>
      </c>
      <c r="J2" s="7" cm="1">
        <f t="array" ref="J2">[1]!hks_qfa_netprofitmargin($U$1,EDATE($B2,-12),1)%</f>
        <v>0.21381799999999998</v>
      </c>
      <c r="K2" s="7" cm="1">
        <f t="array" ref="K2">[1]!hks_fa_netprofitmargin_ttm2($U$1,$B2)%</f>
        <v>0.22400999999999999</v>
      </c>
      <c r="L2" s="8" cm="1">
        <f t="array" ref="L2">[1]!hks_qstm_cs($U$1,"W93978243",$B2,1,"Cur=USD",100000000)</f>
        <v>37.56</v>
      </c>
      <c r="M2" s="6" cm="1">
        <f t="array" ref="M2">[1]!s_nq_avgclose($U$1,-63,$A2,3)</f>
        <v>13.604871023803682</v>
      </c>
      <c r="N2" s="6">
        <f>MIN([1]!s_mq_low($U$1,$A2,3),[1]!s_mq_low($U$1,$A2-31,3),[1]!s_mq_low($U$1,$A2-62,3))</f>
        <v>12.712155711850794</v>
      </c>
      <c r="O2" s="9">
        <f>MAX([1]!s_mq_high($U$1,$A2,3),[1]!s_mq_high($U$1,$A2-31,3),[1]!s_mq_high($U$1,$A2-62,3))</f>
        <v>14.84375657689684</v>
      </c>
      <c r="P2" s="9" cm="1">
        <f t="array" ref="P2">[1]!hks_stm_bs($U$1,"W59961072",$B2,1,"Cur=USD",100000000)</f>
        <v>234.78</v>
      </c>
      <c r="Q2" s="9" cm="1">
        <f t="array" ref="Q2">[1]!hks_stm_bs($U$1,"W57429756",$B2,1,"Cur=USD",100000000)</f>
        <v>240.88</v>
      </c>
      <c r="R2" s="9">
        <f>[1]!hks_stm_bs($U$1,"W51009704",$B2,1,"Cur=USD",100000000)</f>
        <v>85.73</v>
      </c>
      <c r="S2" s="9">
        <f>[1]!hks_stm_bs($U$1,"W50002154",$B2,1,"Cur=USD",100000000)</f>
        <v>12.82</v>
      </c>
      <c r="U2" s="12"/>
    </row>
    <row r="3" spans="1:21" ht="14.5" x14ac:dyDescent="0.25">
      <c r="A3" s="5">
        <v>38533</v>
      </c>
      <c r="B3" s="5">
        <v>38533</v>
      </c>
      <c r="C3" s="6" cm="1">
        <f t="array" ref="C3">[1]!hks_qstm_is($U$1,"W69199016",$B3,1,"Cur=USD",100000000)</f>
        <v>92.31</v>
      </c>
      <c r="D3" s="6" cm="1">
        <f t="array" ref="D3">[1]!hks_qstm_is($U$1,"W69199016",EDATE($B3,-12),1,"Cur=USD",100000000)</f>
        <v>80.489999999999995</v>
      </c>
      <c r="E3" s="6" cm="1">
        <f t="array" ref="E3">[1]!hks_fa_or_ttm($U$1,$A3,"Cur=USD",100000000)+$C3-$D3</f>
        <v>367.34</v>
      </c>
      <c r="F3" s="7" cm="1">
        <f t="array" ref="F3">[1]!hks_qfa_grossprofitmargin($U$1,$B3,1)%</f>
        <v>0.56364400000000003</v>
      </c>
      <c r="G3" s="7" cm="1">
        <f t="array" ref="G3">[1]!hks_qfa_grossprofitmargin($U$1,EDATE($B3,-12),1)%</f>
        <v>0.59386300000000003</v>
      </c>
      <c r="H3" s="7" cm="1">
        <f t="array" ref="H3">[1]!hks_fa_grossprofitmargin_ttm2($U$1,$B3)%</f>
        <v>0.56887399999999999</v>
      </c>
      <c r="I3" s="7" cm="1">
        <f t="array" ref="I3">[1]!hks_qfa_netprofitmargin($U$1,$B3,1)%</f>
        <v>0.220778</v>
      </c>
      <c r="J3" s="7" cm="1">
        <f t="array" ref="J3">[1]!hks_qfa_netprofitmargin($U$1,EDATE($B3,-12),1)%</f>
        <v>0.21828800000000001</v>
      </c>
      <c r="K3" s="7" cm="1">
        <f t="array" ref="K3">[1]!hks_fa_netprofitmargin_ttm2($U$1,$B3)%</f>
        <v>0.22445100000000001</v>
      </c>
      <c r="L3" s="8" cm="1">
        <f t="array" ref="L3">[1]!hks_qstm_cs($U$1,"W93978243",$B3,1,"Cur=USD",100000000)</f>
        <v>29.72</v>
      </c>
      <c r="M3" s="6" cm="1">
        <f t="array" ref="M3">[1]!s_nq_avgclose($U$1,-63,$A3,3)</f>
        <v>14.70350328545684</v>
      </c>
      <c r="N3" s="6">
        <f>MIN([1]!s_mq_low($U$1,$A3,3),[1]!s_mq_low($U$1,$A3-31,3),[1]!s_mq_low($U$1,$A3-62,3))</f>
        <v>12.786494672050127</v>
      </c>
      <c r="O3" s="9">
        <f>MAX([1]!s_mq_high($U$1,$A3,3),[1]!s_mq_high($U$1,$A3-31,3),[1]!s_mq_high($U$1,$A3-62,3))</f>
        <v>16.3731914090259</v>
      </c>
      <c r="P3" s="9" cm="1">
        <f t="array" ref="P3">[1]!hks_stm_bs($U$1,"W59961072",$B3,1,"Cur=USD",100000000)</f>
        <v>221.9</v>
      </c>
      <c r="Q3" s="9" cm="1">
        <f t="array" ref="Q3">[1]!hks_stm_bs($U$1,"W57429756",$B3,1,"Cur=USD",100000000)</f>
        <v>243.23</v>
      </c>
      <c r="R3" s="9">
        <f>[1]!hks_stm_bs($U$1,"W51009704",$B3,1,"Cur=USD",100000000)</f>
        <v>77.8</v>
      </c>
      <c r="S3" s="9">
        <f>[1]!hks_stm_bs($U$1,"W50002154",$B3,1,"Cur=USD",100000000)</f>
        <v>11.19</v>
      </c>
      <c r="U3" s="12"/>
    </row>
    <row r="4" spans="1:21" ht="14.5" x14ac:dyDescent="0.25">
      <c r="A4" s="5">
        <v>38625</v>
      </c>
      <c r="B4" s="5">
        <v>38625</v>
      </c>
      <c r="C4" s="6" cm="1">
        <f t="array" ref="C4">[1]!hks_qstm_is($U$1,"W69199016",$B4,1,"Cur=USD",100000000)</f>
        <v>99.6</v>
      </c>
      <c r="D4" s="6" cm="1">
        <f t="array" ref="D4">[1]!hks_qstm_is($U$1,"W69199016",EDATE($B4,-12),1,"Cur=USD",100000000)</f>
        <v>84.71</v>
      </c>
      <c r="E4" s="6" cm="1">
        <f t="array" ref="E4">[1]!hks_fa_or_ttm($U$1,$A4,"Cur=USD",100000000)+$C4-$D4</f>
        <v>382.22999999999996</v>
      </c>
      <c r="F4" s="7" cm="1">
        <f t="array" ref="F4">[1]!hks_qfa_grossprofitmargin($U$1,$B4,1)%</f>
        <v>0.59718899999999997</v>
      </c>
      <c r="G4" s="7" cm="1">
        <f t="array" ref="G4">[1]!hks_qfa_grossprofitmargin($U$1,EDATE($B4,-12),1)%</f>
        <v>0.55707700000000004</v>
      </c>
      <c r="H4" s="7" cm="1">
        <f t="array" ref="H4">[1]!hks_fa_grossprofitmargin_ttm2($U$1,$B4)%</f>
        <v>0.57886599999999999</v>
      </c>
      <c r="I4" s="7" cm="1">
        <f t="array" ref="I4">[1]!hks_qfa_netprofitmargin($U$1,$B4,1)%</f>
        <v>0.20030100000000001</v>
      </c>
      <c r="J4" s="7" cm="1">
        <f t="array" ref="J4">[1]!hks_qfa_netprofitmargin($U$1,EDATE($B4,-12),1)%</f>
        <v>0.22500299999999998</v>
      </c>
      <c r="K4" s="7" cm="1">
        <f t="array" ref="K4">[1]!hks_fa_netprofitmargin_ttm2($U$1,$B4)%</f>
        <v>0.21803600000000001</v>
      </c>
      <c r="L4" s="8" cm="1">
        <f t="array" ref="L4">[1]!hks_qstm_cs($U$1,"W93978243",$B4,1,"Cur=USD",100000000)</f>
        <v>43.66</v>
      </c>
      <c r="M4" s="6" cm="1">
        <f t="array" ref="M4">[1]!s_nq_avgclose($U$1,-63,$A4,3)</f>
        <v>15.299149357552244</v>
      </c>
      <c r="N4" s="6">
        <f>MIN([1]!s_mq_low($U$1,$A4,3),[1]!s_mq_low($U$1,$A4-31,3),[1]!s_mq_low($U$1,$A4-62,3))</f>
        <v>13.957728688645759</v>
      </c>
      <c r="O4" s="9">
        <f>MAX([1]!s_mq_high($U$1,$A4,3),[1]!s_mq_high($U$1,$A4-31,3),[1]!s_mq_high($U$1,$A4-62,3))</f>
        <v>16.864387151296679</v>
      </c>
      <c r="P4" s="9" cm="1">
        <f t="array" ref="P4">[1]!hks_stm_bs($U$1,"W59961072",$B4,1,"Cur=USD",100000000)</f>
        <v>217.24</v>
      </c>
      <c r="Q4" s="9" cm="1">
        <f t="array" ref="Q4">[1]!hks_stm_bs($U$1,"W57429756",$B4,1,"Cur=USD",100000000)</f>
        <v>256.36</v>
      </c>
      <c r="R4" s="9">
        <f>[1]!hks_stm_bs($U$1,"W51009704",$B4,1,"Cur=USD",100000000)</f>
        <v>94.99</v>
      </c>
      <c r="S4" s="9">
        <f>[1]!hks_stm_bs($U$1,"W50002154",$B4,1,"Cur=USD",100000000)</f>
        <v>11.85</v>
      </c>
      <c r="U4" s="12"/>
    </row>
    <row r="5" spans="1:21" ht="14.5" x14ac:dyDescent="0.25">
      <c r="A5" s="5">
        <v>38717</v>
      </c>
      <c r="B5" s="5">
        <v>38717</v>
      </c>
      <c r="C5" s="6" cm="1">
        <f t="array" ref="C5">[1]!hks_qstm_is($U$1,"W69199016",$B5,1,"Cur=USD",100000000)</f>
        <v>102.01</v>
      </c>
      <c r="D5" s="6" cm="1">
        <f t="array" ref="D5">[1]!hks_qstm_is($U$1,"W69199016",EDATE($B5,-12),1,"Cur=USD",100000000)</f>
        <v>95.98</v>
      </c>
      <c r="E5" s="6" cm="1">
        <f t="array" ref="E5">[1]!hks_fa_or_ttm($U$1,$A5,"Cur=USD",100000000)+$C5-$D5</f>
        <v>388.26</v>
      </c>
      <c r="F5" s="7" cm="1">
        <f t="array" ref="F5">[1]!hks_qfa_grossprofitmargin($U$1,$B5,1)%</f>
        <v>0.617587</v>
      </c>
      <c r="G5" s="7" cm="1">
        <f t="array" ref="G5">[1]!hks_qfa_grossprofitmargin($U$1,EDATE($B5,-12),1)%</f>
        <v>0.56022099999999997</v>
      </c>
      <c r="H5" s="7" cm="1">
        <f t="array" ref="H5">[1]!hks_fa_grossprofitmargin_ttm2($U$1,$B5)%</f>
        <v>0.59364899999999998</v>
      </c>
      <c r="I5" s="7" cm="1">
        <f t="array" ref="I5">[1]!hks_qfa_netprofitmargin($U$1,$B5,1)%</f>
        <v>0.24046700000000001</v>
      </c>
      <c r="J5" s="7" cm="1">
        <f t="array" ref="J5">[1]!hks_qfa_netprofitmargin($U$1,EDATE($B5,-12),1)%</f>
        <v>0.221192</v>
      </c>
      <c r="K5" s="7" cm="1">
        <f t="array" ref="K5">[1]!hks_fa_netprofitmargin_ttm2($U$1,$B5)%</f>
        <v>0.22314900000000001</v>
      </c>
      <c r="L5" s="8" cm="1">
        <f t="array" ref="L5">[1]!hks_qstm_cs($U$1,"W93978243",$B5,1,"Cur=USD",100000000)</f>
        <v>37.29</v>
      </c>
      <c r="M5" s="6" cm="1">
        <f t="array" ref="M5">[1]!s_nq_avgclose($U$1,-63,$A5,3)</f>
        <v>14.665659747315877</v>
      </c>
      <c r="N5" s="6">
        <f>MIN([1]!s_mq_low($U$1,$A5,3),[1]!s_mq_low($U$1,$A5-31,3),[1]!s_mq_low($U$1,$A5-62,3))</f>
        <v>13.212925519125585</v>
      </c>
      <c r="O5" s="9">
        <f>MAX([1]!s_mq_high($U$1,$A5,3),[1]!s_mq_high($U$1,$A5-31,3),[1]!s_mq_high($U$1,$A5-62,3))</f>
        <v>16.177198717845741</v>
      </c>
      <c r="P5" s="9" cm="1">
        <f t="array" ref="P5">[1]!hks_stm_bs($U$1,"W59961072",$B5,1,"Cur=USD",100000000)</f>
        <v>211.94</v>
      </c>
      <c r="Q5" s="9" cm="1">
        <f t="array" ref="Q5">[1]!hks_stm_bs($U$1,"W57429756",$B5,1,"Cur=USD",100000000)</f>
        <v>271.2</v>
      </c>
      <c r="R5" s="9">
        <f>[1]!hks_stm_bs($U$1,"W51009704",$B5,1,"Cur=USD",100000000)</f>
        <v>92.34</v>
      </c>
      <c r="S5" s="9">
        <f>[1]!hks_stm_bs($U$1,"W50002154",$B5,1,"Cur=USD",100000000)</f>
        <v>28.98</v>
      </c>
      <c r="U5" s="12"/>
    </row>
    <row r="6" spans="1:21" ht="14.5" x14ac:dyDescent="0.25">
      <c r="A6" s="5">
        <v>38807</v>
      </c>
      <c r="B6" s="5">
        <v>38807</v>
      </c>
      <c r="C6" s="6" cm="1">
        <f t="array" ref="C6">[1]!hks_qstm_is($U$1,"W69199016",$B6,1,"Cur=USD",100000000)</f>
        <v>89.4</v>
      </c>
      <c r="D6" s="6" cm="1">
        <f t="array" ref="D6">[1]!hks_qstm_is($U$1,"W69199016",EDATE($B6,-12),1,"Cur=USD",100000000)</f>
        <v>94.34</v>
      </c>
      <c r="E6" s="6" cm="1">
        <f t="array" ref="E6">[1]!hks_fa_or_ttm($U$1,$A6,"Cur=USD",100000000)+$C6-$D6</f>
        <v>383.31999999999994</v>
      </c>
      <c r="F6" s="7" cm="1">
        <f t="array" ref="F6">[1]!hks_qfa_grossprofitmargin($U$1,$B6,1)%</f>
        <v>0.55290799999999996</v>
      </c>
      <c r="G6" s="7" cm="1">
        <f t="array" ref="G6">[1]!hks_qfa_grossprofitmargin($U$1,EDATE($B6,-12),1)%</f>
        <v>0.59338599999999997</v>
      </c>
      <c r="H6" s="7" cm="1">
        <f t="array" ref="H6">[1]!hks_fa_grossprofitmargin_ttm2($U$1,$B6)%</f>
        <v>0.58421199999999995</v>
      </c>
      <c r="I6" s="7" cm="1">
        <f t="array" ref="I6">[1]!hks_qfa_netprofitmargin($U$1,$B6,1)%</f>
        <v>0.15179000000000001</v>
      </c>
      <c r="J6" s="7" cm="1">
        <f t="array" ref="J6">[1]!hks_qfa_netprofitmargin($U$1,EDATE($B6,-12),1)%</f>
        <v>0.23086700000000002</v>
      </c>
      <c r="K6" s="7" cm="1">
        <f t="array" ref="K6">[1]!hks_fa_netprofitmargin_ttm2($U$1,$B6)%</f>
        <v>0.20460699999999998</v>
      </c>
      <c r="L6" s="8" cm="1">
        <f t="array" ref="L6">[1]!hks_qstm_cs($U$1,"W93978243",$B6,1,"Cur=USD",100000000)</f>
        <v>20.96</v>
      </c>
      <c r="M6" s="6" cm="1">
        <f t="array" ref="M6">[1]!s_nq_avgclose($U$1,-63,$A6,3)</f>
        <v>12.724390435482873</v>
      </c>
      <c r="N6" s="6">
        <f>MIN([1]!s_mq_low($U$1,$A6,3),[1]!s_mq_low($U$1,$A6-31,3),[1]!s_mq_low($U$1,$A6-62,3))</f>
        <v>11.417280434232813</v>
      </c>
      <c r="O6" s="9">
        <f>MAX([1]!s_mq_high($U$1,$A6,3),[1]!s_mq_high($U$1,$A6-31,3),[1]!s_mq_high($U$1,$A6-62,3))</f>
        <v>15.671052555510238</v>
      </c>
      <c r="P6" s="9" cm="1">
        <f t="array" ref="P6">[1]!hks_stm_bs($U$1,"W59961072",$B6,1,"Cur=USD",100000000)</f>
        <v>180.27</v>
      </c>
      <c r="Q6" s="9" cm="1">
        <f t="array" ref="Q6">[1]!hks_stm_bs($U$1,"W57429756",$B6,1,"Cur=USD",100000000)</f>
        <v>291.67</v>
      </c>
      <c r="R6" s="9">
        <f>[1]!hks_stm_bs($U$1,"W51009704",$B6,1,"Cur=USD",100000000)</f>
        <v>98.43</v>
      </c>
      <c r="S6" s="9">
        <f>[1]!hks_stm_bs($U$1,"W50002154",$B6,1,"Cur=USD",100000000)</f>
        <v>29.93</v>
      </c>
      <c r="U6" s="12"/>
    </row>
    <row r="7" spans="1:21" ht="14.5" x14ac:dyDescent="0.25">
      <c r="A7" s="5">
        <v>38898</v>
      </c>
      <c r="B7" s="5">
        <v>38898</v>
      </c>
      <c r="C7" s="6" cm="1">
        <f t="array" ref="C7">[1]!hks_qstm_is($U$1,"W69199016",$B7,1,"Cur=USD",100000000)</f>
        <v>80.09</v>
      </c>
      <c r="D7" s="6" cm="1">
        <f t="array" ref="D7">[1]!hks_qstm_is($U$1,"W69199016",EDATE($B7,-12),1,"Cur=USD",100000000)</f>
        <v>92.31</v>
      </c>
      <c r="E7" s="6" cm="1">
        <f t="array" ref="E7">[1]!hks_fa_or_ttm($U$1,$A7,"Cur=USD",100000000)+$C7-$D7</f>
        <v>376.04</v>
      </c>
      <c r="F7" s="7" cm="1">
        <f t="array" ref="F7">[1]!hks_qfa_grossprofitmargin($U$1,$B7,1)%</f>
        <v>0.52078899999999995</v>
      </c>
      <c r="G7" s="7" cm="1">
        <f t="array" ref="G7">[1]!hks_qfa_grossprofitmargin($U$1,EDATE($B7,-12),1)%</f>
        <v>0.56364400000000003</v>
      </c>
      <c r="H7" s="7" cm="1">
        <f t="array" ref="H7">[1]!hks_fa_grossprofitmargin_ttm2($U$1,$B7)%</f>
        <v>0.57564000000000004</v>
      </c>
      <c r="I7" s="7" cm="1">
        <f t="array" ref="I7">[1]!hks_qfa_netprofitmargin($U$1,$B7,1)%</f>
        <v>0.110501</v>
      </c>
      <c r="J7" s="7" cm="1">
        <f t="array" ref="J7">[1]!hks_qfa_netprofitmargin($U$1,EDATE($B7,-12),1)%</f>
        <v>0.220778</v>
      </c>
      <c r="K7" s="7" cm="1">
        <f t="array" ref="K7">[1]!hks_fa_netprofitmargin_ttm2($U$1,$B7)%</f>
        <v>0.18027499999999999</v>
      </c>
      <c r="L7" s="8" cm="1">
        <f t="array" ref="L7">[1]!hks_qstm_cs($U$1,"W93978243",$B7,1,"Cur=USD",100000000)</f>
        <v>15.32</v>
      </c>
      <c r="M7" s="6" cm="1">
        <f t="array" ref="M7">[1]!s_nq_avgclose($U$1,-63,$A7,3)</f>
        <v>11.111873259040005</v>
      </c>
      <c r="N7" s="6">
        <f>MIN([1]!s_mq_low($U$1,$A7,3),[1]!s_mq_low($U$1,$A7-31,3),[1]!s_mq_low($U$1,$A7-62,3))</f>
        <v>9.9544622359401078</v>
      </c>
      <c r="O7" s="9">
        <f>MAX([1]!s_mq_high($U$1,$A7,3),[1]!s_mq_high($U$1,$A7-31,3),[1]!s_mq_high($U$1,$A7-62,3))</f>
        <v>12.016670233475162</v>
      </c>
      <c r="P7" s="9" cm="1">
        <f t="array" ref="P7">[1]!hks_stm_bs($U$1,"W59961072",$B7,1,"Cur=USD",100000000)</f>
        <v>167.55</v>
      </c>
      <c r="Q7" s="9" cm="1">
        <f t="array" ref="Q7">[1]!hks_stm_bs($U$1,"W57429756",$B7,1,"Cur=USD",100000000)</f>
        <v>293.33</v>
      </c>
      <c r="R7" s="9">
        <f>[1]!hks_stm_bs($U$1,"W51009704",$B7,1,"Cur=USD",100000000)</f>
        <v>84.22</v>
      </c>
      <c r="S7" s="9">
        <f>[1]!hks_stm_bs($U$1,"W50002154",$B7,1,"Cur=USD",100000000)</f>
        <v>28.7</v>
      </c>
      <c r="U7" s="12"/>
    </row>
    <row r="8" spans="1:21" ht="14.5" x14ac:dyDescent="0.25">
      <c r="A8" s="5">
        <v>38990</v>
      </c>
      <c r="B8" s="5">
        <v>38990</v>
      </c>
      <c r="C8" s="6" cm="1">
        <f t="array" ref="C8">[1]!hks_qstm_is($U$1,"W69199016",$B8,1,"Cur=USD",100000000)</f>
        <v>87.39</v>
      </c>
      <c r="D8" s="6" cm="1">
        <f t="array" ref="D8">[1]!hks_qstm_is($U$1,"W69199016",EDATE($B8,-12),1,"Cur=USD",100000000)</f>
        <v>99.6</v>
      </c>
      <c r="E8" s="6" cm="1">
        <f t="array" ref="E8">[1]!hks_fa_or_ttm($U$1,$A8,"Cur=USD",100000000)+$C8-$D8</f>
        <v>376.04999999999995</v>
      </c>
      <c r="F8" s="7" cm="1">
        <f t="array" ref="F8">[1]!hks_qfa_grossprofitmargin($U$1,$B8,1)%</f>
        <v>0.49136099999999999</v>
      </c>
      <c r="G8" s="7" cm="1">
        <f t="array" ref="G8">[1]!hks_qfa_grossprofitmargin($U$1,EDATE($B8,-12),1)%</f>
        <v>0.59718899999999997</v>
      </c>
      <c r="H8" s="7" cm="1">
        <f t="array" ref="H8">[1]!hks_fa_grossprofitmargin_ttm2($U$1,$B8)%</f>
        <v>0.54913800000000001</v>
      </c>
      <c r="I8" s="7" cm="1">
        <f t="array" ref="I8">[1]!hks_qfa_netprofitmargin($U$1,$B8,1)%</f>
        <v>0.14887300000000001</v>
      </c>
      <c r="J8" s="7" cm="1">
        <f t="array" ref="J8">[1]!hks_qfa_netprofitmargin($U$1,EDATE($B8,-12),1)%</f>
        <v>0.20030100000000001</v>
      </c>
      <c r="K8" s="7" cm="1">
        <f t="array" ref="K8">[1]!hks_fa_netprofitmargin_ttm2($U$1,$B8)%</f>
        <v>0.167071</v>
      </c>
      <c r="L8" s="8" cm="1">
        <f t="array" ref="L8">[1]!hks_qstm_cs($U$1,"W93978243",$B8,1,"Cur=USD",100000000)</f>
        <v>27.9</v>
      </c>
      <c r="M8" s="6" cm="1">
        <f t="array" ref="M8">[1]!s_nq_avgclose($U$1,-63,$A8,3)</f>
        <v>11.12527727342577</v>
      </c>
      <c r="N8" s="6">
        <f>MIN([1]!s_mq_low($U$1,$A8,3),[1]!s_mq_low($U$1,$A8-31,3),[1]!s_mq_low($U$1,$A8-62,3))</f>
        <v>10.007948898700384</v>
      </c>
      <c r="O8" s="9">
        <f>MAX([1]!s_mq_high($U$1,$A8,3),[1]!s_mq_high($U$1,$A8-31,3),[1]!s_mq_high($U$1,$A8-62,3))</f>
        <v>12.521693282668979</v>
      </c>
      <c r="P8" s="9" cm="1">
        <f t="array" ref="P8">[1]!hks_stm_bs($U$1,"W59961072",$B8,1,"Cur=USD",100000000)</f>
        <v>176.04</v>
      </c>
      <c r="Q8" s="9" cm="1">
        <f t="array" ref="Q8">[1]!hks_stm_bs($U$1,"W57429756",$B8,1,"Cur=USD",100000000)</f>
        <v>292.51</v>
      </c>
      <c r="R8" s="9">
        <f>[1]!hks_stm_bs($U$1,"W51009704",$B8,1,"Cur=USD",100000000)</f>
        <v>90.57</v>
      </c>
      <c r="S8" s="9">
        <f>[1]!hks_stm_bs($U$1,"W50002154",$B8,1,"Cur=USD",100000000)</f>
        <v>27.81</v>
      </c>
      <c r="U8" s="12"/>
    </row>
    <row r="9" spans="1:21" ht="14.5" x14ac:dyDescent="0.25">
      <c r="A9" s="5">
        <v>39082</v>
      </c>
      <c r="B9" s="5">
        <v>39082</v>
      </c>
      <c r="C9" s="6" cm="1">
        <f t="array" ref="C9">[1]!hks_qstm_is($U$1,"W69199016",$B9,1,"Cur=USD",100000000)</f>
        <v>96.94</v>
      </c>
      <c r="D9" s="6" cm="1">
        <f t="array" ref="D9">[1]!hks_qstm_is($U$1,"W69199016",EDATE($B9,-12),1,"Cur=USD",100000000)</f>
        <v>102.01</v>
      </c>
      <c r="E9" s="6" cm="1">
        <f t="array" ref="E9">[1]!hks_fa_or_ttm($U$1,$A9,"Cur=USD",100000000)+$C9-$D9</f>
        <v>383.19</v>
      </c>
      <c r="F9" s="7" cm="1">
        <f t="array" ref="F9">[1]!hks_qfa_grossprofitmargin($U$1,$B9,1)%</f>
        <v>0.49618299999999999</v>
      </c>
      <c r="G9" s="7" cm="1">
        <f t="array" ref="G9">[1]!hks_qfa_grossprofitmargin($U$1,EDATE($B9,-12),1)%</f>
        <v>0.617587</v>
      </c>
      <c r="H9" s="7" cm="1">
        <f t="array" ref="H9">[1]!hks_fa_grossprofitmargin_ttm2($U$1,$B9)%</f>
        <v>0.51489499999999999</v>
      </c>
      <c r="I9" s="7" cm="1">
        <f t="array" ref="I9">[1]!hks_qfa_netprofitmargin($U$1,$B9,1)%</f>
        <v>0.154838</v>
      </c>
      <c r="J9" s="7" cm="1">
        <f t="array" ref="J9">[1]!hks_qfa_netprofitmargin($U$1,EDATE($B9,-12),1)%</f>
        <v>0.24046700000000001</v>
      </c>
      <c r="K9" s="7" cm="1">
        <f t="array" ref="K9">[1]!hks_fa_netprofitmargin_ttm2($U$1,$B9)%</f>
        <v>0.14255800000000002</v>
      </c>
      <c r="L9" s="8" cm="1">
        <f t="array" ref="L9">[1]!hks_qstm_cs($U$1,"W93978243",$B9,1,"Cur=USD",100000000)</f>
        <v>42.02</v>
      </c>
      <c r="M9" s="6" cm="1">
        <f t="array" ref="M9">[1]!s_nq_avgclose($U$1,-63,$A9,3)</f>
        <v>12.603989591799714</v>
      </c>
      <c r="N9" s="6">
        <f>MIN([1]!s_mq_low($U$1,$A9,3),[1]!s_mq_low($U$1,$A9-31,3),[1]!s_mq_low($U$1,$A9-62,3))</f>
        <v>12.029986471299599</v>
      </c>
      <c r="O9" s="9">
        <f>MAX([1]!s_mq_high($U$1,$A9,3),[1]!s_mq_high($U$1,$A9-31,3),[1]!s_mq_high($U$1,$A9-62,3))</f>
        <v>13.513464583337043</v>
      </c>
      <c r="P9" s="9" cm="1">
        <f t="array" ref="P9">[1]!hks_stm_bs($U$1,"W59961072",$B9,1,"Cur=USD",100000000)</f>
        <v>182.8</v>
      </c>
      <c r="Q9" s="9" cm="1">
        <f t="array" ref="Q9">[1]!hks_stm_bs($U$1,"W57429756",$B9,1,"Cur=USD",100000000)</f>
        <v>300.88</v>
      </c>
      <c r="R9" s="9">
        <f>[1]!hks_stm_bs($U$1,"W51009704",$B9,1,"Cur=USD",100000000)</f>
        <v>85.14</v>
      </c>
      <c r="S9" s="9">
        <f>[1]!hks_stm_bs($U$1,"W50002154",$B9,1,"Cur=USD",100000000)</f>
        <v>31.02</v>
      </c>
      <c r="U9" s="12"/>
    </row>
    <row r="10" spans="1:21" ht="14.5" x14ac:dyDescent="0.25">
      <c r="A10" s="5">
        <v>39172</v>
      </c>
      <c r="B10" s="5">
        <v>39172</v>
      </c>
      <c r="C10" s="6" cm="1">
        <f t="array" ref="C10">[1]!hks_qstm_is($U$1,"W69199016",$B10,1,"Cur=USD",100000000)</f>
        <v>88.52</v>
      </c>
      <c r="D10" s="6" cm="1">
        <f t="array" ref="D10">[1]!hks_qstm_is($U$1,"W69199016",EDATE($B10,-12),1,"Cur=USD",100000000)</f>
        <v>89.4</v>
      </c>
      <c r="E10" s="6" cm="1">
        <f t="array" ref="E10">[1]!hks_fa_or_ttm($U$1,$A10,"Cur=USD",100000000)+$C10-$D10</f>
        <v>352.93999999999994</v>
      </c>
      <c r="F10" s="7" cm="1">
        <f t="array" ref="F10">[1]!hks_qfa_grossprofitmargin($U$1,$B10,1)%</f>
        <v>0.50067799999999996</v>
      </c>
      <c r="G10" s="7" cm="1">
        <f t="array" ref="G10">[1]!hks_qfa_grossprofitmargin($U$1,EDATE($B10,-12),1)%</f>
        <v>0.55290799999999996</v>
      </c>
      <c r="H10" s="7" cm="1">
        <f t="array" ref="H10">[1]!hks_fa_grossprofitmargin_ttm2($U$1,$B10)%</f>
        <v>0.50170000000000003</v>
      </c>
      <c r="I10" s="7" cm="1">
        <f t="array" ref="I10">[1]!hks_qfa_netprofitmargin($U$1,$B10,1)%</f>
        <v>0.18481700000000001</v>
      </c>
      <c r="J10" s="7" cm="1">
        <f t="array" ref="J10">[1]!hks_qfa_netprofitmargin($U$1,EDATE($B10,-12),1)%</f>
        <v>0.15179000000000001</v>
      </c>
      <c r="K10" s="7" cm="1">
        <f t="array" ref="K10">[1]!hks_fa_netprofitmargin_ttm2($U$1,$B10)%</f>
        <v>0.15081899999999998</v>
      </c>
      <c r="L10" s="8" cm="1">
        <f t="array" ref="L10">[1]!hks_qstm_cs($U$1,"W93978243",$B10,1,"Cur=USD",100000000)</f>
        <v>15.52</v>
      </c>
      <c r="M10" s="6" cm="1">
        <f t="array" ref="M10">[1]!s_nq_avgclose($U$1,-63,$A10,3)</f>
        <v>12.267953415307815</v>
      </c>
      <c r="N10" s="6">
        <f>MIN([1]!s_mq_low($U$1,$A10,3),[1]!s_mq_low($U$1,$A10-31,3),[1]!s_mq_low($U$1,$A10-62,3))</f>
        <v>11.321213353090888</v>
      </c>
      <c r="O10" s="9">
        <f>MAX([1]!s_mq_high($U$1,$A10,3),[1]!s_mq_high($U$1,$A10-31,3),[1]!s_mq_high($U$1,$A10-62,3))</f>
        <v>13.393344898151826</v>
      </c>
      <c r="P10" s="9" cm="1">
        <f t="array" ref="P10">[1]!hks_stm_bs($U$1,"W59961072",$B10,1,"Cur=USD",100000000)</f>
        <v>176.94</v>
      </c>
      <c r="Q10" s="9" cm="1">
        <f t="array" ref="Q10">[1]!hks_stm_bs($U$1,"W57429756",$B10,1,"Cur=USD",100000000)</f>
        <v>310.62</v>
      </c>
      <c r="R10" s="9">
        <f>[1]!hks_stm_bs($U$1,"W51009704",$B10,1,"Cur=USD",100000000)</f>
        <v>66.260000000000005</v>
      </c>
      <c r="S10" s="9">
        <f>[1]!hks_stm_bs($U$1,"W50002154",$B10,1,"Cur=USD",100000000)</f>
        <v>46.04</v>
      </c>
      <c r="U10" s="12"/>
    </row>
    <row r="11" spans="1:21" ht="14.5" x14ac:dyDescent="0.25">
      <c r="A11" s="5">
        <v>39263</v>
      </c>
      <c r="B11" s="5">
        <v>39263</v>
      </c>
      <c r="C11" s="6" cm="1">
        <f t="array" ref="C11">[1]!hks_qstm_is($U$1,"W69199016",$B11,1,"Cur=USD",100000000)</f>
        <v>86.8</v>
      </c>
      <c r="D11" s="6" cm="1">
        <f t="array" ref="D11">[1]!hks_qstm_is($U$1,"W69199016",EDATE($B11,-12),1,"Cur=USD",100000000)</f>
        <v>80.09</v>
      </c>
      <c r="E11" s="6" cm="1">
        <f t="array" ref="E11">[1]!hks_fa_or_ttm($U$1,$A11,"Cur=USD",100000000)+$C11-$D11</f>
        <v>360.53</v>
      </c>
      <c r="F11" s="7" cm="1">
        <f t="array" ref="F11">[1]!hks_qfa_grossprofitmargin($U$1,$B11,1)%</f>
        <v>0.46947000000000005</v>
      </c>
      <c r="G11" s="7" cm="1">
        <f t="array" ref="G11">[1]!hks_qfa_grossprofitmargin($U$1,EDATE($B11,-12),1)%</f>
        <v>0.52078899999999995</v>
      </c>
      <c r="H11" s="7" cm="1">
        <f t="array" ref="H11">[1]!hks_fa_grossprofitmargin_ttm2($U$1,$B11)%</f>
        <v>0.48967100000000002</v>
      </c>
      <c r="I11" s="7" cm="1">
        <f t="array" ref="I11">[1]!hks_qfa_netprofitmargin($U$1,$B11,1)%</f>
        <v>0.147235</v>
      </c>
      <c r="J11" s="7" cm="1">
        <f t="array" ref="J11">[1]!hks_qfa_netprofitmargin($U$1,EDATE($B11,-12),1)%</f>
        <v>0.110501</v>
      </c>
      <c r="K11" s="7" cm="1">
        <f t="array" ref="K11">[1]!hks_fa_netprofitmargin_ttm2($U$1,$B11)%</f>
        <v>0.15893199999999999</v>
      </c>
      <c r="L11" s="8" cm="1">
        <f t="array" ref="L11">[1]!hks_qstm_cs($U$1,"W93978243",$B11,1,"Cur=USD",100000000)</f>
        <v>24.17</v>
      </c>
      <c r="M11" s="6" cm="1">
        <f t="array" ref="M11">[1]!s_nq_avgclose($U$1,-63,$A11,3)</f>
        <v>13.346193186836233</v>
      </c>
      <c r="N11" s="6">
        <f>MIN([1]!s_mq_low($U$1,$A11,3),[1]!s_mq_low($U$1,$A11-31,3),[1]!s_mq_low($U$1,$A11-62,3))</f>
        <v>11.49027680583038</v>
      </c>
      <c r="O11" s="9">
        <f>MAX([1]!s_mq_high($U$1,$A11,3),[1]!s_mq_high($U$1,$A11-31,3),[1]!s_mq_high($U$1,$A11-62,3))</f>
        <v>14.838985276228776</v>
      </c>
      <c r="P11" s="9" cm="1">
        <f t="array" ref="P11">[1]!hks_stm_bs($U$1,"W59961072",$B11,1,"Cur=USD",100000000)</f>
        <v>196.48</v>
      </c>
      <c r="Q11" s="9" cm="1">
        <f t="array" ref="Q11">[1]!hks_stm_bs($U$1,"W57429756",$B11,1,"Cur=USD",100000000)</f>
        <v>306.45999999999998</v>
      </c>
      <c r="R11" s="9">
        <f>[1]!hks_stm_bs($U$1,"W51009704",$B11,1,"Cur=USD",100000000)</f>
        <v>64.64</v>
      </c>
      <c r="S11" s="9">
        <f>[1]!hks_stm_bs($U$1,"W50002154",$B11,1,"Cur=USD",100000000)</f>
        <v>41.32</v>
      </c>
      <c r="U11" s="12"/>
    </row>
    <row r="12" spans="1:21" ht="14.5" x14ac:dyDescent="0.25">
      <c r="A12" s="5">
        <v>39355</v>
      </c>
      <c r="B12" s="5">
        <v>39355</v>
      </c>
      <c r="C12" s="6" cm="1">
        <f t="array" ref="C12">[1]!hks_qstm_is($U$1,"W69199016",$B12,1,"Cur=USD",100000000)</f>
        <v>100.9</v>
      </c>
      <c r="D12" s="6" cm="1">
        <f t="array" ref="D12">[1]!hks_qstm_is($U$1,"W69199016",EDATE($B12,-12),1,"Cur=USD",100000000)</f>
        <v>87.39</v>
      </c>
      <c r="E12" s="6" cm="1">
        <f t="array" ref="E12">[1]!hks_fa_or_ttm($U$1,$A12,"Cur=USD",100000000)+$C12-$D12</f>
        <v>373.15999999999997</v>
      </c>
      <c r="F12" s="7" cm="1">
        <f t="array" ref="F12">[1]!hks_qfa_grossprofitmargin($U$1,$B12,1)%</f>
        <v>0.51248800000000005</v>
      </c>
      <c r="G12" s="7" cm="1">
        <f t="array" ref="G12">[1]!hks_qfa_grossprofitmargin($U$1,EDATE($B12,-12),1)%</f>
        <v>0.49136099999999999</v>
      </c>
      <c r="H12" s="7" cm="1">
        <f t="array" ref="H12">[1]!hks_fa_grossprofitmargin_ttm2($U$1,$B12)%</f>
        <v>0.49544400000000005</v>
      </c>
      <c r="I12" s="7" cm="1">
        <f t="array" ref="I12">[1]!hks_qfa_netprofitmargin($U$1,$B12,1)%</f>
        <v>0.17750199999999999</v>
      </c>
      <c r="J12" s="7" cm="1">
        <f t="array" ref="J12">[1]!hks_qfa_netprofitmargin($U$1,EDATE($B12,-12),1)%</f>
        <v>0.14887300000000001</v>
      </c>
      <c r="K12" s="7" cm="1">
        <f t="array" ref="K12">[1]!hks_fa_netprofitmargin_ttm2($U$1,$B12)%</f>
        <v>0.16630900000000001</v>
      </c>
      <c r="L12" s="8" cm="1">
        <f t="array" ref="L12">[1]!hks_qstm_cs($U$1,"W93978243",$B12,1,"Cur=USD",100000000)</f>
        <v>38.840000000000003</v>
      </c>
      <c r="M12" s="6" cm="1">
        <f t="array" ref="M12">[1]!s_nq_avgclose($U$1,-63,$A12,3)</f>
        <v>15.104894609322127</v>
      </c>
      <c r="N12" s="6">
        <f>MIN([1]!s_mq_low($U$1,$A12,3),[1]!s_mq_low($U$1,$A12-31,3),[1]!s_mq_low($U$1,$A12-62,3))</f>
        <v>13.46903081982571</v>
      </c>
      <c r="O12" s="9">
        <f>MAX([1]!s_mq_high($U$1,$A12,3),[1]!s_mq_high($U$1,$A12-31,3),[1]!s_mq_high($U$1,$A12-62,3))</f>
        <v>16.115277707921841</v>
      </c>
      <c r="P12" s="9" cm="1">
        <f t="array" ref="P12">[1]!hks_stm_bs($U$1,"W59961072",$B12,1,"Cur=USD",100000000)</f>
        <v>214.26</v>
      </c>
      <c r="Q12" s="9" cm="1">
        <f t="array" ref="Q12">[1]!hks_stm_bs($U$1,"W57429756",$B12,1,"Cur=USD",100000000)</f>
        <v>316.13</v>
      </c>
      <c r="R12" s="9">
        <f>[1]!hks_stm_bs($U$1,"W51009704",$B12,1,"Cur=USD",100000000)</f>
        <v>77.63</v>
      </c>
      <c r="S12" s="9">
        <f>[1]!hks_stm_bs($U$1,"W50002154",$B12,1,"Cur=USD",100000000)</f>
        <v>43.74</v>
      </c>
      <c r="U12" s="12"/>
    </row>
    <row r="13" spans="1:21" ht="14.5" x14ac:dyDescent="0.25">
      <c r="A13" s="5">
        <v>39447</v>
      </c>
      <c r="B13" s="5">
        <v>39447</v>
      </c>
      <c r="C13" s="6" cm="1">
        <f t="array" ref="C13">[1]!hks_qstm_is($U$1,"W69199016",$B13,1,"Cur=USD",100000000)</f>
        <v>107.12</v>
      </c>
      <c r="D13" s="6" cm="1">
        <f t="array" ref="D13">[1]!hks_qstm_is($U$1,"W69199016",EDATE($B13,-12),1,"Cur=USD",100000000)</f>
        <v>96.94</v>
      </c>
      <c r="E13" s="6" cm="1">
        <f t="array" ref="E13">[1]!hks_fa_or_ttm($U$1,$A13,"Cur=USD",100000000)+$C13-$D13</f>
        <v>383.34000000000003</v>
      </c>
      <c r="F13" s="7" cm="1">
        <f t="array" ref="F13">[1]!hks_qfa_grossprofitmargin($U$1,$B13,1)%</f>
        <v>0.58121699999999998</v>
      </c>
      <c r="G13" s="7" cm="1">
        <f t="array" ref="G13">[1]!hks_qfa_grossprofitmargin($U$1,EDATE($B13,-12),1)%</f>
        <v>0.49618299999999999</v>
      </c>
      <c r="H13" s="7" cm="1">
        <f t="array" ref="H13">[1]!hks_fa_grossprofitmargin_ttm2($U$1,$B13)%</f>
        <v>0.51922600000000008</v>
      </c>
      <c r="I13" s="7" cm="1">
        <f t="array" ref="I13">[1]!hks_qfa_netprofitmargin($U$1,$B13,1)%</f>
        <v>0.21200500000000003</v>
      </c>
      <c r="J13" s="7" cm="1">
        <f t="array" ref="J13">[1]!hks_qfa_netprofitmargin($U$1,EDATE($B13,-12),1)%</f>
        <v>0.154838</v>
      </c>
      <c r="K13" s="7" cm="1">
        <f t="array" ref="K13">[1]!hks_fa_netprofitmargin_ttm2($U$1,$B13)%</f>
        <v>0.181979</v>
      </c>
      <c r="L13" s="8" cm="1">
        <f t="array" ref="L13">[1]!hks_qstm_cs($U$1,"W93978243",$B13,1,"Cur=USD",100000000)</f>
        <v>47.72</v>
      </c>
      <c r="M13" s="6" cm="1">
        <f t="array" ref="M13">[1]!s_nq_avgclose($U$1,-63,$A13,3)</f>
        <v>16.042300674204977</v>
      </c>
      <c r="N13" s="6">
        <f>MIN([1]!s_mq_low($U$1,$A13,3),[1]!s_mq_low($U$1,$A13-31,3),[1]!s_mq_low($U$1,$A13-62,3))</f>
        <v>14.891247842727967</v>
      </c>
      <c r="O13" s="9">
        <f>MAX([1]!s_mq_high($U$1,$A13,3),[1]!s_mq_high($U$1,$A13-31,3),[1]!s_mq_high($U$1,$A13-62,3))</f>
        <v>17.138405720310683</v>
      </c>
      <c r="P13" s="9" cm="1">
        <f t="array" ref="P13">[1]!hks_stm_bs($U$1,"W59961072",$B13,1,"Cur=USD",100000000)</f>
        <v>238.85</v>
      </c>
      <c r="Q13" s="9" cm="1">
        <f t="array" ref="Q13">[1]!hks_stm_bs($U$1,"W57429756",$B13,1,"Cur=USD",100000000)</f>
        <v>317.66000000000003</v>
      </c>
      <c r="R13" s="9">
        <f>[1]!hks_stm_bs($U$1,"W51009704",$B13,1,"Cur=USD",100000000)</f>
        <v>85.71</v>
      </c>
      <c r="S13" s="9">
        <f>[1]!hks_stm_bs($U$1,"W50002154",$B13,1,"Cur=USD",100000000)</f>
        <v>43.18</v>
      </c>
      <c r="U13" s="12"/>
    </row>
    <row r="14" spans="1:21" ht="14.5" x14ac:dyDescent="0.25">
      <c r="A14" s="5">
        <v>39538</v>
      </c>
      <c r="B14" s="5">
        <v>39538</v>
      </c>
      <c r="C14" s="6" cm="1">
        <f t="array" ref="C14">[1]!hks_qstm_is($U$1,"W69199016",$B14,1,"Cur=USD",100000000)</f>
        <v>96.73</v>
      </c>
      <c r="D14" s="6" cm="1">
        <f t="array" ref="D14">[1]!hks_qstm_is($U$1,"W69199016",EDATE($B14,-12),1,"Cur=USD",100000000)</f>
        <v>88.52</v>
      </c>
      <c r="E14" s="6" cm="1">
        <f t="array" ref="E14">[1]!hks_fa_or_ttm($U$1,$A14,"Cur=USD",100000000)+$C14-$D14</f>
        <v>391.55</v>
      </c>
      <c r="F14" s="7" cm="1">
        <f t="array" ref="F14">[1]!hks_qfa_grossprofitmargin($U$1,$B14,1)%</f>
        <v>0.53830199999999995</v>
      </c>
      <c r="G14" s="7" cm="1">
        <f t="array" ref="G14">[1]!hks_qfa_grossprofitmargin($U$1,EDATE($B14,-12),1)%</f>
        <v>0.50067799999999996</v>
      </c>
      <c r="H14" s="7" cm="1">
        <f t="array" ref="H14">[1]!hks_fa_grossprofitmargin_ttm2($U$1,$B14)%</f>
        <v>0.52813200000000005</v>
      </c>
      <c r="I14" s="7" cm="1">
        <f t="array" ref="I14">[1]!hks_qfa_netprofitmargin($U$1,$B14,1)%</f>
        <v>0.14917800000000001</v>
      </c>
      <c r="J14" s="7" cm="1">
        <f t="array" ref="J14">[1]!hks_qfa_netprofitmargin($U$1,EDATE($B14,-12),1)%</f>
        <v>0.18481700000000001</v>
      </c>
      <c r="K14" s="7" cm="1">
        <f t="array" ref="K14">[1]!hks_fa_netprofitmargin_ttm2($U$1,$B14)%</f>
        <v>0.173235</v>
      </c>
      <c r="L14" s="8" cm="1">
        <f t="array" ref="L14">[1]!hks_qstm_cs($U$1,"W93978243",$B14,1,"Cur=USD",100000000)</f>
        <v>22.15</v>
      </c>
      <c r="M14" s="6" cm="1">
        <f t="array" ref="M14">[1]!s_nq_avgclose($U$1,-63,$A14,3)</f>
        <v>13.054276958704772</v>
      </c>
      <c r="N14" s="6">
        <f>MIN([1]!s_mq_low($U$1,$A14,3),[1]!s_mq_low($U$1,$A14-31,3),[1]!s_mq_low($U$1,$A14-62,3))</f>
        <v>11.052098008274664</v>
      </c>
      <c r="O14" s="9">
        <f>MAX([1]!s_mq_high($U$1,$A14,3),[1]!s_mq_high($U$1,$A14-31,3),[1]!s_mq_high($U$1,$A14-62,3))</f>
        <v>16.128103132296655</v>
      </c>
      <c r="P14" s="9" cm="1">
        <f t="array" ref="P14">[1]!hks_stm_bs($U$1,"W59961072",$B14,1,"Cur=USD",100000000)</f>
        <v>220.64</v>
      </c>
      <c r="Q14" s="9" cm="1">
        <f t="array" ref="Q14">[1]!hks_stm_bs($U$1,"W57429756",$B14,1,"Cur=USD",100000000)</f>
        <v>313.23</v>
      </c>
      <c r="R14" s="9">
        <f>[1]!hks_stm_bs($U$1,"W51009704",$B14,1,"Cur=USD",100000000)</f>
        <v>86.68</v>
      </c>
      <c r="S14" s="9">
        <f>[1]!hks_stm_bs($U$1,"W50002154",$B14,1,"Cur=USD",100000000)</f>
        <v>40.590000000000003</v>
      </c>
      <c r="U14" s="12"/>
    </row>
    <row r="15" spans="1:21" ht="14.5" x14ac:dyDescent="0.25">
      <c r="A15" s="5">
        <v>39629</v>
      </c>
      <c r="B15" s="5">
        <v>39629</v>
      </c>
      <c r="C15" s="6" cm="1">
        <f t="array" ref="C15">[1]!hks_qstm_is($U$1,"W69199016",$B15,1,"Cur=USD",100000000)</f>
        <v>94.7</v>
      </c>
      <c r="D15" s="6" cm="1">
        <f t="array" ref="D15">[1]!hks_qstm_is($U$1,"W69199016",EDATE($B15,-12),1,"Cur=USD",100000000)</f>
        <v>86.8</v>
      </c>
      <c r="E15" s="6" cm="1">
        <f t="array" ref="E15">[1]!hks_fa_or_ttm($U$1,$A15,"Cur=USD",100000000)+$C15-$D15</f>
        <v>391.23999999999995</v>
      </c>
      <c r="F15" s="7" cm="1">
        <f t="array" ref="F15">[1]!hks_qfa_grossprofitmargin($U$1,$B15,1)%</f>
        <v>0.55427700000000002</v>
      </c>
      <c r="G15" s="7" cm="1">
        <f t="array" ref="G15">[1]!hks_qfa_grossprofitmargin($U$1,EDATE($B15,-12),1)%</f>
        <v>0.46947000000000005</v>
      </c>
      <c r="H15" s="7" cm="1">
        <f t="array" ref="H15">[1]!hks_fa_grossprofitmargin_ttm2($U$1,$B15)%</f>
        <v>0.54707700000000004</v>
      </c>
      <c r="I15" s="7" cm="1">
        <f t="array" ref="I15">[1]!hks_qfa_netprofitmargin($U$1,$B15,1)%</f>
        <v>0.16905999999999999</v>
      </c>
      <c r="J15" s="7" cm="1">
        <f t="array" ref="J15">[1]!hks_qfa_netprofitmargin($U$1,EDATE($B15,-12),1)%</f>
        <v>0.147235</v>
      </c>
      <c r="K15" s="7" cm="1">
        <f t="array" ref="K15">[1]!hks_fa_netprofitmargin_ttm2($U$1,$B15)%</f>
        <v>0.177895</v>
      </c>
      <c r="L15" s="8" cm="1">
        <f t="array" ref="L15">[1]!hks_qstm_cs($U$1,"W93978243",$B15,1,"Cur=USD",100000000)</f>
        <v>28.28</v>
      </c>
      <c r="M15" s="6" cm="1">
        <f t="array" ref="M15">[1]!s_nq_avgclose($U$1,-63,$A15,3)</f>
        <v>14.056411450045513</v>
      </c>
      <c r="N15" s="6">
        <f>MIN([1]!s_mq_low($U$1,$A15,3),[1]!s_mq_low($U$1,$A15-31,3),[1]!s_mq_low($U$1,$A15-62,3))</f>
        <v>12.628192851659831</v>
      </c>
      <c r="O15" s="9">
        <f>MAX([1]!s_mq_high($U$1,$A15,3),[1]!s_mq_high($U$1,$A15-31,3),[1]!s_mq_high($U$1,$A15-62,3))</f>
        <v>15.671925040473896</v>
      </c>
      <c r="P15" s="9" cm="1">
        <f t="array" ref="P15">[1]!hks_stm_bs($U$1,"W59961072",$B15,1,"Cur=USD",100000000)</f>
        <v>197.78</v>
      </c>
      <c r="Q15" s="9" cm="1">
        <f t="array" ref="Q15">[1]!hks_stm_bs($U$1,"W57429756",$B15,1,"Cur=USD",100000000)</f>
        <v>326.14</v>
      </c>
      <c r="R15" s="9">
        <f>[1]!hks_stm_bs($U$1,"W51009704",$B15,1,"Cur=USD",100000000)</f>
        <v>80.319999999999993</v>
      </c>
      <c r="S15" s="9">
        <f>[1]!hks_stm_bs($U$1,"W50002154",$B15,1,"Cur=USD",100000000)</f>
        <v>39.99</v>
      </c>
      <c r="U15" s="12"/>
    </row>
    <row r="16" spans="1:21" ht="14.5" x14ac:dyDescent="0.25">
      <c r="A16" s="5">
        <v>39721</v>
      </c>
      <c r="B16" s="5">
        <v>39721</v>
      </c>
      <c r="C16" s="6" cm="1">
        <f t="array" ref="C16">[1]!hks_qstm_is($U$1,"W69199016",$B16,1,"Cur=USD",100000000)</f>
        <v>102.17</v>
      </c>
      <c r="D16" s="6" cm="1">
        <f t="array" ref="D16">[1]!hks_qstm_is($U$1,"W69199016",EDATE($B16,-12),1,"Cur=USD",100000000)</f>
        <v>100.9</v>
      </c>
      <c r="E16" s="6" cm="1">
        <f t="array" ref="E16">[1]!hks_fa_or_ttm($U$1,$A16,"Cur=USD",100000000)+$C16-$D16</f>
        <v>400.72</v>
      </c>
      <c r="F16" s="7" cm="1">
        <f t="array" ref="F16">[1]!hks_qfa_grossprofitmargin($U$1,$B16,1)%</f>
        <v>0.58911599999999997</v>
      </c>
      <c r="G16" s="7" cm="1">
        <f t="array" ref="G16">[1]!hks_qfa_grossprofitmargin($U$1,EDATE($B16,-12),1)%</f>
        <v>0.51248800000000005</v>
      </c>
      <c r="H16" s="7" cm="1">
        <f t="array" ref="H16">[1]!hks_fa_grossprofitmargin_ttm2($U$1,$B16)%</f>
        <v>0.56650500000000004</v>
      </c>
      <c r="I16" s="7" cm="1">
        <f t="array" ref="I16">[1]!hks_qfa_netprofitmargin($U$1,$B16,1)%</f>
        <v>0.19712199999999999</v>
      </c>
      <c r="J16" s="7" cm="1">
        <f t="array" ref="J16">[1]!hks_qfa_netprofitmargin($U$1,EDATE($B16,-12),1)%</f>
        <v>0.17750199999999999</v>
      </c>
      <c r="K16" s="7" cm="1">
        <f t="array" ref="K16">[1]!hks_fa_netprofitmargin_ttm2($U$1,$B16)%</f>
        <v>0.182896</v>
      </c>
      <c r="L16" s="8" cm="1">
        <f t="array" ref="L16">[1]!hks_qstm_cs($U$1,"W93978243",$B16,1,"Cur=USD",100000000)</f>
        <v>32.869999999999997</v>
      </c>
      <c r="M16" s="6" cm="1">
        <f t="array" ref="M16">[1]!s_nq_avgclose($U$1,-63,$A16,3)</f>
        <v>13.383228378092646</v>
      </c>
      <c r="N16" s="6">
        <f>MIN([1]!s_mq_low($U$1,$A16,3),[1]!s_mq_low($U$1,$A16-31,3),[1]!s_mq_low($U$1,$A16-62,3))</f>
        <v>10.76828435828615</v>
      </c>
      <c r="O16" s="9">
        <f>MAX([1]!s_mq_high($U$1,$A16,3),[1]!s_mq_high($U$1,$A16-31,3),[1]!s_mq_high($U$1,$A16-62,3))</f>
        <v>15.433237662363107</v>
      </c>
      <c r="P16" s="9" cm="1">
        <f t="array" ref="P16">[1]!hks_stm_bs($U$1,"W59961072",$B16,1,"Cur=USD",100000000)</f>
        <v>214.23</v>
      </c>
      <c r="Q16" s="9" cm="1">
        <f t="array" ref="Q16">[1]!hks_stm_bs($U$1,"W57429756",$B16,1,"Cur=USD",100000000)</f>
        <v>312.95999999999998</v>
      </c>
      <c r="R16" s="9">
        <f>[1]!hks_stm_bs($U$1,"W51009704",$B16,1,"Cur=USD",100000000)</f>
        <v>100.68</v>
      </c>
      <c r="S16" s="9">
        <f>[1]!hks_stm_bs($U$1,"W50002154",$B16,1,"Cur=USD",100000000)</f>
        <v>37.4</v>
      </c>
      <c r="U16" s="12"/>
    </row>
    <row r="17" spans="1:21" ht="14.5" x14ac:dyDescent="0.25">
      <c r="A17" s="5">
        <v>39813</v>
      </c>
      <c r="B17" s="5">
        <v>39813</v>
      </c>
      <c r="C17" s="6" cm="1">
        <f t="array" ref="C17">[1]!hks_qstm_is($U$1,"W69199016",$B17,1,"Cur=USD",100000000)</f>
        <v>82.26</v>
      </c>
      <c r="D17" s="6" cm="1">
        <f t="array" ref="D17">[1]!hks_qstm_is($U$1,"W69199016",EDATE($B17,-12),1,"Cur=USD",100000000)</f>
        <v>107.12</v>
      </c>
      <c r="E17" s="6" cm="1">
        <f t="array" ref="E17">[1]!hks_fa_or_ttm($U$1,$A17,"Cur=USD",100000000)+$C17-$D17</f>
        <v>375.86</v>
      </c>
      <c r="F17" s="7" cm="1">
        <f t="array" ref="F17">[1]!hks_qfa_grossprofitmargin($U$1,$B17,1)%</f>
        <v>0.53112099999999995</v>
      </c>
      <c r="G17" s="7" cm="1">
        <f t="array" ref="G17">[1]!hks_qfa_grossprofitmargin($U$1,EDATE($B17,-12),1)%</f>
        <v>0.58121699999999998</v>
      </c>
      <c r="H17" s="7" cm="1">
        <f t="array" ref="H17">[1]!hks_fa_grossprofitmargin_ttm2($U$1,$B17)%</f>
        <v>0.55456800000000006</v>
      </c>
      <c r="I17" s="7" cm="1">
        <f t="array" ref="I17">[1]!hks_qfa_netprofitmargin($U$1,$B17,1)%</f>
        <v>2.8445999999999999E-2</v>
      </c>
      <c r="J17" s="7" cm="1">
        <f t="array" ref="J17">[1]!hks_qfa_netprofitmargin($U$1,EDATE($B17,-12),1)%</f>
        <v>0.21200500000000003</v>
      </c>
      <c r="K17" s="7" cm="1">
        <f t="array" ref="K17">[1]!hks_fa_netprofitmargin_ttm2($U$1,$B17)%</f>
        <v>0.14079700000000001</v>
      </c>
      <c r="L17" s="8" cm="1">
        <f t="array" ref="L17">[1]!hks_qstm_cs($U$1,"W93978243",$B17,1,"Cur=USD",100000000)</f>
        <v>25.96</v>
      </c>
      <c r="M17" s="6" cm="1">
        <f t="array" ref="M17">[1]!s_nq_avgclose($U$1,-63,$A17,3)</f>
        <v>9.1943260335425716</v>
      </c>
      <c r="N17" s="6">
        <f>MIN([1]!s_mq_low($U$1,$A17,3),[1]!s_mq_low($U$1,$A17-31,3),[1]!s_mq_low($U$1,$A17-62,3))</f>
        <v>7.5855076593175452</v>
      </c>
      <c r="O17" s="9">
        <f>MAX([1]!s_mq_high($U$1,$A17,3),[1]!s_mq_high($U$1,$A17-31,3),[1]!s_mq_high($U$1,$A17-62,3))</f>
        <v>11.654432804426929</v>
      </c>
      <c r="P17" s="9" cm="1">
        <f t="array" ref="P17">[1]!hks_stm_bs($U$1,"W59961072",$B17,1,"Cur=USD",100000000)</f>
        <v>198.71</v>
      </c>
      <c r="Q17" s="9" cm="1">
        <f t="array" ref="Q17">[1]!hks_stm_bs($U$1,"W57429756",$B17,1,"Cur=USD",100000000)</f>
        <v>308.44</v>
      </c>
      <c r="R17" s="9">
        <f>[1]!hks_stm_bs($U$1,"W51009704",$B17,1,"Cur=USD",100000000)</f>
        <v>78.180000000000007</v>
      </c>
      <c r="S17" s="9">
        <f>[1]!hks_stm_bs($U$1,"W50002154",$B17,1,"Cur=USD",100000000)</f>
        <v>38.090000000000003</v>
      </c>
      <c r="U17" s="12"/>
    </row>
    <row r="18" spans="1:21" x14ac:dyDescent="0.25">
      <c r="A18" s="5">
        <v>39903</v>
      </c>
      <c r="B18" s="5">
        <v>39903</v>
      </c>
      <c r="C18" s="6" cm="1">
        <f t="array" ref="C18">[1]!hks_qstm_is($U$1,"W69199016",$B18,1,"Cur=USD",100000000)</f>
        <v>71.45</v>
      </c>
      <c r="D18" s="6" cm="1">
        <f t="array" ref="D18">[1]!hks_qstm_is($U$1,"W69199016",EDATE($B18,-12),1,"Cur=USD",100000000)</f>
        <v>96.73</v>
      </c>
      <c r="E18" s="6" cm="1">
        <f t="array" ref="E18">[1]!hks_fa_or_ttm($U$1,$A18,"Cur=USD",100000000)+$C18-$D18</f>
        <v>350.58</v>
      </c>
      <c r="F18" s="7" cm="1">
        <f t="array" ref="F18">[1]!hks_qfa_grossprofitmargin($U$1,$B18,1)%</f>
        <v>0.45318399999999998</v>
      </c>
      <c r="G18" s="7" cm="1">
        <f t="array" ref="G18">[1]!hks_qfa_grossprofitmargin($U$1,EDATE($B18,-12),1)%</f>
        <v>0.53830199999999995</v>
      </c>
      <c r="H18" s="7" cm="1">
        <f t="array" ref="H18">[1]!hks_fa_grossprofitmargin_ttm2($U$1,$B18)%</f>
        <v>0.53839399999999993</v>
      </c>
      <c r="I18" s="7" cm="1">
        <f t="array" ref="I18">[1]!hks_qfa_netprofitmargin($U$1,$B18,1)%</f>
        <v>8.8034000000000001E-2</v>
      </c>
      <c r="J18" s="7" cm="1">
        <f t="array" ref="J18">[1]!hks_qfa_netprofitmargin($U$1,EDATE($B18,-12),1)%</f>
        <v>0.14917800000000001</v>
      </c>
      <c r="K18" s="7" cm="1">
        <f t="array" ref="K18">[1]!hks_fa_netprofitmargin_ttm2($U$1,$B18)%</f>
        <v>0.12773099999999998</v>
      </c>
      <c r="L18" s="8" cm="1">
        <f t="array" ref="L18">[1]!hks_qstm_cs($U$1,"W93978243",$B18,1,"Cur=USD",100000000)</f>
        <v>3.78</v>
      </c>
      <c r="M18" s="6" cm="1">
        <f t="array" ref="M18">[1]!s_nq_avgclose($U$1,-63,$A18,3)</f>
        <v>8.7824212538381197</v>
      </c>
      <c r="N18" s="6">
        <f>MIN([1]!s_mq_low($U$1,$A18,3),[1]!s_mq_low($U$1,$A18-31,3),[1]!s_mq_low($U$1,$A18-62,3))</f>
        <v>7.6572965930685903</v>
      </c>
      <c r="O18" s="9">
        <f>MAX([1]!s_mq_high($U$1,$A18,3),[1]!s_mq_high($U$1,$A18-31,3),[1]!s_mq_high($U$1,$A18-62,3))</f>
        <v>10.09746413807966</v>
      </c>
      <c r="P18" s="9" cm="1">
        <f t="array" ref="P18">[1]!hks_stm_bs($U$1,"W59961072",$B18,1,"Cur=USD",100000000)</f>
        <v>181.42</v>
      </c>
      <c r="Q18" s="9" cm="1">
        <f t="array" ref="Q18">[1]!hks_stm_bs($U$1,"W57429756",$B18,1,"Cur=USD",100000000)</f>
        <v>303.12</v>
      </c>
      <c r="R18" s="9">
        <f>[1]!hks_stm_bs($U$1,"W51009704",$B18,1,"Cur=USD",100000000)</f>
        <v>63.41</v>
      </c>
      <c r="S18" s="9">
        <f>[1]!hks_stm_bs($U$1,"W50002154",$B18,1,"Cur=USD",100000000)</f>
        <v>30.49</v>
      </c>
    </row>
    <row r="19" spans="1:21" x14ac:dyDescent="0.25">
      <c r="A19" s="5">
        <v>39994</v>
      </c>
      <c r="B19" s="5">
        <v>39994</v>
      </c>
      <c r="C19" s="6" cm="1">
        <f t="array" ref="C19">[1]!hks_qstm_is($U$1,"W69199016",$B19,1,"Cur=USD",100000000)</f>
        <v>80.239999999999995</v>
      </c>
      <c r="D19" s="6" cm="1">
        <f t="array" ref="D19">[1]!hks_qstm_is($U$1,"W69199016",EDATE($B19,-12),1,"Cur=USD",100000000)</f>
        <v>94.7</v>
      </c>
      <c r="E19" s="6" cm="1">
        <f t="array" ref="E19">[1]!hks_fa_or_ttm($U$1,$A19,"Cur=USD",100000000)+$C19-$D19</f>
        <v>336.12</v>
      </c>
      <c r="F19" s="7" cm="1">
        <f t="array" ref="F19">[1]!hks_qfa_grossprofitmargin($U$1,$B19,1)%</f>
        <v>0.50834999999999997</v>
      </c>
      <c r="G19" s="7" cm="1">
        <f t="array" ref="G19">[1]!hks_qfa_grossprofitmargin($U$1,EDATE($B19,-12),1)%</f>
        <v>0.55427700000000002</v>
      </c>
      <c r="H19" s="7" cm="1">
        <f t="array" ref="H19">[1]!hks_fa_grossprofitmargin_ttm2($U$1,$B19)%</f>
        <v>0.52674599999999994</v>
      </c>
      <c r="I19" s="7" cm="1">
        <f t="array" ref="I19">[1]!hks_qfa_netprofitmargin($U$1,$B19,1)%</f>
        <v>-4.9600999999999999E-2</v>
      </c>
      <c r="J19" s="7" cm="1">
        <f t="array" ref="J19">[1]!hks_qfa_netprofitmargin($U$1,EDATE($B19,-12),1)%</f>
        <v>0.16905999999999999</v>
      </c>
      <c r="K19" s="7" cm="1">
        <f t="array" ref="K19">[1]!hks_fa_netprofitmargin_ttm2($U$1,$B19)%</f>
        <v>7.3752999999999999E-2</v>
      </c>
      <c r="L19" s="8" cm="1">
        <f t="array" ref="L19">[1]!hks_qstm_cs($U$1,"W93978243",$B19,1,"Cur=USD",100000000)</f>
        <v>33.840000000000003</v>
      </c>
      <c r="M19" s="6" cm="1">
        <f t="array" ref="M19">[1]!s_nq_avgclose($U$1,-63,$A19,3)</f>
        <v>10.069216761021345</v>
      </c>
      <c r="N19" s="6">
        <f>MIN([1]!s_mq_low($U$1,$A19,3),[1]!s_mq_low($U$1,$A19-31,3),[1]!s_mq_low($U$1,$A19-62,3))</f>
        <v>9.2904295593911019</v>
      </c>
      <c r="O19" s="9">
        <f>MAX([1]!s_mq_high($U$1,$A19,3),[1]!s_mq_high($U$1,$A19-31,3),[1]!s_mq_high($U$1,$A19-62,3))</f>
        <v>10.702120729759043</v>
      </c>
      <c r="P19" s="9" cm="1">
        <f t="array" ref="P19">[1]!hks_stm_bs($U$1,"W59961072",$B19,1,"Cur=USD",100000000)</f>
        <v>184.67</v>
      </c>
      <c r="Q19" s="9" cm="1">
        <f t="array" ref="Q19">[1]!hks_stm_bs($U$1,"W57429756",$B19,1,"Cur=USD",100000000)</f>
        <v>305.94</v>
      </c>
      <c r="R19" s="9">
        <f>[1]!hks_stm_bs($U$1,"W51009704",$B19,1,"Cur=USD",100000000)</f>
        <v>70.790000000000006</v>
      </c>
      <c r="S19" s="9">
        <f>[1]!hks_stm_bs($U$1,"W50002154",$B19,1,"Cur=USD",100000000)</f>
        <v>29.35</v>
      </c>
    </row>
    <row r="20" spans="1:21" x14ac:dyDescent="0.25">
      <c r="A20" s="5">
        <v>40086</v>
      </c>
      <c r="B20" s="5">
        <v>40086</v>
      </c>
      <c r="C20" s="6">
        <f>[1]!hks_qstm_is($U$1,"W69199016",B20,1,"Cur=USD",100000000)</f>
        <v>93.89</v>
      </c>
      <c r="D20" s="6" cm="1">
        <f t="array" ref="D20">[1]!hks_qstm_is($U$1,"W69199016",EDATE($B20,-12),1,"Cur=USD",100000000)</f>
        <v>102.17</v>
      </c>
      <c r="E20" s="6" cm="1">
        <f t="array" ref="E20">[1]!hks_fa_or_ttm($U$1,$A20,"Cur=USD",100000000)+$C20-$D20</f>
        <v>327.84</v>
      </c>
      <c r="F20" s="7" cm="1">
        <f t="array" ref="F20">[1]!hks_qfa_grossprofitmargin($U$1,$B20,1)%</f>
        <v>0.57556699999999994</v>
      </c>
      <c r="G20" s="7" cm="1">
        <f t="array" ref="G20">[1]!hks_qfa_grossprofitmargin($U$1,EDATE($B20,-12),1)%</f>
        <v>0.58911599999999997</v>
      </c>
      <c r="H20" s="7" cm="1">
        <f t="array" ref="H20">[1]!hks_fa_grossprofitmargin_ttm2($U$1,$B20)%</f>
        <v>0.52129100000000006</v>
      </c>
      <c r="I20" s="7" cm="1">
        <f t="array" ref="I20">[1]!hks_qfa_netprofitmargin($U$1,$B20,1)%</f>
        <v>0.19767800000000002</v>
      </c>
      <c r="J20" s="7" cm="1">
        <f t="array" ref="J20">[1]!hks_qfa_netprofitmargin($U$1,EDATE($B20,-12),1)%</f>
        <v>0.19712199999999999</v>
      </c>
      <c r="K20" s="7" cm="1">
        <f t="array" ref="K20">[1]!hks_fa_netprofitmargin_ttm2($U$1,$B20)%</f>
        <v>7.0796999999999999E-2</v>
      </c>
      <c r="L20" s="8" cm="1">
        <f t="array" ref="L20">[1]!hks_qstm_cs($U$1,"W93978243",$B20,1,"Cur=USD",100000000)</f>
        <v>40.03</v>
      </c>
      <c r="M20" s="6" cm="1">
        <f t="array" ref="M20">[1]!s_nq_avgclose($U$1,-63,$A20,3)</f>
        <v>12.142126439653142</v>
      </c>
      <c r="N20" s="6">
        <f>MIN([1]!s_mq_low($U$1,$A20,3),[1]!s_mq_low($U$1,$A20-31,3),[1]!s_mq_low($U$1,$A20-62,3))</f>
        <v>10.112542821293276</v>
      </c>
      <c r="O20" s="9">
        <f>MAX([1]!s_mq_high($U$1,$A20,3),[1]!s_mq_high($U$1,$A20-31,3),[1]!s_mq_high($U$1,$A20-62,3))</f>
        <v>13.330055085017445</v>
      </c>
      <c r="P20" s="9" cm="1">
        <f t="array" ref="P20">[1]!hks_stm_bs($U$1,"W59961072",$B20,1,"Cur=USD",100000000)</f>
        <v>192.47</v>
      </c>
      <c r="Q20" s="9" cm="1">
        <f t="array" ref="Q20">[1]!hks_stm_bs($U$1,"W57429756",$B20,1,"Cur=USD",100000000)</f>
        <v>317.49</v>
      </c>
      <c r="R20" s="9">
        <f>[1]!hks_stm_bs($U$1,"W51009704",$B20,1,"Cur=USD",100000000)</f>
        <v>77.489999999999995</v>
      </c>
      <c r="S20" s="9">
        <f>[1]!hks_stm_bs($U$1,"W50002154",$B20,1,"Cur=USD",100000000)</f>
        <v>42.14</v>
      </c>
    </row>
    <row r="21" spans="1:21" x14ac:dyDescent="0.25">
      <c r="A21" s="5">
        <v>40178</v>
      </c>
      <c r="B21" s="5">
        <v>40178</v>
      </c>
      <c r="C21" s="6">
        <f>[1]!hks_qstm_is($U$1,"W69199016",B21,1,"Cur=USD",100000000)</f>
        <v>105.69</v>
      </c>
      <c r="D21" s="6" cm="1">
        <f t="array" ref="D21">[1]!hks_qstm_is($U$1,"W69199016",EDATE($B21,-12),1,"Cur=USD",100000000)</f>
        <v>82.26</v>
      </c>
      <c r="E21" s="6" cm="1">
        <f t="array" ref="E21">[1]!hks_fa_or_ttm($U$1,$A21,"Cur=USD",100000000)+$C21-$D21</f>
        <v>351.27</v>
      </c>
      <c r="F21" s="7" cm="1">
        <f t="array" ref="F21">[1]!hks_qfa_grossprofitmargin($U$1,$B21,1)%</f>
        <v>0.64717600000000008</v>
      </c>
      <c r="G21" s="7" cm="1">
        <f t="array" ref="G21">[1]!hks_qfa_grossprofitmargin($U$1,EDATE($B21,-12),1)%</f>
        <v>0.53112099999999995</v>
      </c>
      <c r="H21" s="7" cm="1">
        <f t="array" ref="H21">[1]!hks_fa_grossprofitmargin_ttm2($U$1,$B21)%</f>
        <v>0.55686500000000005</v>
      </c>
      <c r="I21" s="7" cm="1">
        <f t="array" ref="I21">[1]!hks_qfa_netprofitmargin($U$1,$B21,1)%</f>
        <v>0.21591399999999999</v>
      </c>
      <c r="J21" s="7" cm="1">
        <f t="array" ref="J21">[1]!hks_qfa_netprofitmargin($U$1,EDATE($B21,-12),1)%</f>
        <v>2.8445999999999999E-2</v>
      </c>
      <c r="K21" s="7" cm="1">
        <f t="array" ref="K21">[1]!hks_fa_netprofitmargin_ttm2($U$1,$B21)%</f>
        <v>0.124377</v>
      </c>
      <c r="L21" s="8" cm="1">
        <f t="array" ref="L21">[1]!hks_qstm_cs($U$1,"W93978243",$B21,1,"Cur=USD",100000000)</f>
        <v>34.049999999999997</v>
      </c>
      <c r="M21" s="6" cm="1">
        <f t="array" ref="M21">[1]!s_nq_avgclose($U$1,-63,$A21,3)</f>
        <v>12.813541045027991</v>
      </c>
      <c r="N21" s="6">
        <f>MIN([1]!s_mq_low($U$1,$A21,3),[1]!s_mq_low($U$1,$A21-31,3),[1]!s_mq_low($U$1,$A21-62,3))</f>
        <v>11.81953068313169</v>
      </c>
      <c r="O21" s="9">
        <f>MAX([1]!s_mq_high($U$1,$A21,3),[1]!s_mq_high($U$1,$A21-31,3),[1]!s_mq_high($U$1,$A21-62,3))</f>
        <v>13.730279499192303</v>
      </c>
      <c r="P21" s="9" cm="1">
        <f t="array" ref="P21">[1]!hks_stm_bs($U$1,"W59961072",$B21,1,"Cur=USD",100000000)</f>
        <v>211.57</v>
      </c>
      <c r="Q21" s="9" cm="1">
        <f t="array" ref="Q21">[1]!hks_stm_bs($U$1,"W57429756",$B21,1,"Cur=USD",100000000)</f>
        <v>319.38</v>
      </c>
      <c r="R21" s="9">
        <f>[1]!hks_stm_bs($U$1,"W51009704",$B21,1,"Cur=USD",100000000)</f>
        <v>75.91</v>
      </c>
      <c r="S21" s="9">
        <f>[1]!hks_stm_bs($U$1,"W50002154",$B21,1,"Cur=USD",100000000)</f>
        <v>38</v>
      </c>
    </row>
    <row r="22" spans="1:21" x14ac:dyDescent="0.25">
      <c r="A22" s="5">
        <v>40268</v>
      </c>
      <c r="B22" s="5">
        <v>40268</v>
      </c>
      <c r="C22" s="6">
        <f>[1]!hks_qstm_is($U$1,"W69199016",B22,1,"Cur=USD",100000000)</f>
        <v>102.99</v>
      </c>
      <c r="D22" s="6" cm="1">
        <f t="array" ref="D22">[1]!hks_qstm_is($U$1,"W69199016",EDATE($B22,-12),1,"Cur=USD",100000000)</f>
        <v>71.45</v>
      </c>
      <c r="E22" s="6" cm="1">
        <f t="array" ref="E22">[1]!hks_fa_or_ttm($U$1,$A22,"Cur=USD",100000000)+$C22-$D22</f>
        <v>382.81</v>
      </c>
      <c r="F22" s="7" cm="1">
        <f t="array" ref="F22">[1]!hks_qfa_grossprofitmargin($U$1,$B22,1)%</f>
        <v>0.63394499999999998</v>
      </c>
      <c r="G22" s="7" cm="1">
        <f t="array" ref="G22">[1]!hks_qfa_grossprofitmargin($U$1,EDATE($B22,-12),1)%</f>
        <v>0.45318399999999998</v>
      </c>
      <c r="H22" s="7" cm="1">
        <f t="array" ref="H22">[1]!hks_fa_grossprofitmargin_ttm2($U$1,$B22)%</f>
        <v>0.59695399999999998</v>
      </c>
      <c r="I22" s="7" cm="1">
        <f t="array" ref="I22">[1]!hks_qfa_netprofitmargin($U$1,$B22,1)%</f>
        <v>0.23710999999999999</v>
      </c>
      <c r="J22" s="7" cm="1">
        <f t="array" ref="J22">[1]!hks_qfa_netprofitmargin($U$1,EDATE($B22,-12),1)%</f>
        <v>8.8034000000000001E-2</v>
      </c>
      <c r="K22" s="7" cm="1">
        <f t="array" ref="K22">[1]!hks_fa_netprofitmargin_ttm2($U$1,$B22)%</f>
        <v>0.16149000000000002</v>
      </c>
      <c r="L22" s="8" cm="1">
        <f t="array" ref="L22">[1]!hks_qstm_cs($U$1,"W93978243",$B22,1,"Cur=USD",100000000)</f>
        <v>40.79</v>
      </c>
      <c r="M22" s="6" cm="1">
        <f t="array" ref="M22">[1]!s_nq_avgclose($U$1,-63,$A22,3)</f>
        <v>13.618678944851034</v>
      </c>
      <c r="N22" s="6">
        <f>MIN([1]!s_mq_low($U$1,$A22,3),[1]!s_mq_low($U$1,$A22-31,3),[1]!s_mq_low($U$1,$A22-62,3))</f>
        <v>12.424225862151875</v>
      </c>
      <c r="O22" s="9">
        <f>MAX([1]!s_mq_high($U$1,$A22,3),[1]!s_mq_high($U$1,$A22-31,3),[1]!s_mq_high($U$1,$A22-62,3))</f>
        <v>14.915627354298426</v>
      </c>
      <c r="P22" s="9" cm="1">
        <f t="array" ref="P22">[1]!hks_stm_bs($U$1,"W59961072",$B22,1,"Cur=USD",100000000)</f>
        <v>237.24</v>
      </c>
      <c r="Q22" s="9" cm="1">
        <f t="array" ref="Q22">[1]!hks_stm_bs($U$1,"W57429756",$B22,1,"Cur=USD",100000000)</f>
        <v>320.49</v>
      </c>
      <c r="R22" s="9">
        <f>[1]!hks_stm_bs($U$1,"W51009704",$B22,1,"Cur=USD",100000000)</f>
        <v>89.12</v>
      </c>
      <c r="S22" s="9">
        <f>[1]!hks_stm_bs($U$1,"W50002154",$B22,1,"Cur=USD",100000000)</f>
        <v>39.61</v>
      </c>
    </row>
    <row r="23" spans="1:21" x14ac:dyDescent="0.25">
      <c r="A23" s="5">
        <v>40359</v>
      </c>
      <c r="B23" s="5">
        <v>40359</v>
      </c>
      <c r="C23" s="6">
        <f>[1]!hks_qstm_is($U$1,"W69199016",B23,1,"Cur=USD",100000000)</f>
        <v>107.65</v>
      </c>
      <c r="D23" s="6" cm="1">
        <f t="array" ref="D23">[1]!hks_qstm_is($U$1,"W69199016",EDATE($B23,-12),1,"Cur=USD",100000000)</f>
        <v>80.239999999999995</v>
      </c>
      <c r="E23" s="6" cm="1">
        <f t="array" ref="E23">[1]!hks_fa_or_ttm($U$1,$A23,"Cur=USD",100000000)+$C23-$D23</f>
        <v>410.22</v>
      </c>
      <c r="F23" s="7" cm="1">
        <f t="array" ref="F23">[1]!hks_qfa_grossprofitmargin($U$1,$B23,1)%</f>
        <v>0.67208500000000004</v>
      </c>
      <c r="G23" s="7" cm="1">
        <f t="array" ref="G23">[1]!hks_qfa_grossprofitmargin($U$1,EDATE($B23,-12),1)%</f>
        <v>0.50834999999999997</v>
      </c>
      <c r="H23" s="7" cm="1">
        <f t="array" ref="H23">[1]!hks_fa_grossprofitmargin_ttm2($U$1,$B23)%</f>
        <v>0.63400100000000004</v>
      </c>
      <c r="I23" s="7" cm="1">
        <f t="array" ref="I23">[1]!hks_qfa_netprofitmargin($U$1,$B23,1)%</f>
        <v>0.26818399999999998</v>
      </c>
      <c r="J23" s="7" cm="1">
        <f t="array" ref="J23">[1]!hks_qfa_netprofitmargin($U$1,EDATE($B23,-12),1)%</f>
        <v>-4.9600999999999999E-2</v>
      </c>
      <c r="K23" s="7" cm="1">
        <f t="array" ref="K23">[1]!hks_fa_netprofitmargin_ttm2($U$1,$B23)%</f>
        <v>0.23077899999999998</v>
      </c>
      <c r="L23" s="8" cm="1">
        <f t="array" ref="L23">[1]!hks_qstm_cs($U$1,"W93978243",$B23,1,"Cur=USD",100000000)</f>
        <v>34.86</v>
      </c>
      <c r="M23" s="6" cm="1">
        <f t="array" ref="M23">[1]!s_nq_avgclose($U$1,-63,$A23,3)</f>
        <v>14.43451554189925</v>
      </c>
      <c r="N23" s="6">
        <f>MIN([1]!s_mq_low($U$1,$A23,3),[1]!s_mq_low($U$1,$A23-31,3),[1]!s_mq_low($U$1,$A23-62,3))</f>
        <v>12.80868248339635</v>
      </c>
      <c r="O23" s="9">
        <f>MAX([1]!s_mq_high($U$1,$A23,3),[1]!s_mq_high($U$1,$A23-31,3),[1]!s_mq_high($U$1,$A23-62,3))</f>
        <v>15.975587562812459</v>
      </c>
      <c r="P23" s="9" cm="1">
        <f t="array" ref="P23">[1]!hks_stm_bs($U$1,"W59961072",$B23,1,"Cur=USD",100000000)</f>
        <v>264.64</v>
      </c>
      <c r="Q23" s="9" cm="1">
        <f t="array" ref="Q23">[1]!hks_stm_bs($U$1,"W57429756",$B23,1,"Cur=USD",100000000)</f>
        <v>312.27</v>
      </c>
      <c r="R23" s="9">
        <f>[1]!hks_stm_bs($U$1,"W51009704",$B23,1,"Cur=USD",100000000)</f>
        <v>79.37</v>
      </c>
      <c r="S23" s="9">
        <f>[1]!hks_stm_bs($U$1,"W50002154",$B23,1,"Cur=USD",100000000)</f>
        <v>39.130000000000003</v>
      </c>
    </row>
    <row r="24" spans="1:21" x14ac:dyDescent="0.25">
      <c r="A24" s="5">
        <v>40451</v>
      </c>
      <c r="B24" s="5">
        <v>40451</v>
      </c>
      <c r="C24" s="6">
        <f>[1]!hks_qstm_is($U$1,"W69199016",B24,1,"Cur=USD",100000000)</f>
        <v>111.02</v>
      </c>
      <c r="D24" s="6" cm="1">
        <f t="array" ref="D24">[1]!hks_qstm_is($U$1,"W69199016",EDATE($B24,-12),1,"Cur=USD",100000000)</f>
        <v>93.89</v>
      </c>
      <c r="E24" s="6" cm="1">
        <f t="array" ref="E24">[1]!hks_fa_or_ttm($U$1,$A24,"Cur=USD",100000000)+$C24-$D24</f>
        <v>427.35</v>
      </c>
      <c r="F24" s="7" cm="1">
        <f t="array" ref="F24">[1]!hks_qfa_grossprofitmargin($U$1,$B24,1)%</f>
        <v>0.65943099999999999</v>
      </c>
      <c r="G24" s="7" cm="1">
        <f t="array" ref="G24">[1]!hks_qfa_grossprofitmargin($U$1,EDATE($B24,-12),1)%</f>
        <v>0.57556699999999994</v>
      </c>
      <c r="H24" s="7" cm="1">
        <f t="array" ref="H24">[1]!hks_fa_grossprofitmargin_ttm2($U$1,$B24)%</f>
        <v>0.65344599999999997</v>
      </c>
      <c r="I24" s="7" cm="1">
        <f t="array" ref="I24">[1]!hks_qfa_netprofitmargin($U$1,$B24,1)%</f>
        <v>0.26616800000000002</v>
      </c>
      <c r="J24" s="7" cm="1">
        <f t="array" ref="J24">[1]!hks_qfa_netprofitmargin($U$1,EDATE($B24,-12),1)%</f>
        <v>0.19767800000000002</v>
      </c>
      <c r="K24" s="7" cm="1">
        <f t="array" ref="K24">[1]!hks_fa_netprofitmargin_ttm2($U$1,$B24)%</f>
        <v>0.24724499999999999</v>
      </c>
      <c r="L24" s="8" cm="1">
        <f t="array" ref="L24">[1]!hks_qstm_cs($U$1,"W93978243",$B24,1,"Cur=USD",100000000)</f>
        <v>35.770000000000003</v>
      </c>
      <c r="M24" s="6" cm="1">
        <f t="array" ref="M24">[1]!s_nq_avgclose($U$1,-63,$A24,3)</f>
        <v>13.040227395913575</v>
      </c>
      <c r="N24" s="6">
        <f>MIN([1]!s_mq_low($U$1,$A24,3),[1]!s_mq_low($U$1,$A24-31,3),[1]!s_mq_low($U$1,$A24-62,3))</f>
        <v>11.708609603667497</v>
      </c>
      <c r="O24" s="9">
        <f>MAX([1]!s_mq_high($U$1,$A24,3),[1]!s_mq_high($U$1,$A24-31,3),[1]!s_mq_high($U$1,$A24-62,3))</f>
        <v>14.7101776149521</v>
      </c>
      <c r="P24" s="9" cm="1">
        <f t="array" ref="P24">[1]!hks_stm_bs($U$1,"W59961072",$B24,1,"Cur=USD",100000000)</f>
        <v>294.99</v>
      </c>
      <c r="Q24" s="9" cm="1">
        <f t="array" ref="Q24">[1]!hks_stm_bs($U$1,"W57429756",$B24,1,"Cur=USD",100000000)</f>
        <v>310.89</v>
      </c>
      <c r="R24" s="9">
        <f>[1]!hks_stm_bs($U$1,"W51009704",$B24,1,"Cur=USD",100000000)</f>
        <v>88.37</v>
      </c>
      <c r="S24" s="9">
        <f>[1]!hks_stm_bs($U$1,"W50002154",$B24,1,"Cur=USD",100000000)</f>
        <v>40.549999999999997</v>
      </c>
    </row>
    <row r="25" spans="1:21" x14ac:dyDescent="0.25">
      <c r="A25" s="5">
        <v>40543</v>
      </c>
      <c r="B25" s="5">
        <v>40543</v>
      </c>
      <c r="C25" s="6">
        <f>[1]!hks_qstm_is($U$1,"W69199016",B25,1,"Cur=USD",100000000)</f>
        <v>114.57</v>
      </c>
      <c r="D25" s="6" cm="1">
        <f t="array" ref="D25">[1]!hks_qstm_is($U$1,"W69199016",EDATE($B25,-12),1,"Cur=USD",100000000)</f>
        <v>105.69</v>
      </c>
      <c r="E25" s="6" cm="1">
        <f t="array" ref="E25">[1]!hks_fa_or_ttm($U$1,$A25,"Cur=USD",100000000)+$C25-$D25</f>
        <v>436.23000000000008</v>
      </c>
      <c r="F25" s="7" cm="1">
        <f t="array" ref="F25">[1]!hks_qfa_grossprofitmargin($U$1,$B25,1)%</f>
        <v>0.67469699999999999</v>
      </c>
      <c r="G25" s="7" cm="1">
        <f t="array" ref="G25">[1]!hks_qfa_grossprofitmargin($U$1,EDATE($B25,-12),1)%</f>
        <v>0.64717600000000008</v>
      </c>
      <c r="H25" s="7" cm="1">
        <f t="array" ref="H25">[1]!hks_fa_grossprofitmargin_ttm2($U$1,$B25)%</f>
        <v>0.65311899999999989</v>
      </c>
      <c r="I25" s="7" cm="1">
        <f t="array" ref="I25">[1]!hks_qfa_netprofitmargin($U$1,$B25,1)%</f>
        <v>0.29571400000000003</v>
      </c>
      <c r="J25" s="7" cm="1">
        <f t="array" ref="J25">[1]!hks_qfa_netprofitmargin($U$1,EDATE($B25,-12),1)%</f>
        <v>0.21591399999999999</v>
      </c>
      <c r="K25" s="7" cm="1">
        <f t="array" ref="K25">[1]!hks_fa_netprofitmargin_ttm2($U$1,$B25)%</f>
        <v>0.262797</v>
      </c>
      <c r="L25" s="8" cm="1">
        <f t="array" ref="L25">[1]!hks_qstm_cs($U$1,"W93978243",$B25,1,"Cur=USD",100000000)</f>
        <v>55.5</v>
      </c>
      <c r="M25" s="6" cm="1">
        <f t="array" ref="M25">[1]!s_nq_avgclose($U$1,-63,$A25,3)</f>
        <v>13.827190764430609</v>
      </c>
      <c r="N25" s="6">
        <f>MIN([1]!s_mq_low($U$1,$A25,3),[1]!s_mq_low($U$1,$A25-31,3),[1]!s_mq_low($U$1,$A25-62,3))</f>
        <v>12.486966037547663</v>
      </c>
      <c r="O25" s="9">
        <f>MAX([1]!s_mq_high($U$1,$A25,3),[1]!s_mq_high($U$1,$A25-31,3),[1]!s_mq_high($U$1,$A25-62,3))</f>
        <v>14.796908233788624</v>
      </c>
      <c r="P25" s="9" cm="1">
        <f t="array" ref="P25">[1]!hks_stm_bs($U$1,"W59961072",$B25,1,"Cur=USD",100000000)</f>
        <v>316.11</v>
      </c>
      <c r="Q25" s="9" cm="1">
        <f t="array" ref="Q25">[1]!hks_stm_bs($U$1,"W57429756",$B25,1,"Cur=USD",100000000)</f>
        <v>315.75</v>
      </c>
      <c r="R25" s="9">
        <f>[1]!hks_stm_bs($U$1,"W51009704",$B25,1,"Cur=USD",100000000)</f>
        <v>93.27</v>
      </c>
      <c r="S25" s="9">
        <f>[1]!hks_stm_bs($U$1,"W50002154",$B25,1,"Cur=USD",100000000)</f>
        <v>44.29</v>
      </c>
    </row>
    <row r="26" spans="1:21" x14ac:dyDescent="0.25">
      <c r="A26" s="5">
        <v>40633</v>
      </c>
      <c r="B26" s="5">
        <v>40633</v>
      </c>
      <c r="C26" s="6">
        <f>[1]!hks_qstm_is($U$1,"W69199016",B26,1,"Cur=USD",100000000)</f>
        <v>128.47</v>
      </c>
      <c r="D26" s="6" cm="1">
        <f t="array" ref="D26">[1]!hks_qstm_is($U$1,"W69199016",EDATE($B26,-12),1,"Cur=USD",100000000)</f>
        <v>102.99</v>
      </c>
      <c r="E26" s="6" cm="1">
        <f t="array" ref="E26">[1]!hks_fa_or_ttm($U$1,$A26,"Cur=USD",100000000)+$C26-$D26</f>
        <v>461.71000000000004</v>
      </c>
      <c r="F26" s="7" cm="1">
        <f t="array" ref="F26">[1]!hks_qfa_grossprofitmargin($U$1,$B26,1)%</f>
        <v>0.61376199999999992</v>
      </c>
      <c r="G26" s="7" cm="1">
        <f t="array" ref="G26">[1]!hks_qfa_grossprofitmargin($U$1,EDATE($B26,-12),1)%</f>
        <v>0.63394499999999998</v>
      </c>
      <c r="H26" s="7" cm="1">
        <f t="array" ref="H26">[1]!hks_fa_grossprofitmargin_ttm2($U$1,$B26)%</f>
        <v>0.64644499999999994</v>
      </c>
      <c r="I26" s="7" cm="1">
        <f t="array" ref="I26">[1]!hks_qfa_netprofitmargin($U$1,$B26,1)%</f>
        <v>0.245972</v>
      </c>
      <c r="J26" s="7" cm="1">
        <f t="array" ref="J26">[1]!hks_qfa_netprofitmargin($U$1,EDATE($B26,-12),1)%</f>
        <v>0.23710999999999999</v>
      </c>
      <c r="K26" s="7" cm="1">
        <f t="array" ref="K26">[1]!hks_fa_netprofitmargin_ttm2($U$1,$B26)%</f>
        <v>0.263845</v>
      </c>
      <c r="L26" s="8" cm="1">
        <f t="array" ref="L26">[1]!hks_qstm_cs($U$1,"W93978243",$B26,1,"Cur=USD",100000000)</f>
        <v>40.130000000000003</v>
      </c>
      <c r="M26" s="6" cm="1">
        <f t="array" ref="M26">[1]!s_nq_avgclose($U$1,-63,$A26,3)</f>
        <v>14.224724115259317</v>
      </c>
      <c r="N26" s="6">
        <f>MIN([1]!s_mq_low($U$1,$A26,3),[1]!s_mq_low($U$1,$A26-31,3),[1]!s_mq_low($U$1,$A26-62,3))</f>
        <v>13.326641145255428</v>
      </c>
      <c r="O26" s="9">
        <f>MAX([1]!s_mq_high($U$1,$A26,3),[1]!s_mq_high($U$1,$A26-31,3),[1]!s_mq_high($U$1,$A26-62,3))</f>
        <v>15.016981219488738</v>
      </c>
      <c r="P26" s="9" cm="1">
        <f t="array" ref="P26">[1]!hks_stm_bs($U$1,"W59961072",$B26,1,"Cur=USD",100000000)</f>
        <v>227.95</v>
      </c>
      <c r="Q26" s="9" cm="1">
        <f t="array" ref="Q26">[1]!hks_stm_bs($U$1,"W57429756",$B26,1,"Cur=USD",100000000)</f>
        <v>427.57</v>
      </c>
      <c r="R26" s="9">
        <f>[1]!hks_stm_bs($U$1,"W51009704",$B26,1,"Cur=USD",100000000)</f>
        <v>115.65</v>
      </c>
      <c r="S26" s="9">
        <f>[1]!hks_stm_bs($U$1,"W50002154",$B26,1,"Cur=USD",100000000)</f>
        <v>66.38</v>
      </c>
    </row>
    <row r="27" spans="1:21" x14ac:dyDescent="0.25">
      <c r="A27" s="5">
        <v>40724</v>
      </c>
      <c r="B27" s="5">
        <v>40724</v>
      </c>
      <c r="C27" s="6">
        <f>[1]!hks_qstm_is($U$1,"W69199016",B27,1,"Cur=USD",100000000)</f>
        <v>130.32</v>
      </c>
      <c r="D27" s="6" cm="1">
        <f t="array" ref="D27">[1]!hks_qstm_is($U$1,"W69199016",EDATE($B27,-12),1,"Cur=USD",100000000)</f>
        <v>107.65</v>
      </c>
      <c r="E27" s="6" cm="1">
        <f t="array" ref="E27">[1]!hks_fa_or_ttm($U$1,$A27,"Cur=USD",100000000)+$C27-$D27</f>
        <v>484.38</v>
      </c>
      <c r="F27" s="7" cm="1">
        <f t="array" ref="F27">[1]!hks_qfa_grossprofitmargin($U$1,$B27,1)%</f>
        <v>0.60635399999999995</v>
      </c>
      <c r="G27" s="7" cm="1">
        <f t="array" ref="G27">[1]!hks_qfa_grossprofitmargin($U$1,EDATE($B27,-12),1)%</f>
        <v>0.67208500000000004</v>
      </c>
      <c r="H27" s="7" cm="1">
        <f t="array" ref="H27">[1]!hks_fa_grossprofitmargin_ttm2($U$1,$B27)%</f>
        <v>0.62996000000000008</v>
      </c>
      <c r="I27" s="7" cm="1">
        <f t="array" ref="I27">[1]!hks_qfa_netprofitmargin($U$1,$B27,1)%</f>
        <v>0.22667300000000001</v>
      </c>
      <c r="J27" s="7" cm="1">
        <f t="array" ref="J27">[1]!hks_qfa_netprofitmargin($U$1,EDATE($B27,-12),1)%</f>
        <v>0.26818399999999998</v>
      </c>
      <c r="K27" s="7" cm="1">
        <f t="array" ref="K27">[1]!hks_fa_netprofitmargin_ttm2($U$1,$B27)%</f>
        <v>0.25287999999999999</v>
      </c>
      <c r="L27" s="8" cm="1">
        <f t="array" ref="L27">[1]!hks_qstm_cs($U$1,"W93978243",$B27,1,"Cur=USD",100000000)</f>
        <v>39.71</v>
      </c>
      <c r="M27" s="6" cm="1">
        <f t="array" ref="M27">[1]!s_nq_avgclose($U$1,-63,$A27,3)</f>
        <v>14.813831900743672</v>
      </c>
      <c r="N27" s="6">
        <f>MIN([1]!s_mq_low($U$1,$A27,3),[1]!s_mq_low($U$1,$A27-31,3),[1]!s_mq_low($U$1,$A27-62,3))</f>
        <v>13.089993534862762</v>
      </c>
      <c r="O27" s="9">
        <f>MAX([1]!s_mq_high($U$1,$A27,3),[1]!s_mq_high($U$1,$A27-31,3),[1]!s_mq_high($U$1,$A27-62,3))</f>
        <v>16.327579303011902</v>
      </c>
      <c r="P27" s="9" cm="1">
        <f t="array" ref="P27">[1]!hks_stm_bs($U$1,"W59961072",$B27,1,"Cur=USD",100000000)</f>
        <v>231.02</v>
      </c>
      <c r="Q27" s="9" cm="1">
        <f t="array" ref="Q27">[1]!hks_stm_bs($U$1,"W57429756",$B27,1,"Cur=USD",100000000)</f>
        <v>429.87</v>
      </c>
      <c r="R27" s="9">
        <f>[1]!hks_stm_bs($U$1,"W51009704",$B27,1,"Cur=USD",100000000)</f>
        <v>103.54</v>
      </c>
      <c r="S27" s="9">
        <f>[1]!hks_stm_bs($U$1,"W50002154",$B27,1,"Cur=USD",100000000)</f>
        <v>70.12</v>
      </c>
    </row>
    <row r="28" spans="1:21" x14ac:dyDescent="0.25">
      <c r="A28" s="5">
        <v>40816</v>
      </c>
      <c r="B28" s="5">
        <v>40816</v>
      </c>
      <c r="C28" s="6">
        <f>[1]!hks_qstm_is($U$1,"W69199016",B28,1,"Cur=USD",100000000)</f>
        <v>142.33000000000001</v>
      </c>
      <c r="D28" s="6" cm="1">
        <f t="array" ref="D28">[1]!hks_qstm_is($U$1,"W69199016",EDATE($B28,-12),1,"Cur=USD",100000000)</f>
        <v>111.02</v>
      </c>
      <c r="E28" s="6" cm="1">
        <f t="array" ref="E28">[1]!hks_fa_or_ttm($U$1,$A28,"Cur=USD",100000000)+$C28-$D28</f>
        <v>515.69000000000005</v>
      </c>
      <c r="F28" s="7" cm="1">
        <f t="array" ref="F28">[1]!hks_qfa_grossprofitmargin($U$1,$B28,1)%</f>
        <v>0.63359799999999999</v>
      </c>
      <c r="G28" s="7" cm="1">
        <f t="array" ref="G28">[1]!hks_qfa_grossprofitmargin($U$1,EDATE($B28,-12),1)%</f>
        <v>0.65943099999999999</v>
      </c>
      <c r="H28" s="7" cm="1">
        <f t="array" ref="H28">[1]!hks_fa_grossprofitmargin_ttm2($U$1,$B28)%</f>
        <v>0.62461900000000004</v>
      </c>
      <c r="I28" s="7" cm="1">
        <f t="array" ref="I28">[1]!hks_qfa_netprofitmargin($U$1,$B28,1)%</f>
        <v>0.24365899999999999</v>
      </c>
      <c r="J28" s="7" cm="1">
        <f t="array" ref="J28">[1]!hks_qfa_netprofitmargin($U$1,EDATE($B28,-12),1)%</f>
        <v>0.26616800000000002</v>
      </c>
      <c r="K28" s="7" cm="1">
        <f t="array" ref="K28">[1]!hks_fa_netprofitmargin_ttm2($U$1,$B28)%</f>
        <v>0.247474</v>
      </c>
      <c r="L28" s="8" cm="1">
        <f t="array" ref="L28">[1]!hks_qstm_cs($U$1,"W93978243",$B28,1,"Cur=USD",100000000)</f>
        <v>63.49</v>
      </c>
      <c r="M28" s="6" cm="1">
        <f t="array" ref="M28">[1]!s_nq_avgclose($U$1,-63,$A28,3)</f>
        <v>14.662590750332297</v>
      </c>
      <c r="N28" s="6">
        <f>MIN([1]!s_mq_low($U$1,$A28,3),[1]!s_mq_low($U$1,$A28-31,3),[1]!s_mq_low($U$1,$A28-62,3))</f>
        <v>13.184081437575806</v>
      </c>
      <c r="O28" s="9">
        <f>MAX([1]!s_mq_high($U$1,$A28,3),[1]!s_mq_high($U$1,$A28-31,3),[1]!s_mq_high($U$1,$A28-62,3))</f>
        <v>15.939151915586326</v>
      </c>
      <c r="P28" s="9" cm="1">
        <f t="array" ref="P28">[1]!hks_stm_bs($U$1,"W59961072",$B28,1,"Cur=USD",100000000)</f>
        <v>266.98</v>
      </c>
      <c r="Q28" s="9" cm="1">
        <f t="array" ref="Q28">[1]!hks_stm_bs($U$1,"W57429756",$B28,1,"Cur=USD",100000000)</f>
        <v>438.53</v>
      </c>
      <c r="R28" s="9">
        <f>[1]!hks_stm_bs($U$1,"W51009704",$B28,1,"Cur=USD",100000000)</f>
        <v>119.09</v>
      </c>
      <c r="S28" s="9">
        <f>[1]!hks_stm_bs($U$1,"W50002154",$B28,1,"Cur=USD",100000000)</f>
        <v>125.25</v>
      </c>
    </row>
    <row r="29" spans="1:21" x14ac:dyDescent="0.25">
      <c r="A29" s="5">
        <v>40908</v>
      </c>
      <c r="B29" s="5">
        <v>40908</v>
      </c>
      <c r="C29" s="6">
        <f>[1]!hks_qstm_is($U$1,"W69199016",B29,1,"Cur=USD",100000000)</f>
        <v>138.87</v>
      </c>
      <c r="D29" s="6" cm="1">
        <f t="array" ref="D29">[1]!hks_qstm_is($U$1,"W69199016",EDATE($B29,-12),1,"Cur=USD",100000000)</f>
        <v>114.57</v>
      </c>
      <c r="E29" s="6" cm="1">
        <f t="array" ref="E29">[1]!hks_fa_or_ttm($U$1,$A29,"Cur=USD",100000000)+$C29-$D29</f>
        <v>539.99</v>
      </c>
      <c r="F29" s="7" cm="1">
        <f t="array" ref="F29">[1]!hks_qfa_grossprofitmargin($U$1,$B29,1)%</f>
        <v>0.64463199999999998</v>
      </c>
      <c r="G29" s="7" cm="1">
        <f t="array" ref="G29">[1]!hks_qfa_grossprofitmargin($U$1,EDATE($B29,-12),1)%</f>
        <v>0.67469699999999999</v>
      </c>
      <c r="H29" s="7" cm="1">
        <f t="array" ref="H29">[1]!hks_fa_grossprofitmargin_ttm2($U$1,$B29)%</f>
        <v>0.62514099999999995</v>
      </c>
      <c r="I29" s="7" cm="1">
        <f t="array" ref="I29">[1]!hks_qfa_netprofitmargin($U$1,$B29,1)%</f>
        <v>0.241953</v>
      </c>
      <c r="J29" s="7" cm="1">
        <f t="array" ref="J29">[1]!hks_qfa_netprofitmargin($U$1,EDATE($B29,-12),1)%</f>
        <v>0.29571400000000003</v>
      </c>
      <c r="K29" s="7" cm="1">
        <f t="array" ref="K29">[1]!hks_fa_netprofitmargin_ttm2($U$1,$B29)%</f>
        <v>0.239671</v>
      </c>
      <c r="L29" s="8" cm="1">
        <f t="array" ref="L29">[1]!hks_qstm_cs($U$1,"W93978243",$B29,1,"Cur=USD",100000000)</f>
        <v>66.3</v>
      </c>
      <c r="M29" s="6" cm="1">
        <f t="array" ref="M29">[1]!s_nq_avgclose($U$1,-63,$A29,3)</f>
        <v>16.508842853554263</v>
      </c>
      <c r="N29" s="6">
        <f>MIN([1]!s_mq_low($U$1,$A29,3),[1]!s_mq_low($U$1,$A29-31,3),[1]!s_mq_low($U$1,$A29-62,3))</f>
        <v>14.037330966938747</v>
      </c>
      <c r="O29" s="9">
        <f>MAX([1]!s_mq_high($U$1,$A29,3),[1]!s_mq_high($U$1,$A29-31,3),[1]!s_mq_high($U$1,$A29-62,3))</f>
        <v>17.896916480400662</v>
      </c>
      <c r="P29" s="9" cm="1">
        <f t="array" ref="P29">[1]!hks_stm_bs($U$1,"W59961072",$B29,1,"Cur=USD",100000000)</f>
        <v>258.72000000000003</v>
      </c>
      <c r="Q29" s="9" cm="1">
        <f t="array" ref="Q29">[1]!hks_stm_bs($U$1,"W57429756",$B29,1,"Cur=USD",100000000)</f>
        <v>452.47</v>
      </c>
      <c r="R29" s="9">
        <f>[1]!hks_stm_bs($U$1,"W51009704",$B29,1,"Cur=USD",100000000)</f>
        <v>120.28</v>
      </c>
      <c r="S29" s="9">
        <f>[1]!hks_stm_bs($U$1,"W50002154",$B29,1,"Cur=USD",100000000)</f>
        <v>131.80000000000001</v>
      </c>
    </row>
    <row r="30" spans="1:21" x14ac:dyDescent="0.25">
      <c r="A30" s="5">
        <v>40999</v>
      </c>
      <c r="B30" s="5">
        <v>40999</v>
      </c>
      <c r="C30" s="6">
        <f>[1]!hks_qstm_is($U$1,"W69199016",B30,1,"Cur=USD",100000000)</f>
        <v>129.06</v>
      </c>
      <c r="D30" s="6" cm="1">
        <f t="array" ref="D30">[1]!hks_qstm_is($U$1,"W69199016",EDATE($B30,-12),1,"Cur=USD",100000000)</f>
        <v>128.47</v>
      </c>
      <c r="E30" s="6" cm="1">
        <f t="array" ref="E30">[1]!hks_fa_or_ttm($U$1,$A30,"Cur=USD",100000000)+$C30-$D30</f>
        <v>540.57999999999993</v>
      </c>
      <c r="F30" s="7" cm="1">
        <f t="array" ref="F30">[1]!hks_qfa_grossprofitmargin($U$1,$B30,1)%</f>
        <v>0.64040000000000008</v>
      </c>
      <c r="G30" s="7" cm="1">
        <f t="array" ref="G30">[1]!hks_qfa_grossprofitmargin($U$1,EDATE($B30,-12),1)%</f>
        <v>0.61376199999999992</v>
      </c>
      <c r="H30" s="7" cm="1">
        <f t="array" ref="H30">[1]!hks_fa_grossprofitmargin_ttm2($U$1,$B30)%</f>
        <v>0.63148800000000005</v>
      </c>
      <c r="I30" s="7" cm="1">
        <f t="array" ref="I30">[1]!hks_qfa_netprofitmargin($U$1,$B30,1)%</f>
        <v>0.212149</v>
      </c>
      <c r="J30" s="7" cm="1">
        <f t="array" ref="J30">[1]!hks_qfa_netprofitmargin($U$1,EDATE($B30,-12),1)%</f>
        <v>0.245972</v>
      </c>
      <c r="K30" s="7" cm="1">
        <f t="array" ref="K30">[1]!hks_fa_netprofitmargin_ttm2($U$1,$B30)%</f>
        <v>0.231603</v>
      </c>
      <c r="L30" s="8" cm="1">
        <f t="array" ref="L30">[1]!hks_qstm_cs($U$1,"W93978243",$B30,1,"Cur=USD",100000000)</f>
        <v>29.72</v>
      </c>
      <c r="M30" s="6" cm="1">
        <f t="array" ref="M30">[1]!s_nq_avgclose($U$1,-63,$A30,3)</f>
        <v>18.611812007371402</v>
      </c>
      <c r="N30" s="6">
        <f>MIN([1]!s_mq_low($U$1,$A30,3),[1]!s_mq_low($U$1,$A30-31,3),[1]!s_mq_low($U$1,$A30-62,3))</f>
        <v>16.931954730681618</v>
      </c>
      <c r="O30" s="9">
        <f>MAX([1]!s_mq_high($U$1,$A30,3),[1]!s_mq_high($U$1,$A30-31,3),[1]!s_mq_high($U$1,$A30-62,3))</f>
        <v>19.90829885408559</v>
      </c>
      <c r="P30" s="9" cm="1">
        <f t="array" ref="P30">[1]!hks_stm_bs($U$1,"W59961072",$B30,1,"Cur=USD",100000000)</f>
        <v>254.21</v>
      </c>
      <c r="Q30" s="9" cm="1">
        <f t="array" ref="Q30">[1]!hks_stm_bs($U$1,"W57429756",$B30,1,"Cur=USD",100000000)</f>
        <v>463.96</v>
      </c>
      <c r="R30" s="9">
        <f>[1]!hks_stm_bs($U$1,"W51009704",$B30,1,"Cur=USD",100000000)</f>
        <v>119.41</v>
      </c>
      <c r="S30" s="9">
        <f>[1]!hks_stm_bs($U$1,"W50002154",$B30,1,"Cur=USD",100000000)</f>
        <v>131.16</v>
      </c>
    </row>
    <row r="31" spans="1:21" x14ac:dyDescent="0.25">
      <c r="A31" s="5">
        <v>41090</v>
      </c>
      <c r="B31" s="5">
        <v>41090</v>
      </c>
      <c r="C31" s="6">
        <f>[1]!hks_qstm_is($U$1,"W69199016",B31,1,"Cur=USD",100000000)</f>
        <v>135.01</v>
      </c>
      <c r="D31" s="6" cm="1">
        <f t="array" ref="D31">[1]!hks_qstm_is($U$1,"W69199016",EDATE($B31,-12),1,"Cur=USD",100000000)</f>
        <v>130.32</v>
      </c>
      <c r="E31" s="6" cm="1">
        <f t="array" ref="E31">[1]!hks_fa_or_ttm($U$1,$A31,"Cur=USD",100000000)+$C31-$D31</f>
        <v>545.27</v>
      </c>
      <c r="F31" s="7" cm="1">
        <f t="array" ref="F31">[1]!hks_qfa_grossprofitmargin($U$1,$B31,1)%</f>
        <v>0.63358300000000001</v>
      </c>
      <c r="G31" s="7" cm="1">
        <f t="array" ref="G31">[1]!hks_qfa_grossprofitmargin($U$1,EDATE($B31,-12),1)%</f>
        <v>0.60635399999999995</v>
      </c>
      <c r="H31" s="7" cm="1">
        <f t="array" ref="H31">[1]!hks_fa_grossprofitmargin_ttm2($U$1,$B31)%</f>
        <v>0.63801399999999997</v>
      </c>
      <c r="I31" s="7" cm="1">
        <f t="array" ref="I31">[1]!hks_qfa_netprofitmargin($U$1,$B31,1)%</f>
        <v>0.20939199999999999</v>
      </c>
      <c r="J31" s="7" cm="1">
        <f t="array" ref="J31">[1]!hks_qfa_netprofitmargin($U$1,EDATE($B31,-12),1)%</f>
        <v>0.22667300000000001</v>
      </c>
      <c r="K31" s="7" cm="1">
        <f t="array" ref="K31">[1]!hks_fa_netprofitmargin_ttm2($U$1,$B31)%</f>
        <v>0.22728200000000001</v>
      </c>
      <c r="L31" s="8" cm="1">
        <f t="array" ref="L31">[1]!hks_qstm_cs($U$1,"W93978243",$B31,1,"Cur=USD",100000000)</f>
        <v>47.39</v>
      </c>
      <c r="M31" s="6" cm="1">
        <f t="array" ref="M31">[1]!s_nq_avgclose($U$1,-63,$A31,3)</f>
        <v>19.043596151206991</v>
      </c>
      <c r="N31" s="6">
        <f>MIN([1]!s_mq_low($U$1,$A31,3),[1]!s_mq_low($U$1,$A31-31,3),[1]!s_mq_low($U$1,$A31-62,3))</f>
        <v>17.508150199564358</v>
      </c>
      <c r="O31" s="9">
        <f>MAX([1]!s_mq_high($U$1,$A31,3),[1]!s_mq_high($U$1,$A31-31,3),[1]!s_mq_high($U$1,$A31-62,3))</f>
        <v>20.630577952546247</v>
      </c>
      <c r="P31" s="9" cm="1">
        <f t="array" ref="P31">[1]!hks_stm_bs($U$1,"W59961072",$B31,1,"Cur=USD",100000000)</f>
        <v>257.85000000000002</v>
      </c>
      <c r="Q31" s="9" cm="1">
        <f t="array" ref="Q31">[1]!hks_stm_bs($U$1,"W57429756",$B31,1,"Cur=USD",100000000)</f>
        <v>465.67</v>
      </c>
      <c r="R31" s="9">
        <f>[1]!hks_stm_bs($U$1,"W51009704",$B31,1,"Cur=USD",100000000)</f>
        <v>105.38</v>
      </c>
      <c r="S31" s="9">
        <f>[1]!hks_stm_bs($U$1,"W50002154",$B31,1,"Cur=USD",100000000)</f>
        <v>130.35</v>
      </c>
    </row>
    <row r="32" spans="1:21" x14ac:dyDescent="0.25">
      <c r="A32" s="5">
        <v>41182</v>
      </c>
      <c r="B32" s="5">
        <v>41182</v>
      </c>
      <c r="C32" s="6">
        <f>[1]!hks_qstm_is($U$1,"W69199016",B32,1,"Cur=USD",100000000)</f>
        <v>134.57</v>
      </c>
      <c r="D32" s="6" cm="1">
        <f t="array" ref="D32">[1]!hks_qstm_is($U$1,"W69199016",EDATE($B32,-12),1,"Cur=USD",100000000)</f>
        <v>142.33000000000001</v>
      </c>
      <c r="E32" s="6" cm="1">
        <f t="array" ref="E32">[1]!hks_fa_or_ttm($U$1,$A32,"Cur=USD",100000000)+$C32-$D32</f>
        <v>537.50999999999988</v>
      </c>
      <c r="F32" s="7" cm="1">
        <f t="array" ref="F32">[1]!hks_qfa_grossprofitmargin($U$1,$B32,1)%</f>
        <v>0.63275599999999999</v>
      </c>
      <c r="G32" s="7" cm="1">
        <f t="array" ref="G32">[1]!hks_qfa_grossprofitmargin($U$1,EDATE($B32,-12),1)%</f>
        <v>0.63359799999999999</v>
      </c>
      <c r="H32" s="7" cm="1">
        <f t="array" ref="H32">[1]!hks_fa_grossprofitmargin_ttm2($U$1,$B32)%</f>
        <v>0.63786700000000007</v>
      </c>
      <c r="I32" s="7" cm="1">
        <f t="array" ref="I32">[1]!hks_qfa_netprofitmargin($U$1,$B32,1)%</f>
        <v>0.22085199999999999</v>
      </c>
      <c r="J32" s="7" cm="1">
        <f t="array" ref="J32">[1]!hks_qfa_netprofitmargin($U$1,EDATE($B32,-12),1)%</f>
        <v>0.24365899999999999</v>
      </c>
      <c r="K32" s="7" cm="1">
        <f t="array" ref="K32">[1]!hks_fa_netprofitmargin_ttm2($U$1,$B32)%</f>
        <v>0.221335</v>
      </c>
      <c r="L32" s="8" cm="1">
        <f t="array" ref="L32">[1]!hks_qstm_cs($U$1,"W93978243",$B32,1,"Cur=USD",100000000)</f>
        <v>51.47</v>
      </c>
      <c r="M32" s="6" cm="1">
        <f t="array" ref="M32">[1]!s_nq_avgclose($U$1,-63,$A32,3)</f>
        <v>17.784123988437553</v>
      </c>
      <c r="N32" s="6">
        <f>MIN([1]!s_mq_low($U$1,$A32,3),[1]!s_mq_low($U$1,$A32-31,3),[1]!s_mq_low($U$1,$A32-62,3))</f>
        <v>15.983535119231021</v>
      </c>
      <c r="O32" s="9">
        <f>MAX([1]!s_mq_high($U$1,$A32,3),[1]!s_mq_high($U$1,$A32-31,3),[1]!s_mq_high($U$1,$A32-62,3))</f>
        <v>19.126205280574489</v>
      </c>
      <c r="P32" s="9" cm="1">
        <f t="array" ref="P32">[1]!hks_stm_bs($U$1,"W59961072",$B32,1,"Cur=USD",100000000)</f>
        <v>230.14</v>
      </c>
      <c r="Q32" s="9" cm="1">
        <f t="array" ref="Q32">[1]!hks_stm_bs($U$1,"W57429756",$B32,1,"Cur=USD",100000000)</f>
        <v>514.27</v>
      </c>
      <c r="R32" s="9">
        <f>[1]!hks_stm_bs($U$1,"W51009704",$B32,1,"Cur=USD",100000000)</f>
        <v>119.53</v>
      </c>
      <c r="S32" s="9">
        <f>[1]!hks_stm_bs($U$1,"W50002154",$B32,1,"Cur=USD",100000000)</f>
        <v>132.19</v>
      </c>
    </row>
    <row r="33" spans="1:19" x14ac:dyDescent="0.25">
      <c r="A33" s="5">
        <v>41274</v>
      </c>
      <c r="B33" s="5">
        <v>41274</v>
      </c>
      <c r="C33" s="6">
        <f>[1]!hks_qstm_is($U$1,"W69199016",B33,1,"Cur=USD",100000000)</f>
        <v>134.77000000000001</v>
      </c>
      <c r="D33" s="6" cm="1">
        <f t="array" ref="D33">[1]!hks_qstm_is($U$1,"W69199016",EDATE($B33,-12),1,"Cur=USD",100000000)</f>
        <v>138.87</v>
      </c>
      <c r="E33" s="6" cm="1">
        <f t="array" ref="E33">[1]!hks_fa_or_ttm($U$1,$A33,"Cur=USD",100000000)+$C33-$D33</f>
        <v>533.41</v>
      </c>
      <c r="F33" s="7" cm="1">
        <f t="array" ref="F33">[1]!hks_qfa_grossprofitmargin($U$1,$B33,1)%</f>
        <v>0.58002500000000001</v>
      </c>
      <c r="G33" s="7" cm="1">
        <f t="array" ref="G33">[1]!hks_qfa_grossprofitmargin($U$1,EDATE($B33,-12),1)%</f>
        <v>0.64463199999999998</v>
      </c>
      <c r="H33" s="7" cm="1">
        <f t="array" ref="H33">[1]!hks_fa_grossprofitmargin_ttm2($U$1,$B33)%</f>
        <v>0.62149200000000004</v>
      </c>
      <c r="I33" s="7" cm="1">
        <f t="array" ref="I33">[1]!hks_qfa_netprofitmargin($U$1,$B33,1)%</f>
        <v>0.18312699999999998</v>
      </c>
      <c r="J33" s="7" cm="1">
        <f t="array" ref="J33">[1]!hks_qfa_netprofitmargin($U$1,EDATE($B33,-12),1)%</f>
        <v>0.241953</v>
      </c>
      <c r="K33" s="7" cm="1">
        <f t="array" ref="K33">[1]!hks_fa_netprofitmargin_ttm2($U$1,$B33)%</f>
        <v>0.206314</v>
      </c>
      <c r="L33" s="8" cm="1">
        <f t="array" ref="L33">[1]!hks_qstm_cs($U$1,"W93978243",$B33,1,"Cur=USD",100000000)</f>
        <v>60.26</v>
      </c>
      <c r="M33" s="6" cm="1">
        <f t="array" ref="M33">[1]!s_nq_avgclose($U$1,-63,$A33,3)</f>
        <v>15.040038162257956</v>
      </c>
      <c r="N33" s="6">
        <f>MIN([1]!s_mq_low($U$1,$A33,3),[1]!s_mq_low($U$1,$A33-31,3),[1]!s_mq_low($U$1,$A33-62,3))</f>
        <v>13.813640018308982</v>
      </c>
      <c r="O33" s="9">
        <f>MAX([1]!s_mq_high($U$1,$A33,3),[1]!s_mq_high($U$1,$A33-31,3),[1]!s_mq_high($U$1,$A33-62,3))</f>
        <v>16.474132949847988</v>
      </c>
      <c r="P33" s="9" cm="1">
        <f t="array" ref="P33">[1]!hks_stm_bs($U$1,"W59961072",$B33,1,"Cur=USD",100000000)</f>
        <v>313.58</v>
      </c>
      <c r="Q33" s="9" cm="1">
        <f t="array" ref="Q33">[1]!hks_stm_bs($U$1,"W57429756",$B33,1,"Cur=USD",100000000)</f>
        <v>529.92999999999995</v>
      </c>
      <c r="R33" s="9">
        <f>[1]!hks_stm_bs($U$1,"W51009704",$B33,1,"Cur=USD",100000000)</f>
        <v>128.97999999999999</v>
      </c>
      <c r="S33" s="9">
        <f>[1]!hks_stm_bs($U$1,"W50002154",$B33,1,"Cur=USD",100000000)</f>
        <v>202.5</v>
      </c>
    </row>
    <row r="34" spans="1:19" x14ac:dyDescent="0.25">
      <c r="A34" s="5">
        <v>41364</v>
      </c>
      <c r="B34" s="5">
        <v>41364</v>
      </c>
      <c r="C34" s="6">
        <f>[1]!hks_qstm_is($U$1,"W69199016",B34,1,"Cur=USD",100000000)</f>
        <v>125.8</v>
      </c>
      <c r="D34" s="6" cm="1">
        <f t="array" ref="D34">[1]!hks_qstm_is($U$1,"W69199016",EDATE($B34,-12),1,"Cur=USD",100000000)</f>
        <v>129.06</v>
      </c>
      <c r="E34" s="6" cm="1">
        <f t="array" ref="E34">[1]!hks_fa_or_ttm($U$1,$A34,"Cur=USD",100000000)+$C34-$D34</f>
        <v>530.14999999999986</v>
      </c>
      <c r="F34" s="7" cm="1">
        <f t="array" ref="F34">[1]!hks_qfa_grossprofitmargin($U$1,$B34,1)%</f>
        <v>0.56168499999999999</v>
      </c>
      <c r="G34" s="7" cm="1">
        <f t="array" ref="G34">[1]!hks_qfa_grossprofitmargin($U$1,EDATE($B34,-12),1)%</f>
        <v>0.64040000000000008</v>
      </c>
      <c r="H34" s="7" cm="1">
        <f t="array" ref="H34">[1]!hks_fa_grossprofitmargin_ttm2($U$1,$B34)%</f>
        <v>0.60269700000000004</v>
      </c>
      <c r="I34" s="7" cm="1">
        <f t="array" ref="I34">[1]!hks_qfa_netprofitmargin($U$1,$B34,1)%</f>
        <v>0.16256000000000001</v>
      </c>
      <c r="J34" s="7" cm="1">
        <f t="array" ref="J34">[1]!hks_qfa_netprofitmargin($U$1,EDATE($B34,-12),1)%</f>
        <v>0.212149</v>
      </c>
      <c r="K34" s="7" cm="1">
        <f t="array" ref="K34">[1]!hks_fa_netprofitmargin_ttm2($U$1,$B34)%</f>
        <v>0.19451099999999999</v>
      </c>
      <c r="L34" s="8" cm="1">
        <f t="array" ref="L34">[1]!hks_qstm_cs($U$1,"W93978243",$B34,1,"Cur=USD",100000000)</f>
        <v>42.85</v>
      </c>
      <c r="M34" s="6" cm="1">
        <f t="array" ref="M34">[1]!s_nq_avgclose($U$1,-63,$A34,3)</f>
        <v>15.351371624848001</v>
      </c>
      <c r="N34" s="6">
        <f>MIN([1]!s_mq_low($U$1,$A34,3),[1]!s_mq_low($U$1,$A34-31,3),[1]!s_mq_low($U$1,$A34-62,3))</f>
        <v>14.593773373786451</v>
      </c>
      <c r="O34" s="9">
        <f>MAX([1]!s_mq_high($U$1,$A34,3),[1]!s_mq_high($U$1,$A34-31,3),[1]!s_mq_high($U$1,$A34-62,3))</f>
        <v>16.564874613739217</v>
      </c>
      <c r="P34" s="9" cm="1">
        <f t="array" ref="P34">[1]!hks_stm_bs($U$1,"W59961072",$B34,1,"Cur=USD",100000000)</f>
        <v>286.77</v>
      </c>
      <c r="Q34" s="9" cm="1">
        <f t="array" ref="Q34">[1]!hks_stm_bs($U$1,"W57429756",$B34,1,"Cur=USD",100000000)</f>
        <v>544.05999999999995</v>
      </c>
      <c r="R34" s="9">
        <f>[1]!hks_stm_bs($U$1,"W51009704",$B34,1,"Cur=USD",100000000)</f>
        <v>117.98</v>
      </c>
      <c r="S34" s="9">
        <f>[1]!hks_stm_bs($U$1,"W50002154",$B34,1,"Cur=USD",100000000)</f>
        <v>200.91</v>
      </c>
    </row>
    <row r="35" spans="1:19" x14ac:dyDescent="0.25">
      <c r="A35" s="5">
        <v>41455</v>
      </c>
      <c r="B35" s="5">
        <v>41455</v>
      </c>
      <c r="C35" s="6">
        <f>[1]!hks_qstm_is($U$1,"W69199016",B35,1,"Cur=USD",100000000)</f>
        <v>128.11000000000001</v>
      </c>
      <c r="D35" s="6" cm="1">
        <f t="array" ref="D35">[1]!hks_qstm_is($U$1,"W69199016",EDATE($B35,-12),1,"Cur=USD",100000000)</f>
        <v>135.01</v>
      </c>
      <c r="E35" s="6" cm="1">
        <f t="array" ref="E35">[1]!hks_fa_or_ttm($U$1,$A35,"Cur=USD",100000000)+$C35-$D35</f>
        <v>523.25</v>
      </c>
      <c r="F35" s="7" cm="1">
        <f t="array" ref="F35">[1]!hks_qfa_grossprofitmargin($U$1,$B35,1)%</f>
        <v>0.58309299999999997</v>
      </c>
      <c r="G35" s="7" cm="1">
        <f t="array" ref="G35">[1]!hks_qfa_grossprofitmargin($U$1,EDATE($B35,-12),1)%</f>
        <v>0.63358300000000001</v>
      </c>
      <c r="H35" s="7" cm="1">
        <f t="array" ref="H35">[1]!hks_fa_grossprofitmargin_ttm2($U$1,$B35)%</f>
        <v>0.58992800000000001</v>
      </c>
      <c r="I35" s="7" cm="1">
        <f t="array" ref="I35">[1]!hks_qfa_netprofitmargin($U$1,$B35,1)%</f>
        <v>0.156116</v>
      </c>
      <c r="J35" s="7" cm="1">
        <f t="array" ref="J35">[1]!hks_qfa_netprofitmargin($U$1,EDATE($B35,-12),1)%</f>
        <v>0.20939199999999999</v>
      </c>
      <c r="K35" s="7" cm="1">
        <f t="array" ref="K35">[1]!hks_fa_netprofitmargin_ttm2($U$1,$B35)%</f>
        <v>0.18127099999999999</v>
      </c>
      <c r="L35" s="8" cm="1">
        <f t="array" ref="L35">[1]!hks_qstm_cs($U$1,"W93978243",$B35,1,"Cur=USD",100000000)</f>
        <v>47.22</v>
      </c>
      <c r="M35" s="6" cm="1">
        <f t="array" ref="M35">[1]!s_nq_avgclose($U$1,-63,$A35,3)</f>
        <v>17.204841766294166</v>
      </c>
      <c r="N35" s="6">
        <f>MIN([1]!s_mq_low($U$1,$A35,3),[1]!s_mq_low($U$1,$A35-31,3),[1]!s_mq_low($U$1,$A35-62,3))</f>
        <v>15.065711318709893</v>
      </c>
      <c r="O35" s="9">
        <f>MAX([1]!s_mq_high($U$1,$A35,3),[1]!s_mq_high($U$1,$A35-31,3),[1]!s_mq_high($U$1,$A35-62,3))</f>
        <v>18.957350439825245</v>
      </c>
      <c r="P35" s="9" cm="1">
        <f t="array" ref="P35">[1]!hks_stm_bs($U$1,"W59961072",$B35,1,"Cur=USD",100000000)</f>
        <v>290.48</v>
      </c>
      <c r="Q35" s="9" cm="1">
        <f t="array" ref="Q35">[1]!hks_stm_bs($U$1,"W57429756",$B35,1,"Cur=USD",100000000)</f>
        <v>566.13</v>
      </c>
      <c r="R35" s="9">
        <f>[1]!hks_stm_bs($U$1,"W51009704",$B35,1,"Cur=USD",100000000)</f>
        <v>113.89</v>
      </c>
      <c r="S35" s="9">
        <f>[1]!hks_stm_bs($U$1,"W50002154",$B35,1,"Cur=USD",100000000)</f>
        <v>204.32</v>
      </c>
    </row>
    <row r="36" spans="1:19" x14ac:dyDescent="0.25">
      <c r="A36" s="5">
        <v>41547</v>
      </c>
      <c r="B36" s="5">
        <v>41547</v>
      </c>
      <c r="C36" s="6">
        <f>[1]!hks_qstm_is($U$1,"W69199016",B36,1,"Cur=USD",100000000)</f>
        <v>134.83000000000001</v>
      </c>
      <c r="D36" s="6" cm="1">
        <f t="array" ref="D36">[1]!hks_qstm_is($U$1,"W69199016",EDATE($B36,-12),1,"Cur=USD",100000000)</f>
        <v>134.57</v>
      </c>
      <c r="E36" s="6" cm="1">
        <f t="array" ref="E36">[1]!hks_fa_or_ttm($U$1,$A36,"Cur=USD",100000000)+$C36-$D36</f>
        <v>523.51</v>
      </c>
      <c r="F36" s="7" cm="1">
        <f t="array" ref="F36">[1]!hks_qfa_grossprofitmargin($U$1,$B36,1)%</f>
        <v>0.62404499999999996</v>
      </c>
      <c r="G36" s="7" cm="1">
        <f t="array" ref="G36">[1]!hks_qfa_grossprofitmargin($U$1,EDATE($B36,-12),1)%</f>
        <v>0.63275599999999999</v>
      </c>
      <c r="H36" s="7" cm="1">
        <f t="array" ref="H36">[1]!hks_fa_grossprofitmargin_ttm2($U$1,$B36)%</f>
        <v>0.58770600000000006</v>
      </c>
      <c r="I36" s="7" cm="1">
        <f t="array" ref="I36">[1]!hks_qfa_netprofitmargin($U$1,$B36,1)%</f>
        <v>0.21879400000000002</v>
      </c>
      <c r="J36" s="7" cm="1">
        <f t="array" ref="J36">[1]!hks_qfa_netprofitmargin($U$1,EDATE($B36,-12),1)%</f>
        <v>0.22085199999999999</v>
      </c>
      <c r="K36" s="7" cm="1">
        <f t="array" ref="K36">[1]!hks_fa_netprofitmargin_ttm2($U$1,$B36)%</f>
        <v>0.18076100000000001</v>
      </c>
      <c r="L36" s="8" cm="1">
        <f t="array" ref="L36">[1]!hks_qstm_cs($U$1,"W93978243",$B36,1,"Cur=USD",100000000)</f>
        <v>57.31</v>
      </c>
      <c r="M36" s="6" cm="1">
        <f t="array" ref="M36">[1]!s_nq_avgclose($U$1,-63,$A36,3)</f>
        <v>16.907081137431284</v>
      </c>
      <c r="N36" s="6">
        <f>MIN([1]!s_mq_low($U$1,$A36,3),[1]!s_mq_low($U$1,$A36-31,3),[1]!s_mq_low($U$1,$A36-62,3))</f>
        <v>16.129208676997827</v>
      </c>
      <c r="O36" s="9">
        <f>MAX([1]!s_mq_high($U$1,$A36,3),[1]!s_mq_high($U$1,$A36-31,3),[1]!s_mq_high($U$1,$A36-62,3))</f>
        <v>17.826330686871852</v>
      </c>
      <c r="P36" s="9" cm="1">
        <f t="array" ref="P36">[1]!hks_stm_bs($U$1,"W59961072",$B36,1,"Cur=USD",100000000)</f>
        <v>313.5</v>
      </c>
      <c r="Q36" s="9" cm="1">
        <f t="array" ref="Q36">[1]!hks_stm_bs($U$1,"W57429756",$B36,1,"Cur=USD",100000000)</f>
        <v>592.01</v>
      </c>
      <c r="R36" s="9">
        <f>[1]!hks_stm_bs($U$1,"W51009704",$B36,1,"Cur=USD",100000000)</f>
        <v>138.75</v>
      </c>
      <c r="S36" s="9">
        <f>[1]!hks_stm_bs($U$1,"W50002154",$B36,1,"Cur=USD",100000000)</f>
        <v>212.24</v>
      </c>
    </row>
    <row r="37" spans="1:19" x14ac:dyDescent="0.25">
      <c r="A37" s="5">
        <v>41639</v>
      </c>
      <c r="B37" s="5">
        <v>41639</v>
      </c>
      <c r="C37" s="6">
        <f>[1]!hks_qstm_is($U$1,"W69199016",B37,1,"Cur=USD",100000000)</f>
        <v>138.34</v>
      </c>
      <c r="D37" s="6" cm="1">
        <f t="array" ref="D37">[1]!hks_qstm_is($U$1,"W69199016",EDATE($B37,-12),1,"Cur=USD",100000000)</f>
        <v>134.77000000000001</v>
      </c>
      <c r="E37" s="6" cm="1">
        <f t="array" ref="E37">[1]!hks_fa_or_ttm($U$1,$A37,"Cur=USD",100000000)+$C37-$D37</f>
        <v>527.08000000000004</v>
      </c>
      <c r="F37" s="7" cm="1">
        <f t="array" ref="F37">[1]!hks_qfa_grossprofitmargin($U$1,$B37,1)%</f>
        <v>0.61956100000000003</v>
      </c>
      <c r="G37" s="7" cm="1">
        <f t="array" ref="G37">[1]!hks_qfa_grossprofitmargin($U$1,EDATE($B37,-12),1)%</f>
        <v>0.58002500000000001</v>
      </c>
      <c r="H37" s="7" cm="1">
        <f t="array" ref="H37">[1]!hks_fa_grossprofitmargin_ttm2($U$1,$B37)%</f>
        <v>0.59803099999999998</v>
      </c>
      <c r="I37" s="7" cm="1">
        <f t="array" ref="I37">[1]!hks_qfa_netprofitmargin($U$1,$B37,1)%</f>
        <v>0.18975</v>
      </c>
      <c r="J37" s="7" cm="1">
        <f t="array" ref="J37">[1]!hks_qfa_netprofitmargin($U$1,EDATE($B37,-12),1)%</f>
        <v>0.18312699999999998</v>
      </c>
      <c r="K37" s="7" cm="1">
        <f t="array" ref="K37">[1]!hks_fa_netprofitmargin_ttm2($U$1,$B37)%</f>
        <v>0.18251500000000001</v>
      </c>
      <c r="L37" s="8" cm="1">
        <f t="array" ref="L37">[1]!hks_qstm_cs($U$1,"W93978243",$B37,1,"Cur=USD",100000000)</f>
        <v>60.38</v>
      </c>
      <c r="M37" s="6" cm="1">
        <f t="array" ref="M37">[1]!s_nq_avgclose($U$1,-63,$A37,3)</f>
        <v>17.925662860792059</v>
      </c>
      <c r="N37" s="6">
        <f>MIN([1]!s_mq_low($U$1,$A37,3),[1]!s_mq_low($U$1,$A37-31,3),[1]!s_mq_low($U$1,$A37-62,3))</f>
        <v>16.563938376377848</v>
      </c>
      <c r="O37" s="9">
        <f>MAX([1]!s_mq_high($U$1,$A37,3),[1]!s_mq_high($U$1,$A37-31,3),[1]!s_mq_high($U$1,$A37-62,3))</f>
        <v>19.366707667154074</v>
      </c>
      <c r="P37" s="9" cm="1">
        <f t="array" ref="P37">[1]!hks_stm_bs($U$1,"W59961072",$B37,1,"Cur=USD",100000000)</f>
        <v>320.83999999999997</v>
      </c>
      <c r="Q37" s="9" cm="1">
        <f t="array" ref="Q37">[1]!hks_stm_bs($U$1,"W57429756",$B37,1,"Cur=USD",100000000)</f>
        <v>602.74</v>
      </c>
      <c r="R37" s="9">
        <f>[1]!hks_stm_bs($U$1,"W51009704",$B37,1,"Cur=USD",100000000)</f>
        <v>135.68</v>
      </c>
      <c r="S37" s="9">
        <f>[1]!hks_stm_bs($U$1,"W50002154",$B37,1,"Cur=USD",100000000)</f>
        <v>205.34</v>
      </c>
    </row>
    <row r="38" spans="1:19" x14ac:dyDescent="0.25">
      <c r="A38" s="5">
        <v>41729</v>
      </c>
      <c r="B38" s="5">
        <v>41729</v>
      </c>
      <c r="C38" s="6">
        <f>[1]!hks_qstm_is($U$1,"W69199016",B38,1,"Cur=USD",100000000)</f>
        <v>127.64</v>
      </c>
      <c r="D38" s="6" cm="1">
        <f t="array" ref="D38">[1]!hks_qstm_is($U$1,"W69199016",EDATE($B38,-12),1,"Cur=USD",100000000)</f>
        <v>125.8</v>
      </c>
      <c r="E38" s="6" cm="1">
        <f t="array" ref="E38">[1]!hks_fa_or_ttm($U$1,$A38,"Cur=USD",100000000)+$C38-$D38</f>
        <v>528.92000000000007</v>
      </c>
      <c r="F38" s="7" cm="1">
        <f t="array" ref="F38">[1]!hks_qfa_grossprofitmargin($U$1,$B38,1)%</f>
        <v>0.59644300000000006</v>
      </c>
      <c r="G38" s="7" cm="1">
        <f t="array" ref="G38">[1]!hks_qfa_grossprofitmargin($U$1,EDATE($B38,-12),1)%</f>
        <v>0.56168499999999999</v>
      </c>
      <c r="H38" s="7" cm="1">
        <f t="array" ref="H38">[1]!hks_fa_grossprofitmargin_ttm2($U$1,$B38)%</f>
        <v>0.60629199999999994</v>
      </c>
      <c r="I38" s="7" cm="1">
        <f t="array" ref="I38">[1]!hks_qfa_netprofitmargin($U$1,$B38,1)%</f>
        <v>0.15120699999999998</v>
      </c>
      <c r="J38" s="7" cm="1">
        <f t="array" ref="J38">[1]!hks_qfa_netprofitmargin($U$1,EDATE($B38,-12),1)%</f>
        <v>0.16256000000000001</v>
      </c>
      <c r="K38" s="7" cm="1">
        <f t="array" ref="K38">[1]!hks_fa_netprofitmargin_ttm2($U$1,$B38)%</f>
        <v>0.179706</v>
      </c>
      <c r="L38" s="8" cm="1">
        <f t="array" ref="L38">[1]!hks_qstm_cs($U$1,"W93978243",$B38,1,"Cur=USD",100000000)</f>
        <v>35.01</v>
      </c>
      <c r="M38" s="6" cm="1">
        <f t="array" ref="M38">[1]!s_nq_avgclose($U$1,-63,$A38,3)</f>
        <v>18.69904296928793</v>
      </c>
      <c r="N38" s="6">
        <f>MIN([1]!s_mq_low($U$1,$A38,3),[1]!s_mq_low($U$1,$A38-31,3),[1]!s_mq_low($U$1,$A38-62,3))</f>
        <v>17.537133901363021</v>
      </c>
      <c r="O38" s="9">
        <f>MAX([1]!s_mq_high($U$1,$A38,3),[1]!s_mq_high($U$1,$A38-31,3),[1]!s_mq_high($U$1,$A38-62,3))</f>
        <v>20.168670834492488</v>
      </c>
      <c r="P38" s="9" cm="1">
        <f t="array" ref="P38">[1]!hks_stm_bs($U$1,"W59961072",$B38,1,"Cur=USD",100000000)</f>
        <v>305.54000000000002</v>
      </c>
      <c r="Q38" s="9" cm="1">
        <f t="array" ref="Q38">[1]!hks_stm_bs($U$1,"W57429756",$B38,1,"Cur=USD",100000000)</f>
        <v>613.78</v>
      </c>
      <c r="R38" s="9">
        <f>[1]!hks_stm_bs($U$1,"W51009704",$B38,1,"Cur=USD",100000000)</f>
        <v>135.52000000000001</v>
      </c>
      <c r="S38" s="9">
        <f>[1]!hks_stm_bs($U$1,"W50002154",$B38,1,"Cur=USD",100000000)</f>
        <v>203.42</v>
      </c>
    </row>
    <row r="39" spans="1:19" x14ac:dyDescent="0.25">
      <c r="A39" s="5">
        <v>41820</v>
      </c>
      <c r="B39" s="5">
        <v>41820</v>
      </c>
      <c r="C39" s="6">
        <f>[1]!hks_qstm_is($U$1,"W69199016",B39,1,"Cur=USD",100000000)</f>
        <v>138.31</v>
      </c>
      <c r="D39" s="6" cm="1">
        <f t="array" ref="D39">[1]!hks_qstm_is($U$1,"W69199016",EDATE($B39,-12),1,"Cur=USD",100000000)</f>
        <v>128.11000000000001</v>
      </c>
      <c r="E39" s="6" cm="1">
        <f t="array" ref="E39">[1]!hks_fa_or_ttm($U$1,$A39,"Cur=USD",100000000)+$C39-$D39</f>
        <v>539.12</v>
      </c>
      <c r="F39" s="7" cm="1">
        <f t="array" ref="F39">[1]!hks_qfa_grossprofitmargin($U$1,$B39,1)%</f>
        <v>0.64471100000000003</v>
      </c>
      <c r="G39" s="7" cm="1">
        <f t="array" ref="G39">[1]!hks_qfa_grossprofitmargin($U$1,EDATE($B39,-12),1)%</f>
        <v>0.58309299999999997</v>
      </c>
      <c r="H39" s="7" cm="1">
        <f t="array" ref="H39">[1]!hks_fa_grossprofitmargin_ttm2($U$1,$B39)%</f>
        <v>0.62166100000000002</v>
      </c>
      <c r="I39" s="7" cm="1">
        <f t="array" ref="I39">[1]!hks_qfa_netprofitmargin($U$1,$B39,1)%</f>
        <v>0.20215499999999997</v>
      </c>
      <c r="J39" s="7" cm="1">
        <f t="array" ref="J39">[1]!hks_qfa_netprofitmargin($U$1,EDATE($B39,-12),1)%</f>
        <v>0.156116</v>
      </c>
      <c r="K39" s="7" cm="1">
        <f t="array" ref="K39">[1]!hks_fa_netprofitmargin_ttm2($U$1,$B39)%</f>
        <v>0.19107099999999999</v>
      </c>
      <c r="L39" s="8" cm="1">
        <f t="array" ref="L39">[1]!hks_qstm_cs($U$1,"W93978243",$B39,1,"Cur=USD",100000000)</f>
        <v>54.53</v>
      </c>
      <c r="M39" s="6" cm="1">
        <f t="array" ref="M39">[1]!s_nq_avgclose($U$1,-63,$A39,3)</f>
        <v>20.666931984505212</v>
      </c>
      <c r="N39" s="6">
        <f>MIN([1]!s_mq_low($U$1,$A39,3),[1]!s_mq_low($U$1,$A39-31,3),[1]!s_mq_low($U$1,$A39-62,3))</f>
        <v>19.251058690266493</v>
      </c>
      <c r="O39" s="9">
        <f>MAX([1]!s_mq_high($U$1,$A39,3),[1]!s_mq_high($U$1,$A39-31,3),[1]!s_mq_high($U$1,$A39-62,3))</f>
        <v>23.475460618765283</v>
      </c>
      <c r="P39" s="9" cm="1">
        <f t="array" ref="P39">[1]!hks_stm_bs($U$1,"W59961072",$B39,1,"Cur=USD",100000000)</f>
        <v>290.06</v>
      </c>
      <c r="Q39" s="9" cm="1">
        <f t="array" ref="Q39">[1]!hks_stm_bs($U$1,"W57429756",$B39,1,"Cur=USD",100000000)</f>
        <v>627.87</v>
      </c>
      <c r="R39" s="9">
        <f>[1]!hks_stm_bs($U$1,"W51009704",$B39,1,"Cur=USD",100000000)</f>
        <v>122.51</v>
      </c>
      <c r="S39" s="9">
        <f>[1]!hks_stm_bs($U$1,"W50002154",$B39,1,"Cur=USD",100000000)</f>
        <v>202.95</v>
      </c>
    </row>
    <row r="40" spans="1:19" x14ac:dyDescent="0.25">
      <c r="A40" s="5">
        <v>41912</v>
      </c>
      <c r="B40" s="5">
        <v>41912</v>
      </c>
      <c r="C40" s="6">
        <f>[1]!hks_qstm_is($U$1,"W69199016",B40,1,"Cur=USD",100000000)</f>
        <v>145.54</v>
      </c>
      <c r="D40" s="6" cm="1">
        <f t="array" ref="D40">[1]!hks_qstm_is($U$1,"W69199016",EDATE($B40,-12),1,"Cur=USD",100000000)</f>
        <v>134.83000000000001</v>
      </c>
      <c r="E40" s="6" cm="1">
        <f t="array" ref="E40">[1]!hks_fa_or_ttm($U$1,$A40,"Cur=USD",100000000)+$C40-$D40</f>
        <v>549.82999999999993</v>
      </c>
      <c r="F40" s="7" cm="1">
        <f t="array" ref="F40">[1]!hks_qfa_grossprofitmargin($U$1,$B40,1)%</f>
        <v>0.6498560000000001</v>
      </c>
      <c r="G40" s="7" cm="1">
        <f t="array" ref="G40">[1]!hks_qfa_grossprofitmargin($U$1,EDATE($B40,-12),1)%</f>
        <v>0.62404499999999996</v>
      </c>
      <c r="H40" s="7" cm="1">
        <f t="array" ref="H40">[1]!hks_fa_grossprofitmargin_ttm2($U$1,$B40)%</f>
        <v>0.62853999999999999</v>
      </c>
      <c r="I40" s="7" cm="1">
        <f t="array" ref="I40">[1]!hks_qfa_netprofitmargin($U$1,$B40,1)%</f>
        <v>0.22791</v>
      </c>
      <c r="J40" s="7" cm="1">
        <f t="array" ref="J40">[1]!hks_qfa_netprofitmargin($U$1,EDATE($B40,-12),1)%</f>
        <v>0.21879400000000002</v>
      </c>
      <c r="K40" s="7" cm="1">
        <f t="array" ref="K40">[1]!hks_fa_netprofitmargin_ttm2($U$1,$B40)%</f>
        <v>0.194024</v>
      </c>
      <c r="L40" s="8" cm="1">
        <f t="array" ref="L40">[1]!hks_qstm_cs($U$1,"W93978243",$B40,1,"Cur=USD",100000000)</f>
        <v>56.93</v>
      </c>
      <c r="M40" s="6" cm="1">
        <f t="array" ref="M40">[1]!s_nq_avgclose($U$1,-63,$A40,3)</f>
        <v>25.747690371501893</v>
      </c>
      <c r="N40" s="6">
        <f>MIN([1]!s_mq_low($U$1,$A40,3),[1]!s_mq_low($U$1,$A40-31,3),[1]!s_mq_low($U$1,$A40-62,3))</f>
        <v>23.051387781781134</v>
      </c>
      <c r="O40" s="9">
        <f>MAX([1]!s_mq_high($U$1,$A40,3),[1]!s_mq_high($U$1,$A40-31,3),[1]!s_mq_high($U$1,$A40-62,3))</f>
        <v>27.107751033442394</v>
      </c>
      <c r="P40" s="9" cm="1">
        <f t="array" ref="P40">[1]!hks_stm_bs($U$1,"W59961072",$B40,1,"Cur=USD",100000000)</f>
        <v>275.08999999999997</v>
      </c>
      <c r="Q40" s="9" cm="1">
        <f t="array" ref="Q40">[1]!hks_stm_bs($U$1,"W57429756",$B40,1,"Cur=USD",100000000)</f>
        <v>631.07000000000005</v>
      </c>
      <c r="R40" s="9">
        <f>[1]!hks_stm_bs($U$1,"W51009704",$B40,1,"Cur=USD",100000000)</f>
        <v>149.04</v>
      </c>
      <c r="S40" s="9">
        <f>[1]!hks_stm_bs($U$1,"W50002154",$B40,1,"Cur=USD",100000000)</f>
        <v>187.24</v>
      </c>
    </row>
    <row r="41" spans="1:19" x14ac:dyDescent="0.25">
      <c r="A41" s="5">
        <v>42004</v>
      </c>
      <c r="B41" s="5">
        <v>42004</v>
      </c>
      <c r="C41" s="6">
        <f>[1]!hks_qstm_is($U$1,"W69199016",B41,1,"Cur=USD",100000000)</f>
        <v>147.21</v>
      </c>
      <c r="D41" s="6" cm="1">
        <f t="array" ref="D41">[1]!hks_qstm_is($U$1,"W69199016",EDATE($B41,-12),1,"Cur=USD",100000000)</f>
        <v>138.34</v>
      </c>
      <c r="E41" s="6" cm="1">
        <f t="array" ref="E41">[1]!hks_fa_or_ttm($U$1,$A41,"Cur=USD",100000000)+$C41-$D41</f>
        <v>558.70000000000005</v>
      </c>
      <c r="F41" s="7" cm="1">
        <f t="array" ref="F41">[1]!hks_qfa_grossprofitmargin($U$1,$B41,1)%</f>
        <v>0.65355599999999991</v>
      </c>
      <c r="G41" s="7" cm="1">
        <f t="array" ref="G41">[1]!hks_qfa_grossprofitmargin($U$1,EDATE($B41,-12),1)%</f>
        <v>0.61956100000000003</v>
      </c>
      <c r="H41" s="7" cm="1">
        <f t="array" ref="H41">[1]!hks_fa_grossprofitmargin_ttm2($U$1,$B41)%</f>
        <v>0.637355</v>
      </c>
      <c r="I41" s="7" cm="1">
        <f t="array" ref="I41">[1]!hks_qfa_netprofitmargin($U$1,$B41,1)%</f>
        <v>0.248692</v>
      </c>
      <c r="J41" s="7" cm="1">
        <f t="array" ref="J41">[1]!hks_qfa_netprofitmargin($U$1,EDATE($B41,-12),1)%</f>
        <v>0.18975</v>
      </c>
      <c r="K41" s="7" cm="1">
        <f t="array" ref="K41">[1]!hks_fa_netprofitmargin_ttm2($U$1,$B41)%</f>
        <v>0.20948599999999998</v>
      </c>
      <c r="L41" s="8" cm="1">
        <f t="array" ref="L41">[1]!hks_qstm_cs($U$1,"W93978243",$B41,1,"Cur=USD",100000000)</f>
        <v>57.71</v>
      </c>
      <c r="M41" s="6" cm="1">
        <f t="array" ref="M41">[1]!s_nq_avgclose($U$1,-63,$A41,3)</f>
        <v>26.631938010202358</v>
      </c>
      <c r="N41" s="6">
        <f>MIN([1]!s_mq_low($U$1,$A41,3),[1]!s_mq_low($U$1,$A41-31,3),[1]!s_mq_low($U$1,$A41-62,3))</f>
        <v>22.602497698019317</v>
      </c>
      <c r="O41" s="9">
        <f>MAX([1]!s_mq_high($U$1,$A41,3),[1]!s_mq_high($U$1,$A41-31,3),[1]!s_mq_high($U$1,$A41-62,3))</f>
        <v>29.080995159161706</v>
      </c>
      <c r="P41" s="9" cm="1">
        <f t="array" ref="P41">[1]!hks_stm_bs($U$1,"W59961072",$B41,1,"Cur=USD",100000000)</f>
        <v>277.3</v>
      </c>
      <c r="Q41" s="9" cm="1">
        <f t="array" ref="Q41">[1]!hks_stm_bs($U$1,"W57429756",$B41,1,"Cur=USD",100000000)</f>
        <v>642.26</v>
      </c>
      <c r="R41" s="9">
        <f>[1]!hks_stm_bs($U$1,"W51009704",$B41,1,"Cur=USD",100000000)</f>
        <v>160.19</v>
      </c>
      <c r="S41" s="9">
        <f>[1]!hks_stm_bs($U$1,"W50002154",$B41,1,"Cur=USD",100000000)</f>
        <v>191.6</v>
      </c>
    </row>
    <row r="42" spans="1:19" x14ac:dyDescent="0.25">
      <c r="A42" s="5">
        <v>42094</v>
      </c>
      <c r="B42" s="5">
        <v>42094</v>
      </c>
      <c r="C42" s="6">
        <f>[1]!hks_qstm_is($U$1,"W69199016",B42,1,"Cur=USD",100000000)</f>
        <v>127.81</v>
      </c>
      <c r="D42" s="6" cm="1">
        <f t="array" ref="D42">[1]!hks_qstm_is($U$1,"W69199016",EDATE($B42,-12),1,"Cur=USD",100000000)</f>
        <v>127.64</v>
      </c>
      <c r="E42" s="6" cm="1">
        <f t="array" ref="E42">[1]!hks_fa_or_ttm($U$1,$A42,"Cur=USD",100000000)+$C42-$D42</f>
        <v>558.87</v>
      </c>
      <c r="F42" s="7" cm="1">
        <f t="array" ref="F42">[1]!hks_qfa_grossprofitmargin($U$1,$B42,1)%</f>
        <v>0.60480400000000001</v>
      </c>
      <c r="G42" s="7" cm="1">
        <f t="array" ref="G42">[1]!hks_qfa_grossprofitmargin($U$1,EDATE($B42,-12),1)%</f>
        <v>0.59644300000000006</v>
      </c>
      <c r="H42" s="7" cm="1">
        <f t="array" ref="H42">[1]!hks_fa_grossprofitmargin_ttm2($U$1,$B42)%</f>
        <v>0.63925399999999999</v>
      </c>
      <c r="I42" s="7" cm="1">
        <f t="array" ref="I42">[1]!hks_qfa_netprofitmargin($U$1,$B42,1)%</f>
        <v>0.15585599999999999</v>
      </c>
      <c r="J42" s="7" cm="1">
        <f t="array" ref="J42">[1]!hks_qfa_netprofitmargin($U$1,EDATE($B42,-12),1)%</f>
        <v>0.15120699999999998</v>
      </c>
      <c r="K42" s="7" cm="1">
        <f t="array" ref="K42">[1]!hks_fa_netprofitmargin_ttm2($U$1,$B42)%</f>
        <v>0.210532</v>
      </c>
      <c r="L42" s="8" cm="1">
        <f t="array" ref="L42">[1]!hks_qstm_cs($U$1,"W93978243",$B42,1,"Cur=USD",100000000)</f>
        <v>44.15</v>
      </c>
      <c r="M42" s="6" cm="1">
        <f t="array" ref="M42">[1]!s_nq_avgclose($U$1,-63,$A42,3)</f>
        <v>26.108565132152947</v>
      </c>
      <c r="N42" s="6">
        <f>MIN([1]!s_mq_low($U$1,$A42,3),[1]!s_mq_low($U$1,$A42-31,3),[1]!s_mq_low($U$1,$A42-62,3))</f>
        <v>22.651129007984355</v>
      </c>
      <c r="O42" s="9">
        <f>MAX([1]!s_mq_high($U$1,$A42,3),[1]!s_mq_high($U$1,$A42-31,3),[1]!s_mq_high($U$1,$A42-62,3))</f>
        <v>28.765631333029368</v>
      </c>
      <c r="P42" s="9" cm="1">
        <f t="array" ref="P42">[1]!hks_stm_bs($U$1,"W59961072",$B42,1,"Cur=USD",100000000)</f>
        <v>264.66000000000003</v>
      </c>
      <c r="Q42" s="9" cm="1">
        <f t="array" ref="Q42">[1]!hks_stm_bs($U$1,"W57429756",$B42,1,"Cur=USD",100000000)</f>
        <v>631</v>
      </c>
      <c r="R42" s="9">
        <f>[1]!hks_stm_bs($U$1,"W51009704",$B42,1,"Cur=USD",100000000)</f>
        <v>150.35</v>
      </c>
      <c r="S42" s="9">
        <f>[1]!hks_stm_bs($U$1,"W50002154",$B42,1,"Cur=USD",100000000)</f>
        <v>186.99</v>
      </c>
    </row>
    <row r="43" spans="1:19" x14ac:dyDescent="0.25">
      <c r="A43" s="5">
        <v>42185</v>
      </c>
      <c r="B43" s="5">
        <v>42185</v>
      </c>
      <c r="C43" s="6">
        <f>[1]!hks_qstm_is($U$1,"W69199016",B43,1,"Cur=USD",100000000)</f>
        <v>131.94999999999999</v>
      </c>
      <c r="D43" s="6" cm="1">
        <f t="array" ref="D43">[1]!hks_qstm_is($U$1,"W69199016",EDATE($B43,-12),1,"Cur=USD",100000000)</f>
        <v>138.31</v>
      </c>
      <c r="E43" s="6" cm="1">
        <f t="array" ref="E43">[1]!hks_fa_or_ttm($U$1,$A43,"Cur=USD",100000000)+$C43-$D43</f>
        <v>552.51</v>
      </c>
      <c r="F43" s="7" cm="1">
        <f t="array" ref="F43">[1]!hks_qfa_grossprofitmargin($U$1,$B43,1)%</f>
        <v>0.625085</v>
      </c>
      <c r="G43" s="7" cm="1">
        <f t="array" ref="G43">[1]!hks_qfa_grossprofitmargin($U$1,EDATE($B43,-12),1)%</f>
        <v>0.64471100000000003</v>
      </c>
      <c r="H43" s="7" cm="1">
        <f t="array" ref="H43">[1]!hks_fa_grossprofitmargin_ttm2($U$1,$B43)%</f>
        <v>0.63450400000000007</v>
      </c>
      <c r="I43" s="7" cm="1">
        <f t="array" ref="I43">[1]!hks_qfa_netprofitmargin($U$1,$B43,1)%</f>
        <v>0.20507799999999998</v>
      </c>
      <c r="J43" s="7" cm="1">
        <f t="array" ref="J43">[1]!hks_qfa_netprofitmargin($U$1,EDATE($B43,-12),1)%</f>
        <v>0.20215499999999997</v>
      </c>
      <c r="K43" s="7" cm="1">
        <f t="array" ref="K43">[1]!hks_fa_netprofitmargin_ttm2($U$1,$B43)%</f>
        <v>0.21132600000000001</v>
      </c>
      <c r="L43" s="8" cm="1">
        <f t="array" ref="L43">[1]!hks_qstm_cs($U$1,"W93978243",$B43,1,"Cur=USD",100000000)</f>
        <v>34.4</v>
      </c>
      <c r="M43" s="6" cm="1">
        <f t="array" ref="M43">[1]!s_nq_avgclose($U$1,-63,$A43,3)</f>
        <v>25.083578342111675</v>
      </c>
      <c r="N43" s="6">
        <f>MIN([1]!s_mq_low($U$1,$A43,3),[1]!s_mq_low($U$1,$A43-31,3),[1]!s_mq_low($U$1,$A43-62,3))</f>
        <v>23.468777011539292</v>
      </c>
      <c r="O43" s="9">
        <f>MAX([1]!s_mq_high($U$1,$A43,3),[1]!s_mq_high($U$1,$A43-31,3),[1]!s_mq_high($U$1,$A43-62,3))</f>
        <v>27.049419606998022</v>
      </c>
      <c r="P43" s="9" cm="1">
        <f t="array" ref="P43">[1]!hks_stm_bs($U$1,"W59961072",$B43,1,"Cur=USD",100000000)</f>
        <v>267.10000000000002</v>
      </c>
      <c r="Q43" s="9" cm="1">
        <f t="array" ref="Q43">[1]!hks_stm_bs($U$1,"W57429756",$B43,1,"Cur=USD",100000000)</f>
        <v>637.82000000000005</v>
      </c>
      <c r="R43" s="9">
        <f>[1]!hks_stm_bs($U$1,"W51009704",$B43,1,"Cur=USD",100000000)</f>
        <v>135.29</v>
      </c>
      <c r="S43" s="9">
        <f>[1]!hks_stm_bs($U$1,"W50002154",$B43,1,"Cur=USD",100000000)</f>
        <v>183.63</v>
      </c>
    </row>
    <row r="44" spans="1:19" x14ac:dyDescent="0.25">
      <c r="A44" s="5">
        <v>42277</v>
      </c>
      <c r="B44" s="5">
        <v>42277</v>
      </c>
      <c r="C44" s="6">
        <f>[1]!hks_qstm_is($U$1,"W69199016",B44,1,"Cur=USD",100000000)</f>
        <v>144.65</v>
      </c>
      <c r="D44" s="6" cm="1">
        <f t="array" ref="D44">[1]!hks_qstm_is($U$1,"W69199016",EDATE($B44,-12),1,"Cur=USD",100000000)</f>
        <v>145.54</v>
      </c>
      <c r="E44" s="6" cm="1">
        <f t="array" ref="E44">[1]!hks_fa_or_ttm($U$1,$A44,"Cur=USD",100000000)+$C44-$D44</f>
        <v>551.62</v>
      </c>
      <c r="F44" s="7" cm="1">
        <f t="array" ref="F44">[1]!hks_qfa_grossprofitmargin($U$1,$B44,1)%</f>
        <v>0.62986500000000001</v>
      </c>
      <c r="G44" s="7" cm="1">
        <f t="array" ref="G44">[1]!hks_qfa_grossprofitmargin($U$1,EDATE($B44,-12),1)%</f>
        <v>0.6498560000000001</v>
      </c>
      <c r="H44" s="7" cm="1">
        <f t="array" ref="H44">[1]!hks_fa_grossprofitmargin_ttm2($U$1,$B44)%</f>
        <v>0.62923799999999996</v>
      </c>
      <c r="I44" s="7" cm="1">
        <f t="array" ref="I44">[1]!hks_qfa_netprofitmargin($U$1,$B44,1)%</f>
        <v>0.21493300000000001</v>
      </c>
      <c r="J44" s="7" cm="1">
        <f t="array" ref="J44">[1]!hks_qfa_netprofitmargin($U$1,EDATE($B44,-12),1)%</f>
        <v>0.22791</v>
      </c>
      <c r="K44" s="7" cm="1">
        <f t="array" ref="K44">[1]!hks_fa_netprofitmargin_ttm2($U$1,$B44)%</f>
        <v>0.207897</v>
      </c>
      <c r="L44" s="8" cm="1">
        <f t="array" ref="L44">[1]!hks_qstm_cs($U$1,"W93978243",$B44,1,"Cur=USD",100000000)</f>
        <v>57.35</v>
      </c>
      <c r="M44" s="6" cm="1">
        <f t="array" ref="M44">[1]!s_nq_avgclose($U$1,-63,$A44,3)</f>
        <v>22.626244893148247</v>
      </c>
      <c r="N44" s="6">
        <f>MIN([1]!s_mq_low($U$1,$A44,3),[1]!s_mq_low($U$1,$A44-31,3),[1]!s_mq_low($U$1,$A44-62,3))</f>
        <v>19.519643216147525</v>
      </c>
      <c r="O44" s="9">
        <f>MAX([1]!s_mq_high($U$1,$A44,3),[1]!s_mq_high($U$1,$A44-31,3),[1]!s_mq_high($U$1,$A44-62,3))</f>
        <v>24.068145445996514</v>
      </c>
      <c r="P44" s="9" cm="1">
        <f t="array" ref="P44">[1]!hks_stm_bs($U$1,"W59961072",$B44,1,"Cur=USD",100000000)</f>
        <v>362.05</v>
      </c>
      <c r="Q44" s="9" cm="1">
        <f t="array" ref="Q44">[1]!hks_stm_bs($U$1,"W57429756",$B44,1,"Cur=USD",100000000)</f>
        <v>623.47</v>
      </c>
      <c r="R44" s="9">
        <f>[1]!hks_stm_bs($U$1,"W51009704",$B44,1,"Cur=USD",100000000)</f>
        <v>150.80000000000001</v>
      </c>
      <c r="S44" s="9">
        <f>[1]!hks_stm_bs($U$1,"W50002154",$B44,1,"Cur=USD",100000000)</f>
        <v>254.7</v>
      </c>
    </row>
    <row r="45" spans="1:19" x14ac:dyDescent="0.25">
      <c r="A45" s="5">
        <v>42369</v>
      </c>
      <c r="B45" s="5">
        <v>42369</v>
      </c>
      <c r="C45" s="6">
        <f>[1]!hks_qstm_is($U$1,"W69199016",B45,1,"Cur=USD",100000000)</f>
        <v>149.13999999999999</v>
      </c>
      <c r="D45" s="6" cm="1">
        <f t="array" ref="D45">[1]!hks_qstm_is($U$1,"W69199016",EDATE($B45,-12),1,"Cur=USD",100000000)</f>
        <v>147.21</v>
      </c>
      <c r="E45" s="6" cm="1">
        <f t="array" ref="E45">[1]!hks_fa_or_ttm($U$1,$A45,"Cur=USD",100000000)+$C45-$D45</f>
        <v>553.54999999999995</v>
      </c>
      <c r="F45" s="7" cm="1">
        <f t="array" ref="F45">[1]!hks_qfa_grossprofitmargin($U$1,$B45,1)%</f>
        <v>0.64302000000000004</v>
      </c>
      <c r="G45" s="7" cm="1">
        <f t="array" ref="G45">[1]!hks_qfa_grossprofitmargin($U$1,EDATE($B45,-12),1)%</f>
        <v>0.65355599999999991</v>
      </c>
      <c r="H45" s="7" cm="1">
        <f t="array" ref="H45">[1]!hks_fa_grossprofitmargin_ttm2($U$1,$B45)%</f>
        <v>0.62648400000000004</v>
      </c>
      <c r="I45" s="7" cm="1">
        <f t="array" ref="I45">[1]!hks_qfa_netprofitmargin($U$1,$B45,1)%</f>
        <v>0.242256</v>
      </c>
      <c r="J45" s="7" cm="1">
        <f t="array" ref="J45">[1]!hks_qfa_netprofitmargin($U$1,EDATE($B45,-12),1)%</f>
        <v>0.248692</v>
      </c>
      <c r="K45" s="7" cm="1">
        <f t="array" ref="K45">[1]!hks_fa_netprofitmargin_ttm2($U$1,$B45)%</f>
        <v>0.20630500000000002</v>
      </c>
      <c r="L45" s="8" cm="1">
        <f t="array" ref="L45">[1]!hks_qstm_cs($U$1,"W93978243",$B45,1,"Cur=USD",100000000)</f>
        <v>54.27</v>
      </c>
      <c r="M45" s="6" cm="1">
        <f t="array" ref="M45">[1]!s_nq_avgclose($U$1,-63,$A45,3)</f>
        <v>26.648352322749155</v>
      </c>
      <c r="N45" s="6">
        <f>MIN([1]!s_mq_low($U$1,$A45,3),[1]!s_mq_low($U$1,$A45-31,3),[1]!s_mq_low($U$1,$A45-62,3))</f>
        <v>23.122182917077044</v>
      </c>
      <c r="O45" s="9">
        <f>MAX([1]!s_mq_high($U$1,$A45,3),[1]!s_mq_high($U$1,$A45-31,3),[1]!s_mq_high($U$1,$A45-62,3))</f>
        <v>28.130189627105846</v>
      </c>
      <c r="P45" s="9" cm="1">
        <f t="array" ref="P45">[1]!hks_stm_bs($U$1,"W59961072",$B45,1,"Cur=USD",100000000)</f>
        <v>403.56</v>
      </c>
      <c r="Q45" s="9" cm="1">
        <f t="array" ref="Q45">[1]!hks_stm_bs($U$1,"W57429756",$B45,1,"Cur=USD",100000000)</f>
        <v>627.09</v>
      </c>
      <c r="R45" s="9">
        <f>[1]!hks_stm_bs($U$1,"W51009704",$B45,1,"Cur=USD",100000000)</f>
        <v>156.66999999999999</v>
      </c>
      <c r="S45" s="9">
        <f>[1]!hks_stm_bs($U$1,"W50002154",$B45,1,"Cur=USD",100000000)</f>
        <v>254.16</v>
      </c>
    </row>
    <row r="46" spans="1:19" x14ac:dyDescent="0.25">
      <c r="A46" s="5">
        <v>42460</v>
      </c>
      <c r="B46" s="5">
        <v>42460</v>
      </c>
      <c r="C46" s="6">
        <f>[1]!hks_qstm_is($U$1,"W69199016",B46,1,"Cur=USD",100000000)</f>
        <v>137.02000000000001</v>
      </c>
      <c r="D46" s="6" cm="1">
        <f t="array" ref="D46">[1]!hks_qstm_is($U$1,"W69199016",EDATE($B46,-12),1,"Cur=USD",100000000)</f>
        <v>127.81</v>
      </c>
      <c r="E46" s="6" cm="1">
        <f t="array" ref="E46">[1]!hks_fa_or_ttm($U$1,$A46,"Cur=USD",100000000)+$C46-$D46</f>
        <v>562.76</v>
      </c>
      <c r="F46" s="7" cm="1">
        <f t="array" ref="F46">[1]!hks_qfa_grossprofitmargin($U$1,$B46,1)%</f>
        <v>0.59334399999999998</v>
      </c>
      <c r="G46" s="7" cm="1">
        <f t="array" ref="G46">[1]!hks_qfa_grossprofitmargin($U$1,EDATE($B46,-12),1)%</f>
        <v>0.60480400000000001</v>
      </c>
      <c r="H46" s="7" cm="1">
        <f t="array" ref="H46">[1]!hks_fa_grossprofitmargin_ttm2($U$1,$B46)%</f>
        <v>0.62333899999999998</v>
      </c>
      <c r="I46" s="7" cm="1">
        <f t="array" ref="I46">[1]!hks_qfa_netprofitmargin($U$1,$B46,1)%</f>
        <v>0.14932100000000001</v>
      </c>
      <c r="J46" s="7" cm="1">
        <f t="array" ref="J46">[1]!hks_qfa_netprofitmargin($U$1,EDATE($B46,-12),1)%</f>
        <v>0.15585599999999999</v>
      </c>
      <c r="K46" s="7" cm="1">
        <f t="array" ref="K46">[1]!hks_fa_netprofitmargin_ttm2($U$1,$B46)%</f>
        <v>0.20388799999999999</v>
      </c>
      <c r="L46" s="8" cm="1">
        <f t="array" ref="L46">[1]!hks_qstm_cs($U$1,"W93978243",$B46,1,"Cur=USD",100000000)</f>
        <v>40.549999999999997</v>
      </c>
      <c r="M46" s="6" cm="1">
        <f t="array" ref="M46">[1]!s_nq_avgclose($U$1,-63,$A46,3)</f>
        <v>24.54357042044013</v>
      </c>
      <c r="N46" s="6">
        <f>MIN([1]!s_mq_low($U$1,$A46,3),[1]!s_mq_low($U$1,$A46-31,3),[1]!s_mq_low($U$1,$A46-62,3))</f>
        <v>22.070722118427778</v>
      </c>
      <c r="O46" s="9">
        <f>MAX([1]!s_mq_high($U$1,$A46,3),[1]!s_mq_high($U$1,$A46-31,3),[1]!s_mq_high($U$1,$A46-62,3))</f>
        <v>26.881364125256244</v>
      </c>
      <c r="P46" s="9" cm="1">
        <f t="array" ref="P46">[1]!hks_stm_bs($U$1,"W59961072",$B46,1,"Cur=USD",100000000)</f>
        <v>273.97000000000003</v>
      </c>
      <c r="Q46" s="9" cm="1">
        <f t="array" ref="Q46">[1]!hks_stm_bs($U$1,"W57429756",$B46,1,"Cur=USD",100000000)</f>
        <v>780.7</v>
      </c>
      <c r="R46" s="9">
        <f>[1]!hks_stm_bs($U$1,"W51009704",$B46,1,"Cur=USD",100000000)</f>
        <v>175.26</v>
      </c>
      <c r="S46" s="9">
        <f>[1]!hks_stm_bs($U$1,"W50002154",$B46,1,"Cur=USD",100000000)</f>
        <v>258.73</v>
      </c>
    </row>
    <row r="47" spans="1:19" x14ac:dyDescent="0.25">
      <c r="A47" s="5">
        <v>42551</v>
      </c>
      <c r="B47" s="5">
        <v>42551</v>
      </c>
      <c r="C47" s="6">
        <f>[1]!hks_qstm_is($U$1,"W69199016",B47,1,"Cur=USD",100000000)</f>
        <v>135.33000000000001</v>
      </c>
      <c r="D47" s="6" cm="1">
        <f t="array" ref="D47">[1]!hks_qstm_is($U$1,"W69199016",EDATE($B47,-12),1,"Cur=USD",100000000)</f>
        <v>131.94999999999999</v>
      </c>
      <c r="E47" s="6" cm="1">
        <f t="array" ref="E47">[1]!hks_fa_or_ttm($U$1,$A47,"Cur=USD",100000000)+$C47-$D47</f>
        <v>566.1400000000001</v>
      </c>
      <c r="F47" s="7" cm="1">
        <f t="array" ref="F47">[1]!hks_qfa_grossprofitmargin($U$1,$B47,1)%</f>
        <v>0.58915200000000001</v>
      </c>
      <c r="G47" s="7" cm="1">
        <f t="array" ref="G47">[1]!hks_qfa_grossprofitmargin($U$1,EDATE($B47,-12),1)%</f>
        <v>0.625085</v>
      </c>
      <c r="H47" s="7" cm="1">
        <f t="array" ref="H47">[1]!hks_fa_grossprofitmargin_ttm2($U$1,$B47)%</f>
        <v>0.61475999999999997</v>
      </c>
      <c r="I47" s="7" cm="1">
        <f t="array" ref="I47">[1]!hks_qfa_netprofitmargin($U$1,$B47,1)%</f>
        <v>9.8278000000000004E-2</v>
      </c>
      <c r="J47" s="7" cm="1">
        <f t="array" ref="J47">[1]!hks_qfa_netprofitmargin($U$1,EDATE($B47,-12),1)%</f>
        <v>0.20507799999999998</v>
      </c>
      <c r="K47" s="7" cm="1">
        <f t="array" ref="K47">[1]!hks_fa_netprofitmargin_ttm2($U$1,$B47)%</f>
        <v>0.178366</v>
      </c>
      <c r="L47" s="8" cm="1">
        <f t="array" ref="L47">[1]!hks_qstm_cs($U$1,"W93978243",$B47,1,"Cur=USD",100000000)</f>
        <v>38.450000000000003</v>
      </c>
      <c r="M47" s="6" cm="1">
        <f t="array" ref="M47">[1]!s_nq_avgclose($U$1,-63,$A47,3)</f>
        <v>25.117425243038181</v>
      </c>
      <c r="N47" s="6">
        <f>MIN([1]!s_mq_low($U$1,$A47,3),[1]!s_mq_low($U$1,$A47-31,3),[1]!s_mq_low($U$1,$A47-62,3))</f>
        <v>23.725082862399439</v>
      </c>
      <c r="O47" s="9">
        <f>MAX([1]!s_mq_high($U$1,$A47,3),[1]!s_mq_high($U$1,$A47-31,3),[1]!s_mq_high($U$1,$A47-62,3))</f>
        <v>26.539923202006154</v>
      </c>
      <c r="P47" s="9" cm="1">
        <f t="array" ref="P47">[1]!hks_stm_bs($U$1,"W59961072",$B47,1,"Cur=USD",100000000)</f>
        <v>311.88</v>
      </c>
      <c r="Q47" s="9" cm="1">
        <f t="array" ref="Q47">[1]!hks_stm_bs($U$1,"W57429756",$B47,1,"Cur=USD",100000000)</f>
        <v>786.43</v>
      </c>
      <c r="R47" s="9">
        <f>[1]!hks_stm_bs($U$1,"W51009704",$B47,1,"Cur=USD",100000000)</f>
        <v>187.11</v>
      </c>
      <c r="S47" s="9">
        <f>[1]!hks_stm_bs($U$1,"W50002154",$B47,1,"Cur=USD",100000000)</f>
        <v>288.63</v>
      </c>
    </row>
    <row r="48" spans="1:19" x14ac:dyDescent="0.25">
      <c r="A48" s="5">
        <v>42643</v>
      </c>
      <c r="B48" s="5">
        <v>42643</v>
      </c>
      <c r="C48" s="6">
        <f>[1]!hks_qstm_is($U$1,"W69199016",B48,1,"Cur=USD",100000000)</f>
        <v>157.78</v>
      </c>
      <c r="D48" s="6" cm="1">
        <f t="array" ref="D48">[1]!hks_qstm_is($U$1,"W69199016",EDATE($B48,-12),1,"Cur=USD",100000000)</f>
        <v>144.65</v>
      </c>
      <c r="E48" s="6" cm="1">
        <f t="array" ref="E48">[1]!hks_fa_or_ttm($U$1,$A48,"Cur=USD",100000000)+$C48-$D48</f>
        <v>579.27</v>
      </c>
      <c r="F48" s="7" cm="1">
        <f t="array" ref="F48">[1]!hks_qfa_grossprofitmargin($U$1,$B48,1)%</f>
        <v>0.63271599999999995</v>
      </c>
      <c r="G48" s="7" cm="1">
        <f t="array" ref="G48">[1]!hks_qfa_grossprofitmargin($U$1,EDATE($B48,-12),1)%</f>
        <v>0.62986500000000001</v>
      </c>
      <c r="H48" s="7" cm="1">
        <f t="array" ref="H48">[1]!hks_fa_grossprofitmargin_ttm2($U$1,$B48)%</f>
        <v>0.61587899999999995</v>
      </c>
      <c r="I48" s="7" cm="1">
        <f t="array" ref="I48">[1]!hks_qfa_netprofitmargin($U$1,$B48,1)%</f>
        <v>0.21409600000000001</v>
      </c>
      <c r="J48" s="7" cm="1">
        <f t="array" ref="J48">[1]!hks_qfa_netprofitmargin($U$1,EDATE($B48,-12),1)%</f>
        <v>0.21493300000000001</v>
      </c>
      <c r="K48" s="7" cm="1">
        <f t="array" ref="K48">[1]!hks_fa_netprofitmargin_ttm2($U$1,$B48)%</f>
        <v>0.17896699999999999</v>
      </c>
      <c r="L48" s="8" cm="1">
        <f t="array" ref="L48">[1]!hks_qstm_cs($U$1,"W93978243",$B48,1,"Cur=USD",100000000)</f>
        <v>57.58</v>
      </c>
      <c r="M48" s="6" cm="1">
        <f t="array" ref="M48">[1]!s_nq_avgclose($U$1,-63,$A48,3)</f>
        <v>28.623137381411269</v>
      </c>
      <c r="N48" s="6">
        <f>MIN([1]!s_mq_low($U$1,$A48,3),[1]!s_mq_low($U$1,$A48-31,3),[1]!s_mq_low($U$1,$A48-62,3))</f>
        <v>26.041294341847252</v>
      </c>
      <c r="O48" s="9">
        <f>MAX([1]!s_mq_high($U$1,$A48,3),[1]!s_mq_high($U$1,$A48-31,3),[1]!s_mq_high($U$1,$A48-62,3))</f>
        <v>30.833299375036731</v>
      </c>
      <c r="P48" s="9" cm="1">
        <f t="array" ref="P48">[1]!hks_stm_bs($U$1,"W59961072",$B48,1,"Cur=USD",100000000)</f>
        <v>362.16</v>
      </c>
      <c r="Q48" s="9" cm="1">
        <f t="array" ref="Q48">[1]!hks_stm_bs($U$1,"W57429756",$B48,1,"Cur=USD",100000000)</f>
        <v>760.01</v>
      </c>
      <c r="R48" s="9">
        <f>[1]!hks_stm_bs($U$1,"W51009704",$B48,1,"Cur=USD",100000000)</f>
        <v>200.93</v>
      </c>
      <c r="S48" s="9">
        <f>[1]!hks_stm_bs($U$1,"W50002154",$B48,1,"Cur=USD",100000000)</f>
        <v>281.23</v>
      </c>
    </row>
    <row r="49" spans="1:19" x14ac:dyDescent="0.25">
      <c r="A49" s="5">
        <v>42735</v>
      </c>
      <c r="B49" s="5">
        <v>42735</v>
      </c>
      <c r="C49" s="6">
        <f>[1]!hks_qstm_is($U$1,"W69199016",B49,1,"Cur=USD",100000000)</f>
        <v>163.74</v>
      </c>
      <c r="D49" s="6" cm="1">
        <f t="array" ref="D49">[1]!hks_qstm_is($U$1,"W69199016",EDATE($B49,-12),1,"Cur=USD",100000000)</f>
        <v>149.13999999999999</v>
      </c>
      <c r="E49" s="6" cm="1">
        <f t="array" ref="E49">[1]!hks_fa_or_ttm($U$1,$A49,"Cur=USD",100000000)+$C49-$D49</f>
        <v>593.87</v>
      </c>
      <c r="F49" s="7" cm="1">
        <f t="array" ref="F49">[1]!hks_qfa_grossprofitmargin($U$1,$B49,1)%</f>
        <v>0.61713700000000005</v>
      </c>
      <c r="G49" s="7" cm="1">
        <f t="array" ref="G49">[1]!hks_qfa_grossprofitmargin($U$1,EDATE($B49,-12),1)%</f>
        <v>0.64302000000000004</v>
      </c>
      <c r="H49" s="7" cm="1">
        <f t="array" ref="H49">[1]!hks_fa_grossprofitmargin_ttm2($U$1,$B49)%</f>
        <v>0.60940899999999998</v>
      </c>
      <c r="I49" s="7" cm="1">
        <f t="array" ref="I49">[1]!hks_qfa_netprofitmargin($U$1,$B49,1)%</f>
        <v>0.21754000000000001</v>
      </c>
      <c r="J49" s="7" cm="1">
        <f t="array" ref="J49">[1]!hks_qfa_netprofitmargin($U$1,EDATE($B49,-12),1)%</f>
        <v>0.242256</v>
      </c>
      <c r="K49" s="7" cm="1">
        <f t="array" ref="K49">[1]!hks_fa_netprofitmargin_ttm2($U$1,$B49)%</f>
        <v>0.173708</v>
      </c>
      <c r="L49" s="8" cm="1">
        <f t="array" ref="L49">[1]!hks_qstm_cs($U$1,"W93978243",$B49,1,"Cur=USD",100000000)</f>
        <v>81.5</v>
      </c>
      <c r="M49" s="6" cm="1">
        <f t="array" ref="M49">[1]!s_nq_avgclose($U$1,-63,$A49,3)</f>
        <v>29.176145406702538</v>
      </c>
      <c r="N49" s="6">
        <f>MIN([1]!s_mq_low($U$1,$A49,3),[1]!s_mq_low($U$1,$A49-31,3),[1]!s_mq_low($U$1,$A49-62,3))</f>
        <v>27.286483332235036</v>
      </c>
      <c r="O49" s="9">
        <f>MAX([1]!s_mq_high($U$1,$A49,3),[1]!s_mq_high($U$1,$A49-31,3),[1]!s_mq_high($U$1,$A49-62,3))</f>
        <v>31.084503653782104</v>
      </c>
      <c r="P49" s="9" cm="1">
        <f t="array" ref="P49">[1]!hks_stm_bs($U$1,"W59961072",$B49,1,"Cur=USD",100000000)</f>
        <v>355.08</v>
      </c>
      <c r="Q49" s="9" cm="1">
        <f t="array" ref="Q49">[1]!hks_stm_bs($U$1,"W57429756",$B49,1,"Cur=USD",100000000)</f>
        <v>778.19</v>
      </c>
      <c r="R49" s="9">
        <f>[1]!hks_stm_bs($U$1,"W51009704",$B49,1,"Cur=USD",100000000)</f>
        <v>203.02</v>
      </c>
      <c r="S49" s="9">
        <f>[1]!hks_stm_bs($U$1,"W50002154",$B49,1,"Cur=USD",100000000)</f>
        <v>259.17</v>
      </c>
    </row>
    <row r="50" spans="1:19" x14ac:dyDescent="0.25">
      <c r="A50" s="5">
        <v>42825</v>
      </c>
      <c r="B50" s="5">
        <v>42825</v>
      </c>
      <c r="C50" s="6">
        <f>[1]!hks_qstm_is($U$1,"W69199016",B50,1,"Cur=USD",100000000)</f>
        <v>147.96</v>
      </c>
      <c r="D50" s="6" cm="1">
        <f t="array" ref="D50">[1]!hks_qstm_is($U$1,"W69199016",EDATE($B50,-12),1,"Cur=USD",100000000)</f>
        <v>137.02000000000001</v>
      </c>
      <c r="E50" s="6" cm="1">
        <f t="array" ref="E50">[1]!hks_fa_or_ttm($U$1,$A50,"Cur=USD",100000000)+$C50-$D50</f>
        <v>604.81000000000006</v>
      </c>
      <c r="F50" s="7" cm="1">
        <f t="array" ref="F50">[1]!hks_qfa_grossprofitmargin($U$1,$B50,1)%</f>
        <v>0.61820799999999998</v>
      </c>
      <c r="G50" s="7" cm="1">
        <f t="array" ref="G50">[1]!hks_qfa_grossprofitmargin($U$1,EDATE($B50,-12),1)%</f>
        <v>0.59334399999999998</v>
      </c>
      <c r="H50" s="7" cm="1">
        <f t="array" ref="H50">[1]!hks_fa_grossprofitmargin_ttm2($U$1,$B50)%</f>
        <v>0.615201</v>
      </c>
      <c r="I50" s="7" cm="1">
        <f t="array" ref="I50">[1]!hks_qfa_netprofitmargin($U$1,$B50,1)%</f>
        <v>0.200324</v>
      </c>
      <c r="J50" s="7" cm="1">
        <f t="array" ref="J50">[1]!hks_qfa_netprofitmargin($U$1,EDATE($B50,-12),1)%</f>
        <v>0.14932100000000001</v>
      </c>
      <c r="K50" s="7" cm="1">
        <f t="array" ref="K50">[1]!hks_fa_netprofitmargin_ttm2($U$1,$B50)%</f>
        <v>0.18574400000000002</v>
      </c>
      <c r="L50" s="8" cm="1">
        <f t="array" ref="L50">[1]!hks_qstm_cs($U$1,"W93978243",$B50,1,"Cur=USD",100000000)</f>
        <v>38.979999999999997</v>
      </c>
      <c r="M50" s="6" cm="1">
        <f t="array" ref="M50">[1]!s_nq_avgclose($U$1,-63,$A50,3)</f>
        <v>29.683755595994818</v>
      </c>
      <c r="N50" s="6">
        <f>MIN([1]!s_mq_low($U$1,$A50,3),[1]!s_mq_low($U$1,$A50-31,3),[1]!s_mq_low($U$1,$A50-62,3))</f>
        <v>28.500933562254993</v>
      </c>
      <c r="O50" s="9">
        <f>MAX([1]!s_mq_high($U$1,$A50,3),[1]!s_mq_high($U$1,$A50-31,3),[1]!s_mq_high($U$1,$A50-62,3))</f>
        <v>31.393335850521758</v>
      </c>
      <c r="P50" s="9" cm="1">
        <f t="array" ref="P50">[1]!hks_stm_bs($U$1,"W59961072",$B50,1,"Cur=USD",100000000)</f>
        <v>360.58</v>
      </c>
      <c r="Q50" s="9" cm="1">
        <f t="array" ref="Q50">[1]!hks_stm_bs($U$1,"W57429756",$B50,1,"Cur=USD",100000000)</f>
        <v>795.9</v>
      </c>
      <c r="R50" s="9">
        <f>[1]!hks_stm_bs($U$1,"W51009704",$B50,1,"Cur=USD",100000000)</f>
        <v>213.05</v>
      </c>
      <c r="S50" s="9">
        <f>[1]!hks_stm_bs($U$1,"W50002154",$B50,1,"Cur=USD",100000000)</f>
        <v>266.20999999999998</v>
      </c>
    </row>
    <row r="51" spans="1:19" x14ac:dyDescent="0.25">
      <c r="A51" s="5">
        <v>42916</v>
      </c>
      <c r="B51" s="5">
        <v>42916</v>
      </c>
      <c r="C51" s="6">
        <f>[1]!hks_qstm_is($U$1,"W69199016",B51,1,"Cur=USD",100000000)</f>
        <v>147.63</v>
      </c>
      <c r="D51" s="6" cm="1">
        <f t="array" ref="D51">[1]!hks_qstm_is($U$1,"W69199016",EDATE($B51,-12),1,"Cur=USD",100000000)</f>
        <v>135.33000000000001</v>
      </c>
      <c r="E51" s="6" cm="1">
        <f t="array" ref="E51">[1]!hks_fa_or_ttm($U$1,$A51,"Cur=USD",100000000)+$C51-$D51</f>
        <v>617.1099999999999</v>
      </c>
      <c r="F51" s="7" cm="1">
        <f t="array" ref="F51">[1]!hks_qfa_grossprofitmargin($U$1,$B51,1)%</f>
        <v>0.61626999999999998</v>
      </c>
      <c r="G51" s="7" cm="1">
        <f t="array" ref="G51">[1]!hks_qfa_grossprofitmargin($U$1,EDATE($B51,-12),1)%</f>
        <v>0.58915200000000001</v>
      </c>
      <c r="H51" s="7" cm="1">
        <f t="array" ref="H51">[1]!hks_fa_grossprofitmargin_ttm2($U$1,$B51)%</f>
        <v>0.62117</v>
      </c>
      <c r="I51" s="7" cm="1">
        <f t="array" ref="I51">[1]!hks_qfa_netprofitmargin($U$1,$B51,1)%</f>
        <v>0.19020499999999999</v>
      </c>
      <c r="J51" s="7" cm="1">
        <f t="array" ref="J51">[1]!hks_qfa_netprofitmargin($U$1,EDATE($B51,-12),1)%</f>
        <v>9.8278000000000004E-2</v>
      </c>
      <c r="K51" s="7" cm="1">
        <f t="array" ref="K51">[1]!hks_fa_netprofitmargin_ttm2($U$1,$B51)%</f>
        <v>0.20599200000000001</v>
      </c>
      <c r="L51" s="8" cm="1">
        <f t="array" ref="L51">[1]!hks_qstm_cs($U$1,"W93978243",$B51,1,"Cur=USD",100000000)</f>
        <v>47.07</v>
      </c>
      <c r="M51" s="6" cm="1">
        <f t="array" ref="M51">[1]!s_nq_avgclose($U$1,-63,$A51,3)</f>
        <v>29.571337921511244</v>
      </c>
      <c r="N51" s="6">
        <f>MIN([1]!s_mq_low($U$1,$A51,3),[1]!s_mq_low($U$1,$A51-31,3),[1]!s_mq_low($U$1,$A51-62,3))</f>
        <v>27.619070763865764</v>
      </c>
      <c r="O51" s="9">
        <f>MAX([1]!s_mq_high($U$1,$A51,3),[1]!s_mq_high($U$1,$A51-31,3),[1]!s_mq_high($U$1,$A51-62,3))</f>
        <v>30.836266837408033</v>
      </c>
      <c r="P51" s="9" cm="1">
        <f t="array" ref="P51">[1]!hks_stm_bs($U$1,"W59961072",$B51,1,"Cur=USD",100000000)</f>
        <v>406.17</v>
      </c>
      <c r="Q51" s="9" cm="1">
        <f t="array" ref="Q51">[1]!hks_stm_bs($U$1,"W57429756",$B51,1,"Cur=USD",100000000)</f>
        <v>814.9</v>
      </c>
      <c r="R51" s="9">
        <f>[1]!hks_stm_bs($U$1,"W51009704",$B51,1,"Cur=USD",100000000)</f>
        <v>187.82</v>
      </c>
      <c r="S51" s="9">
        <f>[1]!hks_stm_bs($U$1,"W50002154",$B51,1,"Cur=USD",100000000)</f>
        <v>338.26</v>
      </c>
    </row>
    <row r="52" spans="1:19" x14ac:dyDescent="0.25">
      <c r="A52" s="5">
        <v>43008</v>
      </c>
      <c r="B52" s="5">
        <v>43008</v>
      </c>
      <c r="C52" s="6">
        <f>[1]!hks_qstm_is($U$1,"W69199016",B52,1,"Cur=USD",100000000)</f>
        <v>161.49</v>
      </c>
      <c r="D52" s="6" cm="1">
        <f t="array" ref="D52">[1]!hks_qstm_is($U$1,"W69199016",EDATE($B52,-12),1,"Cur=USD",100000000)</f>
        <v>157.78</v>
      </c>
      <c r="E52" s="6" cm="1">
        <f t="array" ref="E52">[1]!hks_fa_or_ttm($U$1,$A52,"Cur=USD",100000000)+$C52-$D52</f>
        <v>620.82000000000005</v>
      </c>
      <c r="F52" s="7" cm="1">
        <f t="array" ref="F52">[1]!hks_qfa_grossprofitmargin($U$1,$B52,1)%</f>
        <v>0.62276299999999996</v>
      </c>
      <c r="G52" s="7" cm="1">
        <f t="array" ref="G52">[1]!hks_qfa_grossprofitmargin($U$1,EDATE($B52,-12),1)%</f>
        <v>0.63271599999999995</v>
      </c>
      <c r="H52" s="7" cm="1">
        <f t="array" ref="H52">[1]!hks_fa_grossprofitmargin_ttm2($U$1,$B52)%</f>
        <v>0.61865000000000003</v>
      </c>
      <c r="I52" s="7" cm="1">
        <f t="array" ref="I52">[1]!hks_qfa_netprofitmargin($U$1,$B52,1)%</f>
        <v>0.27964600000000001</v>
      </c>
      <c r="J52" s="7" cm="1">
        <f t="array" ref="J52">[1]!hks_qfa_netprofitmargin($U$1,EDATE($B52,-12),1)%</f>
        <v>0.21409600000000001</v>
      </c>
      <c r="K52" s="7" cm="1">
        <f t="array" ref="K52">[1]!hks_fa_netprofitmargin_ttm2($U$1,$B52)%</f>
        <v>0.22309200000000001</v>
      </c>
      <c r="L52" s="8" cm="1">
        <f t="array" ref="L52">[1]!hks_qstm_cs($U$1,"W93978243",$B52,1,"Cur=USD",100000000)</f>
        <v>62.64</v>
      </c>
      <c r="M52" s="6" cm="1">
        <f t="array" ref="M52">[1]!s_nq_avgclose($U$1,-63,$A52,3)</f>
        <v>29.565064774193846</v>
      </c>
      <c r="N52" s="6">
        <f>MIN([1]!s_mq_low($U$1,$A52,3),[1]!s_mq_low($U$1,$A52-31,3),[1]!s_mq_low($U$1,$A52-62,3))</f>
        <v>27.527946055286719</v>
      </c>
      <c r="O52" s="9">
        <f>MAX([1]!s_mq_high($U$1,$A52,3),[1]!s_mq_high($U$1,$A52-31,3),[1]!s_mq_high($U$1,$A52-62,3))</f>
        <v>31.840512112781916</v>
      </c>
      <c r="P52" s="9" cm="1">
        <f t="array" ref="P52">[1]!hks_stm_bs($U$1,"W59961072",$B52,1,"Cur=USD",100000000)</f>
        <v>331.54</v>
      </c>
      <c r="Q52" s="9" cm="1">
        <f t="array" ref="Q52">[1]!hks_stm_bs($U$1,"W57429756",$B52,1,"Cur=USD",100000000)</f>
        <v>939.34</v>
      </c>
      <c r="R52" s="9">
        <f>[1]!hks_stm_bs($U$1,"W51009704",$B52,1,"Cur=USD",100000000)</f>
        <v>206.89</v>
      </c>
      <c r="S52" s="9">
        <f>[1]!hks_stm_bs($U$1,"W50002154",$B52,1,"Cur=USD",100000000)</f>
        <v>345.93</v>
      </c>
    </row>
    <row r="53" spans="1:19" x14ac:dyDescent="0.25">
      <c r="A53" s="5">
        <v>43100</v>
      </c>
      <c r="B53" s="5">
        <v>43100</v>
      </c>
      <c r="C53" s="6">
        <f>[1]!hks_qstm_is($U$1,"W69199016",B53,1,"Cur=USD",100000000)</f>
        <v>170.53</v>
      </c>
      <c r="D53" s="6" cm="1">
        <f t="array" ref="D53">[1]!hks_qstm_is($U$1,"W69199016",EDATE($B53,-12),1,"Cur=USD",100000000)</f>
        <v>163.74</v>
      </c>
      <c r="E53" s="6" cm="1">
        <f t="array" ref="E53">[1]!hks_fa_or_ttm($U$1,$A53,"Cur=USD",100000000)+$C53-$D53</f>
        <v>627.61</v>
      </c>
      <c r="F53" s="7" cm="1">
        <f t="array" ref="F53">[1]!hks_qfa_grossprofitmargin($U$1,$B53,1)%</f>
        <v>0.63138499999999997</v>
      </c>
      <c r="G53" s="7" cm="1">
        <f t="array" ref="G53">[1]!hks_qfa_grossprofitmargin($U$1,EDATE($B53,-12),1)%</f>
        <v>0.61713700000000005</v>
      </c>
      <c r="H53" s="7" cm="1">
        <f t="array" ref="H53">[1]!hks_fa_grossprofitmargin_ttm2($U$1,$B53)%</f>
        <v>0.62250399999999995</v>
      </c>
      <c r="I53" s="7" cm="1">
        <f t="array" ref="I53">[1]!hks_qfa_netprofitmargin($U$1,$B53,1)%</f>
        <v>-4.0286000000000002E-2</v>
      </c>
      <c r="J53" s="7" cm="1">
        <f t="array" ref="J53">[1]!hks_qfa_netprofitmargin($U$1,EDATE($B53,-12),1)%</f>
        <v>0.21754000000000001</v>
      </c>
      <c r="K53" s="7" cm="1">
        <f t="array" ref="K53">[1]!hks_fa_netprofitmargin_ttm2($U$1,$B53)%</f>
        <v>0.152977</v>
      </c>
      <c r="L53" s="8" cm="1">
        <f t="array" ref="L53">[1]!hks_qstm_cs($U$1,"W93978243",$B53,1,"Cur=USD",100000000)</f>
        <v>72.41</v>
      </c>
      <c r="M53" s="6" cm="1">
        <f t="array" ref="M53">[1]!s_nq_avgclose($U$1,-63,$A53,3)</f>
        <v>36.48005118749866</v>
      </c>
      <c r="N53" s="6">
        <f>MIN([1]!s_mq_low($U$1,$A53,3),[1]!s_mq_low($U$1,$A53-31,3),[1]!s_mq_low($U$1,$A53-62,3))</f>
        <v>31.782089154776809</v>
      </c>
      <c r="O53" s="9">
        <f>MAX([1]!s_mq_high($U$1,$A53,3),[1]!s_mq_high($U$1,$A53-31,3),[1]!s_mq_high($U$1,$A53-62,3))</f>
        <v>39.996191090221615</v>
      </c>
      <c r="P53" s="9" cm="1">
        <f t="array" ref="P53">[1]!hks_stm_bs($U$1,"W59961072",$B53,1,"Cur=USD",100000000)</f>
        <v>295</v>
      </c>
      <c r="Q53" s="9" cm="1">
        <f t="array" ref="Q53">[1]!hks_stm_bs($U$1,"W57429756",$B53,1,"Cur=USD",100000000)</f>
        <v>937.49</v>
      </c>
      <c r="R53" s="9">
        <f>[1]!hks_stm_bs($U$1,"W51009704",$B53,1,"Cur=USD",100000000)</f>
        <v>174.21</v>
      </c>
      <c r="S53" s="9">
        <f>[1]!hks_stm_bs($U$1,"W50002154",$B53,1,"Cur=USD",100000000)</f>
        <v>359.43</v>
      </c>
    </row>
    <row r="54" spans="1:19" x14ac:dyDescent="0.25">
      <c r="A54" s="5">
        <v>43190</v>
      </c>
      <c r="B54" s="5">
        <v>43190</v>
      </c>
      <c r="C54" s="6">
        <f>[1]!hks_qstm_is($U$1,"W69199016",B54,1,"Cur=USD",100000000)</f>
        <v>160.66</v>
      </c>
      <c r="D54" s="6" cm="1">
        <f t="array" ref="D54">[1]!hks_qstm_is($U$1,"W69199016",EDATE($B54,-12),1,"Cur=USD",100000000)</f>
        <v>147.96</v>
      </c>
      <c r="E54" s="6" cm="1">
        <f t="array" ref="E54">[1]!hks_fa_or_ttm($U$1,$A54,"Cur=USD",100000000)+$C54-$D54</f>
        <v>640.30999999999995</v>
      </c>
      <c r="F54" s="7" cm="1">
        <f t="array" ref="F54">[1]!hks_qfa_grossprofitmargin($U$1,$B54,1)%</f>
        <v>0.60568900000000003</v>
      </c>
      <c r="G54" s="7" cm="1">
        <f t="array" ref="G54">[1]!hks_qfa_grossprofitmargin($U$1,EDATE($B54,-12),1)%</f>
        <v>0.61820799999999998</v>
      </c>
      <c r="H54" s="7" cm="1">
        <f t="array" ref="H54">[1]!hks_fa_grossprofitmargin_ttm2($U$1,$B54)%</f>
        <v>0.619278</v>
      </c>
      <c r="I54" s="7" cm="1">
        <f t="array" ref="I54">[1]!hks_qfa_netprofitmargin($U$1,$B54,1)%</f>
        <v>0.27723100000000001</v>
      </c>
      <c r="J54" s="7" cm="1">
        <f t="array" ref="J54">[1]!hks_qfa_netprofitmargin($U$1,EDATE($B54,-12),1)%</f>
        <v>0.200324</v>
      </c>
      <c r="K54" s="7" cm="1">
        <f t="array" ref="K54">[1]!hks_fa_netprofitmargin_ttm2($U$1,$B54)%</f>
        <v>0.17321300000000001</v>
      </c>
      <c r="L54" s="8" cm="1">
        <f t="array" ref="L54">[1]!hks_qstm_cs($U$1,"W93978243",$B54,1,"Cur=USD",100000000)</f>
        <v>62.84</v>
      </c>
      <c r="M54" s="6" cm="1">
        <f t="array" ref="M54">[1]!s_nq_avgclose($U$1,-63,$A54,3)</f>
        <v>40.004160196705818</v>
      </c>
      <c r="N54" s="6">
        <f>MIN([1]!s_mq_low($U$1,$A54,3),[1]!s_mq_low($U$1,$A54-31,3),[1]!s_mq_low($U$1,$A54-62,3))</f>
        <v>35.534156263969948</v>
      </c>
      <c r="O54" s="9">
        <f>MAX([1]!s_mq_high($U$1,$A54,3),[1]!s_mq_high($U$1,$A54-31,3),[1]!s_mq_high($U$1,$A54-62,3))</f>
        <v>45.457348331976782</v>
      </c>
      <c r="P54" s="9" cm="1">
        <f t="array" ref="P54">[1]!hks_stm_bs($U$1,"W59961072",$B54,1,"Cur=USD",100000000)</f>
        <v>316.3</v>
      </c>
      <c r="Q54" s="9" cm="1">
        <f t="array" ref="Q54">[1]!hks_stm_bs($U$1,"W57429756",$B54,1,"Cur=USD",100000000)</f>
        <v>969.66</v>
      </c>
      <c r="R54" s="9">
        <f>[1]!hks_stm_bs($U$1,"W51009704",$B54,1,"Cur=USD",100000000)</f>
        <v>199.61</v>
      </c>
      <c r="S54" s="9">
        <f>[1]!hks_stm_bs($U$1,"W50002154",$B54,1,"Cur=USD",100000000)</f>
        <v>376.69</v>
      </c>
    </row>
    <row r="55" spans="1:19" x14ac:dyDescent="0.25">
      <c r="A55" s="5">
        <v>43281</v>
      </c>
      <c r="B55" s="5">
        <v>43281</v>
      </c>
      <c r="C55" s="6">
        <f>[1]!hks_qstm_is($U$1,"W69199016",B55,1,"Cur=USD",100000000)</f>
        <v>169.62</v>
      </c>
      <c r="D55" s="6" cm="1">
        <f t="array" ref="D55">[1]!hks_qstm_is($U$1,"W69199016",EDATE($B55,-12),1,"Cur=USD",100000000)</f>
        <v>147.63</v>
      </c>
      <c r="E55" s="6" cm="1">
        <f t="array" ref="E55">[1]!hks_fa_or_ttm($U$1,$A55,"Cur=USD",100000000)+$C55-$D55</f>
        <v>662.3</v>
      </c>
      <c r="F55" s="7" cm="1">
        <f t="array" ref="F55">[1]!hks_qfa_grossprofitmargin($U$1,$B55,1)%</f>
        <v>0.614255</v>
      </c>
      <c r="G55" s="7" cm="1">
        <f t="array" ref="G55">[1]!hks_qfa_grossprofitmargin($U$1,EDATE($B55,-12),1)%</f>
        <v>0.61626999999999998</v>
      </c>
      <c r="H55" s="7" cm="1">
        <f t="array" ref="H55">[1]!hks_fa_grossprofitmargin_ttm2($U$1,$B55)%</f>
        <v>0.61866200000000005</v>
      </c>
      <c r="I55" s="7" cm="1">
        <f t="array" ref="I55">[1]!hks_qfa_netprofitmargin($U$1,$B55,1)%</f>
        <v>0.29513</v>
      </c>
      <c r="J55" s="7" cm="1">
        <f t="array" ref="J55">[1]!hks_qfa_netprofitmargin($U$1,EDATE($B55,-12),1)%</f>
        <v>0.19020499999999999</v>
      </c>
      <c r="K55" s="7" cm="1">
        <f t="array" ref="K55">[1]!hks_fa_netprofitmargin_ttm2($U$1,$B55)%</f>
        <v>0.20064900000000002</v>
      </c>
      <c r="L55" s="8" cm="1">
        <f t="array" ref="L55">[1]!hks_qstm_cs($U$1,"W93978243",$B55,1,"Cur=USD",100000000)</f>
        <v>74.13</v>
      </c>
      <c r="M55" s="6" cm="1">
        <f t="array" ref="M55">[1]!s_nq_avgclose($U$1,-63,$A55,3)</f>
        <v>45.049598425272109</v>
      </c>
      <c r="N55" s="6">
        <f>MIN([1]!s_mq_low($U$1,$A55,3),[1]!s_mq_low($U$1,$A55-31,3),[1]!s_mq_low($U$1,$A55-62,3))</f>
        <v>39.971699565250688</v>
      </c>
      <c r="O55" s="9">
        <f>MAX([1]!s_mq_high($U$1,$A55,3),[1]!s_mq_high($U$1,$A55-31,3),[1]!s_mq_high($U$1,$A55-62,3))</f>
        <v>48.966756048777057</v>
      </c>
      <c r="P55" s="9" cm="1">
        <f t="array" ref="P55">[1]!hks_stm_bs($U$1,"W59961072",$B55,1,"Cur=USD",100000000)</f>
        <v>276.02999999999997</v>
      </c>
      <c r="Q55" s="9" cm="1">
        <f t="array" ref="Q55">[1]!hks_stm_bs($U$1,"W57429756",$B55,1,"Cur=USD",100000000)</f>
        <v>983.69</v>
      </c>
      <c r="R55" s="9">
        <f>[1]!hks_stm_bs($U$1,"W51009704",$B55,1,"Cur=USD",100000000)</f>
        <v>175.71</v>
      </c>
      <c r="S55" s="9">
        <f>[1]!hks_stm_bs($U$1,"W50002154",$B55,1,"Cur=USD",100000000)</f>
        <v>377</v>
      </c>
    </row>
    <row r="56" spans="1:19" x14ac:dyDescent="0.25">
      <c r="A56" s="5">
        <v>43373</v>
      </c>
      <c r="B56" s="5">
        <v>43373</v>
      </c>
      <c r="C56" s="6">
        <f>[1]!hks_qstm_is($U$1,"W69199016",B56,1,"Cur=USD",100000000)</f>
        <v>191.63</v>
      </c>
      <c r="D56" s="6" cm="1">
        <f t="array" ref="D56">[1]!hks_qstm_is($U$1,"W69199016",EDATE($B56,-12),1,"Cur=USD",100000000)</f>
        <v>161.49</v>
      </c>
      <c r="E56" s="6" cm="1">
        <f t="array" ref="E56">[1]!hks_fa_or_ttm($U$1,$A56,"Cur=USD",100000000)+$C56-$D56</f>
        <v>692.43999999999994</v>
      </c>
      <c r="F56" s="7" cm="1">
        <f t="array" ref="F56">[1]!hks_qfa_grossprofitmargin($U$1,$B56,1)%</f>
        <v>0.64499300000000004</v>
      </c>
      <c r="G56" s="7" cm="1">
        <f t="array" ref="G56">[1]!hks_qfa_grossprofitmargin($U$1,EDATE($B56,-12),1)%</f>
        <v>0.62276299999999996</v>
      </c>
      <c r="H56" s="7" cm="1">
        <f t="array" ref="H56">[1]!hks_fa_grossprofitmargin_ttm2($U$1,$B56)%</f>
        <v>0.62499300000000002</v>
      </c>
      <c r="I56" s="7" cm="1">
        <f t="array" ref="I56">[1]!hks_qfa_netprofitmargin($U$1,$B56,1)%</f>
        <v>0.33387300000000003</v>
      </c>
      <c r="J56" s="7" cm="1">
        <f t="array" ref="J56">[1]!hks_qfa_netprofitmargin($U$1,EDATE($B56,-12),1)%</f>
        <v>0.27964600000000001</v>
      </c>
      <c r="K56" s="7" cm="1">
        <f t="array" ref="K56">[1]!hks_fa_netprofitmargin_ttm2($U$1,$B56)%</f>
        <v>0.21909500000000001</v>
      </c>
      <c r="L56" s="8" cm="1">
        <f t="array" ref="L56">[1]!hks_qstm_cs($U$1,"W93978243",$B56,1,"Cur=USD",100000000)</f>
        <v>88.35</v>
      </c>
      <c r="M56" s="6" cm="1">
        <f t="array" ref="M56">[1]!s_nq_avgclose($U$1,-63,$A56,3)</f>
        <v>41.53159033733867</v>
      </c>
      <c r="N56" s="6">
        <f>MIN([1]!s_mq_low($U$1,$A56,3),[1]!s_mq_low($U$1,$A56-31,3),[1]!s_mq_low($U$1,$A56-62,3))</f>
        <v>37.684282042057234</v>
      </c>
      <c r="O56" s="9">
        <f>MAX([1]!s_mq_high($U$1,$A56,3),[1]!s_mq_high($U$1,$A56-31,3),[1]!s_mq_high($U$1,$A56-62,3))</f>
        <v>45.311645021220968</v>
      </c>
      <c r="P56" s="9" cm="1">
        <f t="array" ref="P56">[1]!hks_stm_bs($U$1,"W59961072",$B56,1,"Cur=USD",100000000)</f>
        <v>295.89999999999998</v>
      </c>
      <c r="Q56" s="9" cm="1">
        <f t="array" ref="Q56">[1]!hks_stm_bs($U$1,"W57429756",$B56,1,"Cur=USD",100000000)</f>
        <v>986.52</v>
      </c>
      <c r="R56" s="9">
        <f>[1]!hks_stm_bs($U$1,"W51009704",$B56,1,"Cur=USD",100000000)</f>
        <v>195.74</v>
      </c>
      <c r="S56" s="9">
        <f>[1]!hks_stm_bs($U$1,"W50002154",$B56,1,"Cur=USD",100000000)</f>
        <v>366.7</v>
      </c>
    </row>
    <row r="57" spans="1:19" x14ac:dyDescent="0.25">
      <c r="A57" s="5">
        <v>43465</v>
      </c>
      <c r="B57" s="5">
        <v>43465</v>
      </c>
      <c r="C57" s="6">
        <f>[1]!hks_qstm_is($U$1,"W69199016",B57,1,"Cur=USD",100000000)</f>
        <v>186.57</v>
      </c>
      <c r="D57" s="6" cm="1">
        <f t="array" ref="D57">[1]!hks_qstm_is($U$1,"W69199016",EDATE($B57,-12),1,"Cur=USD",100000000)</f>
        <v>170.53</v>
      </c>
      <c r="E57" s="6" cm="1">
        <f t="array" ref="E57">[1]!hks_fa_or_ttm($U$1,$A57,"Cur=USD",100000000)+$C57-$D57</f>
        <v>708.48</v>
      </c>
      <c r="F57" s="7" cm="1">
        <f t="array" ref="F57">[1]!hks_qfa_grossprofitmargin($U$1,$B57,1)%</f>
        <v>0.60175800000000002</v>
      </c>
      <c r="G57" s="7" cm="1">
        <f t="array" ref="G57">[1]!hks_qfa_grossprofitmargin($U$1,EDATE($B57,-12),1)%</f>
        <v>0.63138499999999997</v>
      </c>
      <c r="H57" s="7" cm="1">
        <f t="array" ref="H57">[1]!hks_fa_grossprofitmargin_ttm2($U$1,$B57)%</f>
        <v>0.617336</v>
      </c>
      <c r="I57" s="7" cm="1">
        <f t="array" ref="I57">[1]!hks_qfa_netprofitmargin($U$1,$B57,1)%</f>
        <v>0.27844799999999997</v>
      </c>
      <c r="J57" s="7" cm="1">
        <f t="array" ref="J57">[1]!hks_qfa_netprofitmargin($U$1,EDATE($B57,-12),1)%</f>
        <v>-4.0286000000000002E-2</v>
      </c>
      <c r="K57" s="7" cm="1">
        <f t="array" ref="K57">[1]!hks_fa_netprofitmargin_ttm2($U$1,$B57)%</f>
        <v>0.297157</v>
      </c>
      <c r="L57" s="8" cm="1">
        <f t="array" ref="L57">[1]!hks_qstm_cs($U$1,"W93978243",$B57,1,"Cur=USD",100000000)</f>
        <v>69</v>
      </c>
      <c r="M57" s="6" cm="1">
        <f t="array" ref="M57">[1]!s_nq_avgclose($U$1,-63,$A57,3)</f>
        <v>40.199156195775998</v>
      </c>
      <c r="N57" s="6">
        <f>MIN([1]!s_mq_low($U$1,$A57,3),[1]!s_mq_low($U$1,$A57-31,3),[1]!s_mq_low($U$1,$A57-62,3))</f>
        <v>36.230281146199374</v>
      </c>
      <c r="O57" s="9">
        <f>MAX([1]!s_mq_high($U$1,$A57,3),[1]!s_mq_high($U$1,$A57-31,3),[1]!s_mq_high($U$1,$A57-62,3))</f>
        <v>43.459898854887058</v>
      </c>
      <c r="P57" s="9" cm="1">
        <f t="array" ref="P57">[1]!hks_stm_bs($U$1,"W59961072",$B57,1,"Cur=USD",100000000)</f>
        <v>287.87</v>
      </c>
      <c r="Q57" s="9" cm="1">
        <f t="array" ref="Q57">[1]!hks_stm_bs($U$1,"W57429756",$B57,1,"Cur=USD",100000000)</f>
        <v>991.76</v>
      </c>
      <c r="R57" s="9">
        <f>[1]!hks_stm_bs($U$1,"W51009704",$B57,1,"Cur=USD",100000000)</f>
        <v>166.26</v>
      </c>
      <c r="S57" s="9">
        <f>[1]!hks_stm_bs($U$1,"W50002154",$B57,1,"Cur=USD",100000000)</f>
        <v>363.55</v>
      </c>
    </row>
    <row r="58" spans="1:19" x14ac:dyDescent="0.25">
      <c r="A58" s="5">
        <v>43555</v>
      </c>
      <c r="B58" s="5">
        <v>43555</v>
      </c>
      <c r="C58" s="6">
        <f>[1]!hks_qstm_is($U$1,"W69199016",B58,1,"Cur=USD",100000000)</f>
        <v>160.61000000000001</v>
      </c>
      <c r="D58" s="6" cm="1">
        <f t="array" ref="D58">[1]!hks_qstm_is($U$1,"W69199016",EDATE($B58,-12),1,"Cur=USD",100000000)</f>
        <v>160.66</v>
      </c>
      <c r="E58" s="6" cm="1">
        <f t="array" ref="E58">[1]!hks_fa_or_ttm($U$1,$A58,"Cur=USD",100000000)+$C58-$D58</f>
        <v>708.43000000000006</v>
      </c>
      <c r="F58" s="7" cm="1">
        <f t="array" ref="F58">[1]!hks_qfa_grossprofitmargin($U$1,$B58,1)%</f>
        <v>0.56590499999999999</v>
      </c>
      <c r="G58" s="7" cm="1">
        <f t="array" ref="G58">[1]!hks_qfa_grossprofitmargin($U$1,EDATE($B58,-12),1)%</f>
        <v>0.60568900000000003</v>
      </c>
      <c r="H58" s="7" cm="1">
        <f t="array" ref="H58">[1]!hks_fa_grossprofitmargin_ttm2($U$1,$B58)%</f>
        <v>0.608317</v>
      </c>
      <c r="I58" s="7" cm="1">
        <f t="array" ref="I58">[1]!hks_qfa_netprofitmargin($U$1,$B58,1)%</f>
        <v>0.24743200000000001</v>
      </c>
      <c r="J58" s="7" cm="1">
        <f t="array" ref="J58">[1]!hks_qfa_netprofitmargin($U$1,EDATE($B58,-12),1)%</f>
        <v>0.27723100000000001</v>
      </c>
      <c r="K58" s="7" cm="1">
        <f t="array" ref="K58">[1]!hks_fa_netprofitmargin_ttm2($U$1,$B58)%</f>
        <v>0.29040299999999997</v>
      </c>
      <c r="L58" s="8" cm="1">
        <f t="array" ref="L58">[1]!hks_qstm_cs($U$1,"W93978243",$B58,1,"Cur=USD",100000000)</f>
        <v>49.59</v>
      </c>
      <c r="M58" s="6" cm="1">
        <f t="array" ref="M58">[1]!s_nq_avgclose($U$1,-63,$A58,3)</f>
        <v>43.659827400607973</v>
      </c>
      <c r="N58" s="6">
        <f>MIN([1]!s_mq_low($U$1,$A58,3),[1]!s_mq_low($U$1,$A58-31,3),[1]!s_mq_low($U$1,$A58-62,3))</f>
        <v>38.205464108692674</v>
      </c>
      <c r="O58" s="9">
        <f>MAX([1]!s_mq_high($U$1,$A58,3),[1]!s_mq_high($U$1,$A58-31,3),[1]!s_mq_high($U$1,$A58-62,3))</f>
        <v>47.628644472663872</v>
      </c>
      <c r="P58" s="9" cm="1">
        <f t="array" ref="P58">[1]!hks_stm_bs($U$1,"W59961072",$B58,1,"Cur=USD",100000000)</f>
        <v>290.60000000000002</v>
      </c>
      <c r="Q58" s="9" cm="1">
        <f t="array" ref="Q58">[1]!hks_stm_bs($U$1,"W57429756",$B58,1,"Cur=USD",100000000)</f>
        <v>1003.98</v>
      </c>
      <c r="R58" s="9">
        <f>[1]!hks_stm_bs($U$1,"W51009704",$B58,1,"Cur=USD",100000000)</f>
        <v>189.11</v>
      </c>
      <c r="S58" s="9">
        <f>[1]!hks_stm_bs($U$1,"W50002154",$B58,1,"Cur=USD",100000000)</f>
        <v>366.11</v>
      </c>
    </row>
    <row r="59" spans="1:19" x14ac:dyDescent="0.25">
      <c r="A59" s="5">
        <v>43646</v>
      </c>
      <c r="B59" s="5">
        <v>43646</v>
      </c>
      <c r="C59" s="6">
        <f>[1]!hks_qstm_is($U$1,"W69199016",B59,1,"Cur=USD",100000000)</f>
        <v>165.05</v>
      </c>
      <c r="D59" s="6" cm="1">
        <f t="array" ref="D59">[1]!hks_qstm_is($U$1,"W69199016",EDATE($B59,-12),1,"Cur=USD",100000000)</f>
        <v>169.62</v>
      </c>
      <c r="E59" s="6" cm="1">
        <f t="array" ref="E59">[1]!hks_fa_or_ttm($U$1,$A59,"Cur=USD",100000000)+$C59-$D59</f>
        <v>703.86</v>
      </c>
      <c r="F59" s="7" cm="1">
        <f t="array" ref="F59">[1]!hks_qfa_grossprofitmargin($U$1,$B59,1)%</f>
        <v>0.59848500000000004</v>
      </c>
      <c r="G59" s="7" cm="1">
        <f t="array" ref="G59">[1]!hks_qfa_grossprofitmargin($U$1,EDATE($B59,-12),1)%</f>
        <v>0.614255</v>
      </c>
      <c r="H59" s="7" cm="1">
        <f t="array" ref="H59">[1]!hks_fa_grossprofitmargin_ttm2($U$1,$B59)%</f>
        <v>0.60458000000000001</v>
      </c>
      <c r="I59" s="7" cm="1">
        <f t="array" ref="I59">[1]!hks_qfa_netprofitmargin($U$1,$B59,1)%</f>
        <v>0.25319600000000003</v>
      </c>
      <c r="J59" s="7" cm="1">
        <f t="array" ref="J59">[1]!hks_qfa_netprofitmargin($U$1,EDATE($B59,-12),1)%</f>
        <v>0.29513</v>
      </c>
      <c r="K59" s="7" cm="1">
        <f t="array" ref="K59">[1]!hks_fa_netprofitmargin_ttm2($U$1,$B59)%</f>
        <v>0.28053899999999998</v>
      </c>
      <c r="L59" s="8" cm="1">
        <f t="array" ref="L59">[1]!hks_qstm_cs($U$1,"W93978243",$B59,1,"Cur=USD",100000000)</f>
        <v>75.87</v>
      </c>
      <c r="M59" s="6" cm="1">
        <f t="array" ref="M59">[1]!s_nq_avgclose($U$1,-63,$A59,3)</f>
        <v>43.152196354875365</v>
      </c>
      <c r="N59" s="6">
        <f>MIN([1]!s_mq_low($U$1,$A59,3),[1]!s_mq_low($U$1,$A59-31,3),[1]!s_mq_low($U$1,$A59-62,3))</f>
        <v>37.349797705321535</v>
      </c>
      <c r="O59" s="9">
        <f>MAX([1]!s_mq_high($U$1,$A59,3),[1]!s_mq_high($U$1,$A59-31,3),[1]!s_mq_high($U$1,$A59-62,3))</f>
        <v>51.612855503292238</v>
      </c>
      <c r="P59" s="9" cm="1">
        <f t="array" ref="P59">[1]!hks_stm_bs($U$1,"W59961072",$B59,1,"Cur=USD",100000000)</f>
        <v>292.39</v>
      </c>
      <c r="Q59" s="9" cm="1">
        <f t="array" ref="Q59">[1]!hks_stm_bs($U$1,"W57429756",$B59,1,"Cur=USD",100000000)</f>
        <v>1015.2</v>
      </c>
      <c r="R59" s="9">
        <f>[1]!hks_stm_bs($U$1,"W51009704",$B59,1,"Cur=USD",100000000)</f>
        <v>197.05</v>
      </c>
      <c r="S59" s="9">
        <f>[1]!hks_stm_bs($U$1,"W50002154",$B59,1,"Cur=USD",100000000)</f>
        <v>358.6</v>
      </c>
    </row>
    <row r="60" spans="1:19" x14ac:dyDescent="0.25">
      <c r="A60" s="5">
        <v>43738</v>
      </c>
      <c r="B60" s="5">
        <v>43738</v>
      </c>
      <c r="C60" s="6">
        <f>[1]!hks_qstm_is($U$1,"W69199016",B60,1,"Cur=USD",100000000)</f>
        <v>191.9</v>
      </c>
      <c r="D60" s="6" cm="1">
        <f t="array" ref="D60">[1]!hks_qstm_is($U$1,"W69199016",EDATE($B60,-12),1,"Cur=USD",100000000)</f>
        <v>191.63</v>
      </c>
      <c r="E60" s="6" cm="1">
        <f t="array" ref="E60">[1]!hks_fa_or_ttm($U$1,$A60,"Cur=USD",100000000)+$C60-$D60</f>
        <v>704.13</v>
      </c>
      <c r="F60" s="7" cm="1">
        <f t="array" ref="F60">[1]!hks_qfa_grossprofitmargin($U$1,$B60,1)%</f>
        <v>0.588588</v>
      </c>
      <c r="G60" s="7" cm="1">
        <f t="array" ref="G60">[1]!hks_qfa_grossprofitmargin($U$1,EDATE($B60,-12),1)%</f>
        <v>0.64499300000000004</v>
      </c>
      <c r="H60" s="7" cm="1">
        <f t="array" ref="H60">[1]!hks_fa_grossprofitmargin_ttm2($U$1,$B60)%</f>
        <v>0.58922400000000008</v>
      </c>
      <c r="I60" s="7" cm="1">
        <f t="array" ref="I60">[1]!hks_qfa_netprofitmargin($U$1,$B60,1)%</f>
        <v>0.31214200000000003</v>
      </c>
      <c r="J60" s="7" cm="1">
        <f t="array" ref="J60">[1]!hks_qfa_netprofitmargin($U$1,EDATE($B60,-12),1)%</f>
        <v>0.33387300000000003</v>
      </c>
      <c r="K60" s="7" cm="1">
        <f t="array" ref="K60">[1]!hks_fa_netprofitmargin_ttm2($U$1,$B60)%</f>
        <v>0.27463700000000002</v>
      </c>
      <c r="L60" s="8" cm="1">
        <f t="array" ref="L60">[1]!hks_qstm_cs($U$1,"W93978243",$B60,1,"Cur=USD",100000000)</f>
        <v>107.11</v>
      </c>
      <c r="M60" s="6" cm="1">
        <f t="array" ref="M60">[1]!s_nq_avgclose($U$1,-63,$A60,3)</f>
        <v>43.024496711050666</v>
      </c>
      <c r="N60" s="6">
        <f>MIN([1]!s_mq_low($U$1,$A60,3),[1]!s_mq_low($U$1,$A60-31,3),[1]!s_mq_low($U$1,$A60-62,3))</f>
        <v>39.30397650465828</v>
      </c>
      <c r="O60" s="9">
        <f>MAX([1]!s_mq_high($U$1,$A60,3),[1]!s_mq_high($U$1,$A60-31,3),[1]!s_mq_high($U$1,$A60-62,3))</f>
        <v>46.787523816817554</v>
      </c>
      <c r="P60" s="9" cm="1">
        <f t="array" ref="P60">[1]!hks_stm_bs($U$1,"W59961072",$B60,1,"Cur=USD",100000000)</f>
        <v>299.57</v>
      </c>
      <c r="Q60" s="9" cm="1">
        <f t="array" ref="Q60">[1]!hks_stm_bs($U$1,"W57429756",$B60,1,"Cur=USD",100000000)</f>
        <v>1038.1099999999999</v>
      </c>
      <c r="R60" s="9">
        <f>[1]!hks_stm_bs($U$1,"W51009704",$B60,1,"Cur=USD",100000000)</f>
        <v>250.64</v>
      </c>
      <c r="S60" s="9">
        <f>[1]!hks_stm_bs($U$1,"W50002154",$B60,1,"Cur=USD",100000000)</f>
        <v>342.96</v>
      </c>
    </row>
    <row r="61" spans="1:19" x14ac:dyDescent="0.25">
      <c r="A61" s="5">
        <v>43830</v>
      </c>
      <c r="B61" s="5">
        <v>43830</v>
      </c>
      <c r="C61" s="6">
        <f>[1]!hks_qstm_is($U$1,"W69199016",B61,1,"Cur=USD",100000000)</f>
        <v>202.09</v>
      </c>
      <c r="D61" s="6" cm="1">
        <f t="array" ref="D61">[1]!hks_qstm_is($U$1,"W69199016",EDATE($B61,-12),1,"Cur=USD",100000000)</f>
        <v>186.57</v>
      </c>
      <c r="E61" s="6" cm="1">
        <f t="array" ref="E61">[1]!hks_fa_or_ttm($U$1,$A61,"Cur=USD",100000000)+$C61-$D61</f>
        <v>719.65000000000009</v>
      </c>
      <c r="F61" s="7" cm="1">
        <f t="array" ref="F61">[1]!hks_qfa_grossprofitmargin($U$1,$B61,1)%</f>
        <v>0.587758</v>
      </c>
      <c r="G61" s="7" cm="1">
        <f t="array" ref="G61">[1]!hks_qfa_grossprofitmargin($U$1,EDATE($B61,-12),1)%</f>
        <v>0.60175800000000002</v>
      </c>
      <c r="H61" s="7" cm="1">
        <f t="array" ref="H61">[1]!hks_fa_grossprofitmargin_ttm2($U$1,$B61)%</f>
        <v>0.58556199999999992</v>
      </c>
      <c r="I61" s="7" cm="1">
        <f t="array" ref="I61">[1]!hks_qfa_netprofitmargin($U$1,$B61,1)%</f>
        <v>0.34167900000000001</v>
      </c>
      <c r="J61" s="7" cm="1">
        <f t="array" ref="J61">[1]!hks_qfa_netprofitmargin($U$1,EDATE($B61,-12),1)%</f>
        <v>0.27844799999999997</v>
      </c>
      <c r="K61" s="7" cm="1">
        <f t="array" ref="K61">[1]!hks_fa_netprofitmargin_ttm2($U$1,$B61)%</f>
        <v>0.29247599999999996</v>
      </c>
      <c r="L61" s="8" cm="1">
        <f t="array" ref="L61">[1]!hks_qstm_cs($U$1,"W93978243",$B61,1,"Cur=USD",100000000)</f>
        <v>98.88</v>
      </c>
      <c r="M61" s="6" cm="1">
        <f t="array" ref="M61">[1]!s_nq_avgclose($U$1,-63,$A61,3)</f>
        <v>49.262253787401079</v>
      </c>
      <c r="N61" s="6">
        <f>MIN([1]!s_mq_low($U$1,$A61,3),[1]!s_mq_low($U$1,$A61-31,3),[1]!s_mq_low($U$1,$A61-62,3))</f>
        <v>42.578138118840975</v>
      </c>
      <c r="O61" s="9">
        <f>MAX([1]!s_mq_high($U$1,$A61,3),[1]!s_mq_high($U$1,$A61-31,3),[1]!s_mq_high($U$1,$A61-62,3))</f>
        <v>53.352393550535822</v>
      </c>
      <c r="P61" s="9" cm="1">
        <f t="array" ref="P61">[1]!hks_stm_bs($U$1,"W59961072",$B61,1,"Cur=USD",100000000)</f>
        <v>312.39</v>
      </c>
      <c r="Q61" s="9" cm="1">
        <f t="array" ref="Q61">[1]!hks_stm_bs($U$1,"W57429756",$B61,1,"Cur=USD",100000000)</f>
        <v>1052.8499999999999</v>
      </c>
      <c r="R61" s="9">
        <f>[1]!hks_stm_bs($U$1,"W51009704",$B61,1,"Cur=USD",100000000)</f>
        <v>223.1</v>
      </c>
      <c r="S61" s="9">
        <f>[1]!hks_stm_bs($U$1,"W50002154",$B61,1,"Cur=USD",100000000)</f>
        <v>365.55</v>
      </c>
    </row>
    <row r="62" spans="1:19" x14ac:dyDescent="0.25">
      <c r="A62" s="5">
        <v>43921</v>
      </c>
      <c r="B62" s="5">
        <v>43921</v>
      </c>
      <c r="C62" s="6">
        <f>[1]!hks_qstm_is($U$1,"W69199016",B62,1,"Cur=USD",100000000)</f>
        <v>198.28</v>
      </c>
      <c r="D62" s="6" cm="1">
        <f t="array" ref="D62">[1]!hks_qstm_is($U$1,"W69199016",EDATE($B62,-12),1,"Cur=USD",100000000)</f>
        <v>160.61000000000001</v>
      </c>
      <c r="E62" s="6" cm="1">
        <f t="array" ref="E62">[1]!hks_fa_or_ttm($U$1,$A62,"Cur=USD",100000000)+$C62-$D62</f>
        <v>757.31999999999994</v>
      </c>
      <c r="F62" s="7" cm="1">
        <f t="array" ref="F62">[1]!hks_qfa_grossprofitmargin($U$1,$B62,1)%</f>
        <v>0.606012</v>
      </c>
      <c r="G62" s="7" cm="1">
        <f t="array" ref="G62">[1]!hks_qfa_grossprofitmargin($U$1,EDATE($B62,-12),1)%</f>
        <v>0.56590499999999999</v>
      </c>
      <c r="H62" s="7" cm="1">
        <f t="array" ref="H62">[1]!hks_fa_grossprofitmargin_ttm2($U$1,$B62)%</f>
        <v>0.59508499999999998</v>
      </c>
      <c r="I62" s="7" cm="1">
        <f t="array" ref="I62">[1]!hks_qfa_netprofitmargin($U$1,$B62,1)%</f>
        <v>0.28550500000000001</v>
      </c>
      <c r="J62" s="7" cm="1">
        <f t="array" ref="J62">[1]!hks_qfa_netprofitmargin($U$1,EDATE($B62,-12),1)%</f>
        <v>0.24743200000000001</v>
      </c>
      <c r="K62" s="7" cm="1">
        <f t="array" ref="K62">[1]!hks_fa_netprofitmargin_ttm2($U$1,$B62)%</f>
        <v>0.300203</v>
      </c>
      <c r="L62" s="8" cm="1">
        <f t="array" ref="L62">[1]!hks_qstm_cs($U$1,"W93978243",$B62,1,"Cur=USD",100000000)</f>
        <v>61.58</v>
      </c>
      <c r="M62" s="6" cm="1">
        <f t="array" ref="M62">[1]!s_nq_avgclose($U$1,-63,$A62,3)</f>
        <v>52.348310552416365</v>
      </c>
      <c r="N62" s="6">
        <f>MIN([1]!s_mq_low($U$1,$A62,3),[1]!s_mq_low($U$1,$A62-31,3),[1]!s_mq_low($U$1,$A62-62,3))</f>
        <v>38.67771801582623</v>
      </c>
      <c r="O62" s="9">
        <f>MAX([1]!s_mq_high($U$1,$A62,3),[1]!s_mq_high($U$1,$A62-31,3),[1]!s_mq_high($U$1,$A62-62,3))</f>
        <v>61.124129449679693</v>
      </c>
      <c r="P62" s="9" cm="1">
        <f t="array" ref="P62">[1]!hks_stm_bs($U$1,"W59961072",$B62,1,"Cur=USD",100000000)</f>
        <v>415.01</v>
      </c>
      <c r="Q62" s="9" cm="1">
        <f t="array" ref="Q62">[1]!hks_stm_bs($U$1,"W57429756",$B62,1,"Cur=USD",100000000)</f>
        <v>1062.0899999999999</v>
      </c>
      <c r="R62" s="9">
        <f>[1]!hks_stm_bs($U$1,"W51009704",$B62,1,"Cur=USD",100000000)</f>
        <v>238.95</v>
      </c>
      <c r="S62" s="9">
        <f>[1]!hks_stm_bs($U$1,"W50002154",$B62,1,"Cur=USD",100000000)</f>
        <v>474.61</v>
      </c>
    </row>
    <row r="63" spans="1:19" x14ac:dyDescent="0.25">
      <c r="A63" s="5">
        <v>44012</v>
      </c>
      <c r="B63" s="5">
        <v>44012</v>
      </c>
      <c r="C63" s="6">
        <f>[1]!hks_qstm_is($U$1,"W69199016",B63,1,"Cur=USD",100000000)</f>
        <v>197.28</v>
      </c>
      <c r="D63" s="6" cm="1">
        <f t="array" ref="D63">[1]!hks_qstm_is($U$1,"W69199016",EDATE($B63,-12),1,"Cur=USD",100000000)</f>
        <v>165.05</v>
      </c>
      <c r="E63" s="6" cm="1">
        <f t="array" ref="E63">[1]!hks_fa_or_ttm($U$1,$A63,"Cur=USD",100000000)+$C63-$D63</f>
        <v>789.55</v>
      </c>
      <c r="F63" s="7" cm="1">
        <f t="array" ref="F63">[1]!hks_qfa_grossprofitmargin($U$1,$B63,1)%</f>
        <v>0.53259299999999998</v>
      </c>
      <c r="G63" s="7" cm="1">
        <f t="array" ref="G63">[1]!hks_qfa_grossprofitmargin($U$1,EDATE($B63,-12),1)%</f>
        <v>0.59848500000000004</v>
      </c>
      <c r="H63" s="7" cm="1">
        <f t="array" ref="H63">[1]!hks_fa_grossprofitmargin_ttm2($U$1,$B63)%</f>
        <v>0.57875999999999994</v>
      </c>
      <c r="I63" s="7" cm="1">
        <f t="array" ref="I63">[1]!hks_qfa_netprofitmargin($U$1,$B63,1)%</f>
        <v>0.25876899999999997</v>
      </c>
      <c r="J63" s="7" cm="1">
        <f t="array" ref="J63">[1]!hks_qfa_netprofitmargin($U$1,EDATE($B63,-12),1)%</f>
        <v>0.25319600000000003</v>
      </c>
      <c r="K63" s="7" cm="1">
        <f t="array" ref="K63">[1]!hks_fa_netprofitmargin_ttm2($U$1,$B63)%</f>
        <v>0.29967700000000003</v>
      </c>
      <c r="L63" s="8" cm="1">
        <f t="array" ref="L63">[1]!hks_qstm_cs($U$1,"W93978243",$B63,1,"Cur=USD",100000000)</f>
        <v>111.57</v>
      </c>
      <c r="M63" s="6" cm="1">
        <f t="array" ref="M63">[1]!s_nq_avgclose($U$1,-63,$A63,3)</f>
        <v>53.117208541841336</v>
      </c>
      <c r="N63" s="6">
        <f>MIN([1]!s_mq_low($U$1,$A63,3),[1]!s_mq_low($U$1,$A63-31,3),[1]!s_mq_low($U$1,$A63-62,3))</f>
        <v>45.406204830864532</v>
      </c>
      <c r="O63" s="9">
        <f>MAX([1]!s_mq_high($U$1,$A63,3),[1]!s_mq_high($U$1,$A63-31,3),[1]!s_mq_high($U$1,$A63-62,3))</f>
        <v>58.045642753079839</v>
      </c>
      <c r="P63" s="9" cm="1">
        <f t="array" ref="P63">[1]!hks_stm_bs($U$1,"W59961072",$B63,1,"Cur=USD",100000000)</f>
        <v>443.9</v>
      </c>
      <c r="Q63" s="9" cm="1">
        <f t="array" ref="Q63">[1]!hks_stm_bs($U$1,"W57429756",$B63,1,"Cur=USD",100000000)</f>
        <v>1081.49</v>
      </c>
      <c r="R63" s="9">
        <f>[1]!hks_stm_bs($U$1,"W51009704",$B63,1,"Cur=USD",100000000)</f>
        <v>224.81</v>
      </c>
      <c r="S63" s="9">
        <f>[1]!hks_stm_bs($U$1,"W50002154",$B63,1,"Cur=USD",100000000)</f>
        <v>480.48</v>
      </c>
    </row>
    <row r="64" spans="1:19" x14ac:dyDescent="0.25">
      <c r="A64" s="5">
        <v>44104</v>
      </c>
      <c r="B64" s="5">
        <v>44104</v>
      </c>
      <c r="C64" s="6">
        <f>[1]!hks_qstm_is($U$1,"W69199016",B64,1,"Cur=USD",100000000)</f>
        <v>183.33</v>
      </c>
      <c r="D64" s="6" cm="1">
        <f t="array" ref="D64">[1]!hks_qstm_is($U$1,"W69199016",EDATE($B64,-12),1,"Cur=USD",100000000)</f>
        <v>191.9</v>
      </c>
      <c r="E64" s="6" cm="1">
        <f t="array" ref="E64">[1]!hks_fa_or_ttm($U$1,$A64,"Cur=USD",100000000)+$C64-$D64</f>
        <v>780.98</v>
      </c>
      <c r="F64" s="7" cm="1">
        <f t="array" ref="F64">[1]!hks_qfa_grossprofitmargin($U$1,$B64,1)%</f>
        <v>0.53133699999999995</v>
      </c>
      <c r="G64" s="7" cm="1">
        <f t="array" ref="G64">[1]!hks_qfa_grossprofitmargin($U$1,EDATE($B64,-12),1)%</f>
        <v>0.588588</v>
      </c>
      <c r="H64" s="7" cm="1">
        <f t="array" ref="H64">[1]!hks_fa_grossprofitmargin_ttm2($U$1,$B64)%</f>
        <v>0.56521299999999997</v>
      </c>
      <c r="I64" s="7" cm="1">
        <f t="array" ref="I64">[1]!hks_qfa_netprofitmargin($U$1,$B64,1)%</f>
        <v>0.233241</v>
      </c>
      <c r="J64" s="7" cm="1">
        <f t="array" ref="J64">[1]!hks_qfa_netprofitmargin($U$1,EDATE($B64,-12),1)%</f>
        <v>0.31214200000000003</v>
      </c>
      <c r="K64" s="7" cm="1">
        <f t="array" ref="K64">[1]!hks_fa_netprofitmargin_ttm2($U$1,$B64)%</f>
        <v>0.28101900000000002</v>
      </c>
      <c r="L64" s="8" cm="1">
        <f t="array" ref="L64">[1]!hks_qstm_cs($U$1,"W93978243",$B64,1,"Cur=USD",100000000)</f>
        <v>81.790000000000006</v>
      </c>
      <c r="M64" s="6" cm="1">
        <f t="array" ref="M64">[1]!s_nq_avgclose($U$1,-63,$A64,3)</f>
        <v>46.528554097645262</v>
      </c>
      <c r="N64" s="6">
        <f>MIN([1]!s_mq_low($U$1,$A64,3),[1]!s_mq_low($U$1,$A64-31,3),[1]!s_mq_low($U$1,$A64-62,3))</f>
        <v>41.873811090649056</v>
      </c>
      <c r="O64" s="9">
        <f>MAX([1]!s_mq_high($U$1,$A64,3),[1]!s_mq_high($U$1,$A64-31,3),[1]!s_mq_high($U$1,$A64-62,3))</f>
        <v>55.208440202601011</v>
      </c>
      <c r="P64" s="9" cm="1">
        <f t="array" ref="P64">[1]!hks_stm_bs($U$1,"W59961072",$B64,1,"Cur=USD",100000000)</f>
        <v>367.85</v>
      </c>
      <c r="Q64" s="9" cm="1">
        <f t="array" ref="Q64">[1]!hks_stm_bs($U$1,"W57429756",$B64,1,"Cur=USD",100000000)</f>
        <v>1084.76</v>
      </c>
      <c r="R64" s="9">
        <f>[1]!hks_stm_bs($U$1,"W51009704",$B64,1,"Cur=USD",100000000)</f>
        <v>221.12</v>
      </c>
      <c r="S64" s="9">
        <f>[1]!hks_stm_bs($U$1,"W50002154",$B64,1,"Cur=USD",100000000)</f>
        <v>485.95</v>
      </c>
    </row>
    <row r="65" spans="1:19" x14ac:dyDescent="0.25">
      <c r="A65" s="5">
        <v>44196</v>
      </c>
      <c r="B65" s="5">
        <v>44196</v>
      </c>
      <c r="C65" s="6">
        <f>[1]!hks_qstm_is($U$1,"W69199016",B65,1,"Cur=USD",100000000)</f>
        <v>199.78</v>
      </c>
      <c r="D65" s="6" cm="1">
        <f t="array" ref="D65">[1]!hks_qstm_is($U$1,"W69199016",EDATE($B65,-12),1,"Cur=USD",100000000)</f>
        <v>202.09</v>
      </c>
      <c r="E65" s="6" cm="1">
        <f t="array" ref="E65">[1]!hks_fa_or_ttm($U$1,$A65,"Cur=USD",100000000)+$C65-$D65</f>
        <v>778.67</v>
      </c>
      <c r="F65" s="7" cm="1">
        <f t="array" ref="F65">[1]!hks_qfa_grossprofitmargin($U$1,$B65,1)%</f>
        <v>0.568025</v>
      </c>
      <c r="G65" s="7" cm="1">
        <f t="array" ref="G65">[1]!hks_qfa_grossprofitmargin($U$1,EDATE($B65,-12),1)%</f>
        <v>0.587758</v>
      </c>
      <c r="H65" s="7" cm="1">
        <f t="array" ref="H65">[1]!hks_fa_grossprofitmargin_ttm2($U$1,$B65)%</f>
        <v>0.560083</v>
      </c>
      <c r="I65" s="7" cm="1">
        <f t="array" ref="I65">[1]!hks_qfa_netprofitmargin($U$1,$B65,1)%</f>
        <v>0.29317199999999999</v>
      </c>
      <c r="J65" s="7" cm="1">
        <f t="array" ref="J65">[1]!hks_qfa_netprofitmargin($U$1,EDATE($B65,-12),1)%</f>
        <v>0.34167900000000001</v>
      </c>
      <c r="K65" s="7" cm="1">
        <f t="array" ref="K65">[1]!hks_fa_netprofitmargin_ttm2($U$1,$B65)%</f>
        <v>0.26839400000000002</v>
      </c>
      <c r="L65" s="8" cm="1">
        <f t="array" ref="L65">[1]!hks_qstm_cs($U$1,"W93978243",$B65,1,"Cur=USD",100000000)</f>
        <v>98.9</v>
      </c>
      <c r="M65" s="6" cm="1">
        <f t="array" ref="M65">[1]!s_nq_avgclose($U$1,-63,$A65,3)</f>
        <v>44.024742613903513</v>
      </c>
      <c r="N65" s="6">
        <f>MIN([1]!s_mq_low($U$1,$A65,3),[1]!s_mq_low($U$1,$A65-31,3),[1]!s_mq_low($U$1,$A65-62,3))</f>
        <v>39.142408617155233</v>
      </c>
      <c r="O65" s="9">
        <f>MAX([1]!s_mq_high($U$1,$A65,3),[1]!s_mq_high($U$1,$A65-31,3),[1]!s_mq_high($U$1,$A65-62,3))</f>
        <v>50.469562864999737</v>
      </c>
      <c r="P65" s="9" cm="1">
        <f t="array" ref="P65">[1]!hks_stm_bs($U$1,"W59961072",$B65,1,"Cur=USD",100000000)</f>
        <v>472.49</v>
      </c>
      <c r="Q65" s="9" cm="1">
        <f t="array" ref="Q65">[1]!hks_stm_bs($U$1,"W57429756",$B65,1,"Cur=USD",100000000)</f>
        <v>1058.42</v>
      </c>
      <c r="R65" s="9">
        <f>[1]!hks_stm_bs($U$1,"W51009704",$B65,1,"Cur=USD",100000000)</f>
        <v>247.54</v>
      </c>
      <c r="S65" s="9">
        <f>[1]!hks_stm_bs($U$1,"W50002154",$B65,1,"Cur=USD",100000000)</f>
        <v>472.99</v>
      </c>
    </row>
    <row r="66" spans="1:19" x14ac:dyDescent="0.25">
      <c r="A66" s="5">
        <v>44286</v>
      </c>
      <c r="B66" s="5">
        <v>44286</v>
      </c>
      <c r="C66" s="6">
        <f>[1]!hks_qstm_is($U$1,"W69199016",B66,1,"Cur=USD",100000000)</f>
        <v>196.73</v>
      </c>
      <c r="D66" s="6" cm="1">
        <f t="array" ref="D66">[1]!hks_qstm_is($U$1,"W69199016",EDATE($B66,-12),1,"Cur=USD",100000000)</f>
        <v>198.28</v>
      </c>
      <c r="E66" s="6" cm="1">
        <f t="array" ref="E66">[1]!hks_fa_or_ttm($U$1,$A66,"Cur=USD",100000000)+$C66-$D66</f>
        <v>777.12</v>
      </c>
      <c r="F66" s="7" cm="1">
        <f t="array" ref="F66">[1]!hks_qfa_grossprofitmargin($U$1,$B66,1)%</f>
        <v>0.55172100000000002</v>
      </c>
      <c r="G66" s="7" cm="1">
        <f t="array" ref="G66">[1]!hks_qfa_grossprofitmargin($U$1,EDATE($B66,-12),1)%</f>
        <v>0.606012</v>
      </c>
      <c r="H66" s="7" cm="1">
        <f t="array" ref="H66">[1]!hks_fa_grossprofitmargin_ttm2($U$1,$B66)%</f>
        <v>0.54624799999999996</v>
      </c>
      <c r="I66" s="7" cm="1">
        <f t="array" ref="I66">[1]!hks_qfa_netprofitmargin($U$1,$B66,1)%</f>
        <v>0.17084299999999999</v>
      </c>
      <c r="J66" s="7" cm="1">
        <f t="array" ref="J66">[1]!hks_qfa_netprofitmargin($U$1,EDATE($B66,-12),1)%</f>
        <v>0.28550500000000001</v>
      </c>
      <c r="K66" s="7" cm="1">
        <f t="array" ref="K66">[1]!hks_fa_netprofitmargin_ttm2($U$1,$B66)%</f>
        <v>0.23933199999999999</v>
      </c>
      <c r="L66" s="8" cm="1">
        <f t="array" ref="L66">[1]!hks_qstm_cs($U$1,"W93978243",$B66,1,"Cur=USD",100000000)</f>
        <v>55.48</v>
      </c>
      <c r="M66" s="6" cm="1">
        <f t="array" ref="M66">[1]!s_nq_avgclose($U$1,-63,$A66,3)</f>
        <v>53.65109163158364</v>
      </c>
      <c r="N66" s="6">
        <f>MIN([1]!s_mq_low($U$1,$A66,3),[1]!s_mq_low($U$1,$A66-31,3),[1]!s_mq_low($U$1,$A66-62,3))</f>
        <v>44.598476395124962</v>
      </c>
      <c r="O66" s="9">
        <f>MAX([1]!s_mq_high($U$1,$A66,3),[1]!s_mq_high($U$1,$A66-31,3),[1]!s_mq_high($U$1,$A66-62,3))</f>
        <v>61.340998829863587</v>
      </c>
      <c r="P66" s="9" cm="1">
        <f t="array" ref="P66">[1]!hks_stm_bs($U$1,"W59961072",$B66,1,"Cur=USD",100000000)</f>
        <v>457.73</v>
      </c>
      <c r="Q66" s="9" cm="1">
        <f t="array" ref="Q66">[1]!hks_stm_bs($U$1,"W57429756",$B66,1,"Cur=USD",100000000)</f>
        <v>1048.49</v>
      </c>
      <c r="R66" s="9">
        <f>[1]!hks_stm_bs($U$1,"W51009704",$B66,1,"Cur=USD",100000000)</f>
        <v>241.51</v>
      </c>
      <c r="S66" s="9">
        <f>[1]!hks_stm_bs($U$1,"W50002154",$B66,1,"Cur=USD",100000000)</f>
        <v>466.64</v>
      </c>
    </row>
    <row r="67" spans="1:19" x14ac:dyDescent="0.25">
      <c r="A67" s="5">
        <v>44377</v>
      </c>
      <c r="B67" s="5">
        <v>44377</v>
      </c>
      <c r="C67" s="6">
        <f>[1]!hks_qstm_is($U$1,"W69199016",B67,1,"Cur=USD",100000000)</f>
        <v>196.31</v>
      </c>
      <c r="D67" s="6" cm="1">
        <f t="array" ref="D67">[1]!hks_qstm_is($U$1,"W69199016",EDATE($B67,-12),1,"Cur=USD",100000000)</f>
        <v>197.28</v>
      </c>
      <c r="E67" s="6" cm="1">
        <f t="array" ref="E67">[1]!hks_fa_or_ttm($U$1,$A67,"Cur=USD",100000000)+$C67-$D67</f>
        <v>776.15000000000009</v>
      </c>
      <c r="F67" s="7" cm="1">
        <f t="array" ref="F67">[1]!hks_qfa_grossprofitmargin($U$1,$B67,1)%</f>
        <v>0.57083200000000001</v>
      </c>
      <c r="G67" s="7" cm="1">
        <f t="array" ref="G67">[1]!hks_qfa_grossprofitmargin($U$1,EDATE($B67,-12),1)%</f>
        <v>0.53259299999999998</v>
      </c>
      <c r="H67" s="7" cm="1">
        <f t="array" ref="H67">[1]!hks_fa_grossprofitmargin_ttm2($U$1,$B67)%</f>
        <v>0.55593599999999999</v>
      </c>
      <c r="I67" s="7" cm="1">
        <f t="array" ref="I67">[1]!hks_qfa_netprofitmargin($U$1,$B67,1)%</f>
        <v>0.25780700000000001</v>
      </c>
      <c r="J67" s="7" cm="1">
        <f t="array" ref="J67">[1]!hks_qfa_netprofitmargin($U$1,EDATE($B67,-12),1)%</f>
        <v>0.25876899999999997</v>
      </c>
      <c r="K67" s="7" cm="1">
        <f t="array" ref="K67">[1]!hks_fa_netprofitmargin_ttm2($U$1,$B67)%</f>
        <v>0.239065</v>
      </c>
      <c r="L67" s="8" cm="1">
        <f t="array" ref="L67">[1]!hks_qstm_cs($U$1,"W93978243",$B67,1,"Cur=USD",100000000)</f>
        <v>87.46</v>
      </c>
      <c r="M67" s="6" cm="1">
        <f t="array" ref="M67">[1]!s_nq_avgclose($U$1,-63,$A67,3)</f>
        <v>53.653440853699486</v>
      </c>
      <c r="N67" s="6">
        <f>MIN([1]!s_mq_low($U$1,$A67,3),[1]!s_mq_low($U$1,$A67-31,3),[1]!s_mq_low($U$1,$A67-62,3))</f>
        <v>48.88730672534566</v>
      </c>
      <c r="O67" s="9">
        <f>MAX([1]!s_mq_high($U$1,$A67,3),[1]!s_mq_high($U$1,$A67-31,3),[1]!s_mq_high($U$1,$A67-62,3))</f>
        <v>62.296041071431745</v>
      </c>
      <c r="P67" s="9" cm="1">
        <f t="array" ref="P67">[1]!hks_stm_bs($U$1,"W59961072",$B67,1,"Cur=USD",100000000)</f>
        <v>493.72</v>
      </c>
      <c r="Q67" s="9" cm="1">
        <f t="array" ref="Q67">[1]!hks_stm_bs($U$1,"W57429756",$B67,1,"Cur=USD",100000000)</f>
        <v>1052.25</v>
      </c>
      <c r="R67" s="9">
        <f>[1]!hks_stm_bs($U$1,"W51009704",$B67,1,"Cur=USD",100000000)</f>
        <v>248.36</v>
      </c>
      <c r="S67" s="9">
        <f>[1]!hks_stm_bs($U$1,"W50002154",$B67,1,"Cur=USD",100000000)</f>
        <v>445.54</v>
      </c>
    </row>
    <row r="68" spans="1:19" x14ac:dyDescent="0.25">
      <c r="A68" s="5">
        <v>44469</v>
      </c>
      <c r="B68" s="5">
        <v>44469</v>
      </c>
      <c r="C68" s="6">
        <f>[1]!hks_qstm_is($U$1,"W69199016",B68,1,"Cur=USD",100000000)</f>
        <v>191.92</v>
      </c>
      <c r="D68" s="6" cm="1">
        <f t="array" ref="D68">[1]!hks_qstm_is($U$1,"W69199016",EDATE($B68,-12),1,"Cur=USD",100000000)</f>
        <v>183.33</v>
      </c>
      <c r="E68" s="6" cm="1">
        <f t="array" ref="E68">[1]!hks_fa_or_ttm($U$1,$A68,"Cur=USD",100000000)+$C68-$D68</f>
        <v>784.7399999999999</v>
      </c>
      <c r="F68" s="7" cm="1">
        <f t="array" ref="F68">[1]!hks_qfa_grossprofitmargin($U$1,$B68,1)%</f>
        <v>0.559921</v>
      </c>
      <c r="G68" s="7" cm="1">
        <f t="array" ref="G68">[1]!hks_qfa_grossprofitmargin($U$1,EDATE($B68,-12),1)%</f>
        <v>0.53133699999999995</v>
      </c>
      <c r="H68" s="7" cm="1">
        <f t="array" ref="H68">[1]!hks_fa_grossprofitmargin_ttm2($U$1,$B68)%</f>
        <v>0.56265799999999999</v>
      </c>
      <c r="I68" s="7" cm="1">
        <f t="array" ref="I68">[1]!hks_qfa_netprofitmargin($U$1,$B68,1)%</f>
        <v>0.35551299999999997</v>
      </c>
      <c r="J68" s="7" cm="1">
        <f t="array" ref="J68">[1]!hks_qfa_netprofitmargin($U$1,EDATE($B68,-12),1)%</f>
        <v>0.233241</v>
      </c>
      <c r="K68" s="7" cm="1">
        <f t="array" ref="K68">[1]!hks_fa_netprofitmargin_ttm2($U$1,$B68)%</f>
        <v>0.26890399999999998</v>
      </c>
      <c r="L68" s="8" cm="1">
        <f t="array" ref="L68">[1]!hks_qstm_cs($U$1,"W93978243",$B68,1,"Cur=USD",100000000)</f>
        <v>99</v>
      </c>
      <c r="M68" s="6" cm="1">
        <f t="array" ref="M68">[1]!s_nq_avgclose($U$1,-63,$A68,3)</f>
        <v>49.810843371656446</v>
      </c>
      <c r="N68" s="6">
        <f>MIN([1]!s_mq_low($U$1,$A68,3),[1]!s_mq_low($U$1,$A68-31,3),[1]!s_mq_low($U$1,$A68-62,3))</f>
        <v>47.361915206964539</v>
      </c>
      <c r="O68" s="9">
        <f>MAX([1]!s_mq_high($U$1,$A68,3),[1]!s_mq_high($U$1,$A68-31,3),[1]!s_mq_high($U$1,$A68-62,3))</f>
        <v>52.579936501398997</v>
      </c>
      <c r="P68" s="9" cm="1">
        <f t="array" ref="P68">[1]!hks_stm_bs($U$1,"W59961072",$B68,1,"Cur=USD",100000000)</f>
        <v>613.04</v>
      </c>
      <c r="Q68" s="9" cm="1">
        <f t="array" ref="Q68">[1]!hks_stm_bs($U$1,"W57429756",$B68,1,"Cur=USD",100000000)</f>
        <v>1066.58</v>
      </c>
      <c r="R68" s="9">
        <f>[1]!hks_stm_bs($U$1,"W51009704",$B68,1,"Cur=USD",100000000)</f>
        <v>295.72000000000003</v>
      </c>
      <c r="S68" s="9">
        <f>[1]!hks_stm_bs($U$1,"W50002154",$B68,1,"Cur=USD",100000000)</f>
        <v>483.03</v>
      </c>
    </row>
    <row r="69" spans="1:19" x14ac:dyDescent="0.25">
      <c r="A69" s="5">
        <v>44561</v>
      </c>
      <c r="B69" s="5">
        <v>44561</v>
      </c>
      <c r="C69" s="6">
        <f>[1]!hks_qstm_is($U$1,"W69199016",B69,1,"Cur=USD",100000000)</f>
        <v>205.28</v>
      </c>
      <c r="D69" s="6" cm="1">
        <f t="array" ref="D69">[1]!hks_qstm_is($U$1,"W69199016",EDATE($B69,-12),1,"Cur=USD",100000000)</f>
        <v>199.78</v>
      </c>
      <c r="E69" s="6" cm="1">
        <f t="array" ref="E69">[1]!hks_fa_or_ttm($U$1,$A69,"Cur=USD",100000000)+$C69-$D69</f>
        <v>790.24</v>
      </c>
      <c r="F69" s="7" cm="1">
        <f t="array" ref="F69">[1]!hks_qfa_grossprofitmargin($U$1,$B69,1)%</f>
        <v>0.53629199999999999</v>
      </c>
      <c r="G69" s="7" cm="1">
        <f t="array" ref="G69">[1]!hks_qfa_grossprofitmargin($U$1,EDATE($B69,-12),1)%</f>
        <v>0.568025</v>
      </c>
      <c r="H69" s="7" cm="1">
        <f t="array" ref="H69">[1]!hks_fa_grossprofitmargin_ttm2($U$1,$B69)%</f>
        <v>0.55445199999999994</v>
      </c>
      <c r="I69" s="7" cm="1">
        <f t="array" ref="I69">[1]!hks_qfa_netprofitmargin($U$1,$B69,1)%</f>
        <v>0.22520499999999999</v>
      </c>
      <c r="J69" s="7" cm="1">
        <f t="array" ref="J69">[1]!hks_qfa_netprofitmargin($U$1,EDATE($B69,-12),1)%</f>
        <v>0.29317199999999999</v>
      </c>
      <c r="K69" s="7" cm="1">
        <f t="array" ref="K69">[1]!hks_fa_netprofitmargin_ttm2($U$1,$B69)%</f>
        <v>0.251417</v>
      </c>
      <c r="L69" s="8" cm="1">
        <f t="array" ref="L69">[1]!hks_qstm_cs($U$1,"W93978243",$B69,1,"Cur=USD",100000000)</f>
        <v>57.97</v>
      </c>
      <c r="M69" s="6" cm="1">
        <f t="array" ref="M69">[1]!s_nq_avgclose($U$1,-63,$A69,3)</f>
        <v>47.292171854754692</v>
      </c>
      <c r="N69" s="6">
        <f>MIN([1]!s_mq_low($U$1,$A69,3),[1]!s_mq_low($U$1,$A69-31,3),[1]!s_mq_low($U$1,$A69-62,3))</f>
        <v>44.092082476806539</v>
      </c>
      <c r="O69" s="9">
        <f>MAX([1]!s_mq_high($U$1,$A69,3),[1]!s_mq_high($U$1,$A69-31,3),[1]!s_mq_high($U$1,$A69-62,3))</f>
        <v>51.644935543650362</v>
      </c>
      <c r="P69" s="9" cm="1">
        <f t="array" ref="P69">[1]!hks_stm_bs($U$1,"W59961072",$B69,1,"Cur=USD",100000000)</f>
        <v>577.17999999999995</v>
      </c>
      <c r="Q69" s="9" cm="1">
        <f t="array" ref="Q69">[1]!hks_stm_bs($U$1,"W57429756",$B69,1,"Cur=USD",100000000)</f>
        <v>1106.8800000000001</v>
      </c>
      <c r="R69" s="9">
        <f>[1]!hks_stm_bs($U$1,"W51009704",$B69,1,"Cur=USD",100000000)</f>
        <v>274.62</v>
      </c>
      <c r="S69" s="9">
        <f>[1]!hks_stm_bs($U$1,"W50002154",$B69,1,"Cur=USD",100000000)</f>
        <v>455.53</v>
      </c>
    </row>
    <row r="70" spans="1:19" x14ac:dyDescent="0.25">
      <c r="A70" s="5">
        <v>44651</v>
      </c>
      <c r="B70" s="5">
        <v>44651</v>
      </c>
      <c r="C70" s="6">
        <f>[1]!hks_qstm_is($U$1,"W69199016",B70,1,"Cur=USD",100000000)</f>
        <v>183.53</v>
      </c>
      <c r="D70" s="6" cm="1">
        <f t="array" ref="D70">[1]!hks_qstm_is($U$1,"W69199016",EDATE($B70,-12),1,"Cur=USD",100000000)</f>
        <v>196.73</v>
      </c>
      <c r="E70" s="6" cm="1">
        <f t="array" ref="E70">[1]!hks_fa_or_ttm($U$1,$A70,"Cur=USD",100000000)+$C70-$D70</f>
        <v>777.04</v>
      </c>
      <c r="F70" s="7" cm="1">
        <f t="array" ref="F70">[1]!hks_qfa_grossprofitmargin($U$1,$B70,1)%</f>
        <v>0.50367800000000007</v>
      </c>
      <c r="G70" s="7" cm="1">
        <f t="array" ref="G70">[1]!hks_qfa_grossprofitmargin($U$1,EDATE($B70,-12),1)%</f>
        <v>0.55172100000000002</v>
      </c>
      <c r="H70" s="7" cm="1">
        <f t="array" ref="H70">[1]!hks_fa_grossprofitmargin_ttm2($U$1,$B70)%</f>
        <v>0.54315100000000005</v>
      </c>
      <c r="I70" s="7" cm="1">
        <f t="array" ref="I70">[1]!hks_qfa_netprofitmargin($U$1,$B70,1)%</f>
        <v>0.44205300000000003</v>
      </c>
      <c r="J70" s="7" cm="1">
        <f t="array" ref="J70">[1]!hks_qfa_netprofitmargin($U$1,EDATE($B70,-12),1)%</f>
        <v>0.17084299999999999</v>
      </c>
      <c r="K70" s="7" cm="1">
        <f t="array" ref="K70">[1]!hks_fa_netprofitmargin_ttm2($U$1,$B70)%</f>
        <v>0.31684299999999999</v>
      </c>
      <c r="L70" s="8" cm="1">
        <f t="array" ref="L70">[1]!hks_qstm_cs($U$1,"W93978243",$B70,1,"Cur=USD",100000000)</f>
        <v>58.91</v>
      </c>
      <c r="M70" s="6" cm="1">
        <f t="array" ref="M70">[1]!s_nq_avgclose($U$1,-63,$A70,3)</f>
        <v>46.235369709618716</v>
      </c>
      <c r="N70" s="6">
        <f>MIN([1]!s_mq_low($U$1,$A70,3),[1]!s_mq_low($U$1,$A70-31,3),[1]!s_mq_low($U$1,$A70-62,3))</f>
        <v>40.768940191692209</v>
      </c>
      <c r="O70" s="9">
        <f>MAX([1]!s_mq_high($U$1,$A70,3),[1]!s_mq_high($U$1,$A70-31,3),[1]!s_mq_high($U$1,$A70-62,3))</f>
        <v>52.197814804986173</v>
      </c>
      <c r="P70" s="9" cm="1">
        <f t="array" ref="P70">[1]!hks_stm_bs($U$1,"W59961072",$B70,1,"Cur=USD",100000000)</f>
        <v>625.67999999999995</v>
      </c>
      <c r="Q70" s="9" cm="1">
        <f t="array" ref="Q70">[1]!hks_stm_bs($U$1,"W57429756",$B70,1,"Cur=USD",100000000)</f>
        <v>1137.8800000000001</v>
      </c>
      <c r="R70" s="9">
        <f>[1]!hks_stm_bs($U$1,"W51009704",$B70,1,"Cur=USD",100000000)</f>
        <v>293.22000000000003</v>
      </c>
      <c r="S70" s="9">
        <f>[1]!hks_stm_bs($U$1,"W50002154",$B70,1,"Cur=USD",100000000)</f>
        <v>438.98</v>
      </c>
    </row>
    <row r="71" spans="1:19" x14ac:dyDescent="0.25">
      <c r="A71" s="5">
        <v>44742</v>
      </c>
      <c r="B71" s="5">
        <v>44742</v>
      </c>
      <c r="C71" s="6">
        <f>[1]!hks_qstm_is($U$1,"W69199016",B71,1,"Cur=USD",100000000)</f>
        <v>153.21</v>
      </c>
      <c r="D71" s="6" cm="1">
        <f t="array" ref="D71">[1]!hks_qstm_is($U$1,"W69199016",EDATE($B71,-12),1,"Cur=USD",100000000)</f>
        <v>196.31</v>
      </c>
      <c r="E71" s="6" cm="1">
        <f t="array" ref="E71">[1]!hks_fa_or_ttm($U$1,$A71,"Cur=USD",100000000)+$C71-$D71</f>
        <v>733.94</v>
      </c>
      <c r="F71" s="7" cm="1">
        <f t="array" ref="F71">[1]!hks_qfa_grossprofitmargin($U$1,$B71,1)%</f>
        <v>0.36466299999999996</v>
      </c>
      <c r="G71" s="7" cm="1">
        <f t="array" ref="G71">[1]!hks_qfa_grossprofitmargin($U$1,EDATE($B71,-12),1)%</f>
        <v>0.57083200000000001</v>
      </c>
      <c r="H71" s="7" cm="1">
        <f t="array" ref="H71">[1]!hks_fa_grossprofitmargin_ttm2($U$1,$B71)%</f>
        <v>0.49848799999999999</v>
      </c>
      <c r="I71" s="7" cm="1">
        <f t="array" ref="I71">[1]!hks_qfa_netprofitmargin($U$1,$B71,1)%</f>
        <v>-2.9633E-2</v>
      </c>
      <c r="J71" s="7" cm="1">
        <f t="array" ref="J71">[1]!hks_qfa_netprofitmargin($U$1,EDATE($B71,-12),1)%</f>
        <v>0.25780700000000001</v>
      </c>
      <c r="K71" s="7" cm="1">
        <f t="array" ref="K71">[1]!hks_fa_netprofitmargin_ttm2($U$1,$B71)%</f>
        <v>0.26030700000000001</v>
      </c>
      <c r="L71" s="8" cm="1">
        <f t="array" ref="L71">[1]!hks_qstm_cs($U$1,"W93978243",$B71,1,"Cur=USD",100000000)</f>
        <v>8.09</v>
      </c>
      <c r="M71" s="6" cm="1">
        <f t="array" ref="M71">[1]!s_nq_avgclose($U$1,-63,$A71,3)</f>
        <v>40.82891798929446</v>
      </c>
      <c r="N71" s="6">
        <f>MIN([1]!s_mq_low($U$1,$A71,3),[1]!s_mq_low($U$1,$A71-31,3),[1]!s_mq_low($U$1,$A71-62,3))</f>
        <v>34.474226489964792</v>
      </c>
      <c r="O71" s="9">
        <f>MAX([1]!s_mq_high($U$1,$A71,3),[1]!s_mq_high($U$1,$A71-31,3),[1]!s_mq_high($U$1,$A71-62,3))</f>
        <v>46.633125858233612</v>
      </c>
      <c r="P71" s="9" cm="1">
        <f t="array" ref="P71">[1]!hks_stm_bs($U$1,"W59961072",$B71,1,"Cur=USD",100000000)</f>
        <v>505.88</v>
      </c>
      <c r="Q71" s="9" cm="1">
        <f t="array" ref="Q71">[1]!hks_stm_bs($U$1,"W57429756",$B71,1,"Cur=USD",100000000)</f>
        <v>1198.3</v>
      </c>
      <c r="R71" s="9">
        <f>[1]!hks_stm_bs($U$1,"W51009704",$B71,1,"Cur=USD",100000000)</f>
        <v>272.18</v>
      </c>
      <c r="S71" s="9">
        <f>[1]!hks_stm_bs($U$1,"W50002154",$B71,1,"Cur=USD",100000000)</f>
        <v>419.82</v>
      </c>
    </row>
    <row r="72" spans="1:19" x14ac:dyDescent="0.25">
      <c r="A72" s="5">
        <v>44834</v>
      </c>
      <c r="B72" s="5">
        <v>44834</v>
      </c>
      <c r="C72" s="6">
        <f>[1]!hks_qstm_is($U$1,"W69199016",B72,1,"Cur=USD",100000000)</f>
        <v>153.38</v>
      </c>
      <c r="D72" s="6" cm="1">
        <f t="array" ref="D72">[1]!hks_qstm_is($U$1,"W69199016",EDATE($B72,-12),1,"Cur=USD",100000000)</f>
        <v>191.92</v>
      </c>
      <c r="E72" s="6" cm="1">
        <f t="array" ref="E72">[1]!hks_fa_or_ttm($U$1,$A72,"Cur=USD",100000000)+$C72-$D72</f>
        <v>695.40000000000009</v>
      </c>
      <c r="F72" s="7" cm="1">
        <f t="array" ref="F72">[1]!hks_qfa_grossprofitmargin($U$1,$B72,1)%</f>
        <v>0.426066</v>
      </c>
      <c r="G72" s="7" cm="1">
        <f t="array" ref="G72">[1]!hks_qfa_grossprofitmargin($U$1,EDATE($B72,-12),1)%</f>
        <v>0.559921</v>
      </c>
      <c r="H72" s="7" cm="1">
        <f t="array" ref="H72">[1]!hks_fa_grossprofitmargin_ttm2($U$1,$B72)%</f>
        <v>0.465559</v>
      </c>
      <c r="I72" s="7" cm="1">
        <f t="array" ref="I72">[1]!hks_qfa_netprofitmargin($U$1,$B72,1)%</f>
        <v>6.6435999999999995E-2</v>
      </c>
      <c r="J72" s="7" cm="1">
        <f t="array" ref="J72">[1]!hks_qfa_netprofitmargin($U$1,EDATE($B72,-12),1)%</f>
        <v>0.35551299999999997</v>
      </c>
      <c r="K72" s="7" cm="1">
        <f t="array" ref="K72">[1]!hks_fa_netprofitmargin_ttm2($U$1,$B72)%</f>
        <v>0.191271</v>
      </c>
      <c r="L72" s="8" cm="1">
        <f t="array" ref="L72">[1]!hks_qstm_cs($U$1,"W93978243",$B72,1,"Cur=USD",100000000)</f>
        <v>10.3</v>
      </c>
      <c r="M72" s="6" cm="1">
        <f t="array" ref="M72">[1]!s_nq_avgclose($U$1,-63,$A72,3)</f>
        <v>32.308151094350819</v>
      </c>
      <c r="N72" s="6">
        <f>MIN([1]!s_mq_low($U$1,$A72,3),[1]!s_mq_low($U$1,$A72-31,3),[1]!s_mq_low($U$1,$A72-62,3))</f>
        <v>24.489752894618263</v>
      </c>
      <c r="O72" s="9">
        <f>MAX([1]!s_mq_high($U$1,$A72,3),[1]!s_mq_high($U$1,$A72-31,3),[1]!s_mq_high($U$1,$A72-62,3))</f>
        <v>38.364350954542779</v>
      </c>
      <c r="P72" s="9" cm="1">
        <f t="array" ref="P72">[1]!hks_stm_bs($U$1,"W59961072",$B72,1,"Cur=USD",100000000)</f>
        <v>492.63</v>
      </c>
      <c r="Q72" s="9" cm="1">
        <f t="array" ref="Q72">[1]!hks_stm_bs($U$1,"W57429756",$B72,1,"Cur=USD",100000000)</f>
        <v>1255.78</v>
      </c>
      <c r="R72" s="9">
        <f>[1]!hks_stm_bs($U$1,"W51009704",$B72,1,"Cur=USD",100000000)</f>
        <v>278.13</v>
      </c>
      <c r="S72" s="9">
        <f>[1]!hks_stm_bs($U$1,"W50002154",$B72,1,"Cur=USD",100000000)</f>
        <v>471.43</v>
      </c>
    </row>
    <row r="73" spans="1:19" x14ac:dyDescent="0.25">
      <c r="A73" s="5">
        <v>44926</v>
      </c>
      <c r="B73" s="5">
        <v>44926</v>
      </c>
      <c r="C73" s="6">
        <f>[1]!hks_qstm_is($U$1,"W69199016",B73,1,"Cur=USD",100000000)</f>
        <v>140.41999999999999</v>
      </c>
      <c r="D73" s="6" cm="1">
        <f t="array" ref="D73">[1]!hks_qstm_is($U$1,"W69199016",EDATE($B73,-12),1,"Cur=USD",100000000)</f>
        <v>205.28</v>
      </c>
      <c r="E73" s="6" cm="1">
        <f t="array" ref="E73">[1]!hks_fa_or_ttm($U$1,$A73,"Cur=USD",100000000)+$C73-$D73</f>
        <v>630.54</v>
      </c>
      <c r="F73" s="7" cm="1">
        <f t="array" ref="F73">[1]!hks_qfa_grossprofitmargin($U$1,$B73,1)%</f>
        <v>0.39168199999999997</v>
      </c>
      <c r="G73" s="7" cm="1">
        <f t="array" ref="G73">[1]!hks_qfa_grossprofitmargin($U$1,EDATE($B73,-12),1)%</f>
        <v>0.53629199999999999</v>
      </c>
      <c r="H73" s="7" cm="1">
        <f t="array" ref="H73">[1]!hks_fa_grossprofitmargin_ttm2($U$1,$B73)%</f>
        <v>0.42607899999999999</v>
      </c>
      <c r="I73" s="7" cm="1">
        <f t="array" ref="I73">[1]!hks_qfa_netprofitmargin($U$1,$B73,1)%</f>
        <v>-4.7073000000000004E-2</v>
      </c>
      <c r="J73" s="7" cm="1">
        <f t="array" ref="J73">[1]!hks_qfa_netprofitmargin($U$1,EDATE($B73,-12),1)%</f>
        <v>0.22520499999999999</v>
      </c>
      <c r="K73" s="7" cm="1">
        <f t="array" ref="K73">[1]!hks_fa_netprofitmargin_ttm2($U$1,$B73)%</f>
        <v>0.12714499999999998</v>
      </c>
      <c r="L73" s="8" cm="1">
        <f t="array" ref="L73">[1]!hks_qstm_cs($U$1,"W93978243",$B73,1,"Cur=USD",100000000)</f>
        <v>77.03</v>
      </c>
      <c r="M73" s="6" cm="1">
        <f t="array" ref="M73">[1]!s_nq_avgclose($U$1,-63,$A73,3)</f>
        <v>26.617251724064424</v>
      </c>
      <c r="N73" s="6">
        <f>MIN([1]!s_mq_low($U$1,$A73,3),[1]!s_mq_low($U$1,$A73-31,3),[1]!s_mq_low($U$1,$A73-62,3))</f>
        <v>23.395610865526926</v>
      </c>
      <c r="O73" s="9">
        <f>MAX([1]!s_mq_high($U$1,$A73,3),[1]!s_mq_high($U$1,$A73-31,3),[1]!s_mq_high($U$1,$A73-62,3))</f>
        <v>30.21564769810837</v>
      </c>
      <c r="P73" s="9" cm="1">
        <f t="array" ref="P73">[1]!hks_stm_bs($U$1,"W59961072",$B73,1,"Cur=USD",100000000)</f>
        <v>504.07</v>
      </c>
      <c r="Q73" s="9" cm="1">
        <f t="array" ref="Q73">[1]!hks_stm_bs($U$1,"W57429756",$B73,1,"Cur=USD",100000000)</f>
        <v>1316.96</v>
      </c>
      <c r="R73" s="9">
        <f>[1]!hks_stm_bs($U$1,"W51009704",$B73,1,"Cur=USD",100000000)</f>
        <v>321.55</v>
      </c>
      <c r="S73" s="9">
        <f>[1]!hks_stm_bs($U$1,"W50002154",$B73,1,"Cur=USD",100000000)</f>
        <v>466.62</v>
      </c>
    </row>
    <row r="74" spans="1:19" x14ac:dyDescent="0.25">
      <c r="A74" s="5">
        <v>45016</v>
      </c>
      <c r="B74" s="5">
        <v>45016</v>
      </c>
      <c r="C74" s="6">
        <f>[1]!hks_qstm_is($U$1,"W69199016",B74,1,"Cur=USD",100000000)</f>
        <v>117.15</v>
      </c>
      <c r="D74" s="6" cm="1">
        <f t="array" ref="D74">[1]!hks_qstm_is($U$1,"W69199016",EDATE($B74,-12),1,"Cur=USD",100000000)</f>
        <v>183.53</v>
      </c>
      <c r="E74" s="6" cm="1">
        <f t="array" ref="E74">[1]!hks_fa_or_ttm($U$1,$A74,"Cur=USD",100000000)+$C74-$D74</f>
        <v>564.16</v>
      </c>
      <c r="F74" s="7" cm="1">
        <f t="array" ref="F74">[1]!hks_qfa_grossprofitmargin($U$1,$B74,1)%</f>
        <v>0.34212500000000001</v>
      </c>
      <c r="G74" s="7" cm="1">
        <f t="array" ref="G74">[1]!hks_qfa_grossprofitmargin($U$1,EDATE($B74,-12),1)%</f>
        <v>0.50367800000000007</v>
      </c>
      <c r="H74" s="7" cm="1">
        <f t="array" ref="H74">[1]!hks_fa_grossprofitmargin_ttm2($U$1,$B74)%</f>
        <v>0.38340200000000002</v>
      </c>
      <c r="I74" s="7" cm="1">
        <f t="array" ref="I74">[1]!hks_qfa_netprofitmargin($U$1,$B74,1)%</f>
        <v>-0.23627800000000002</v>
      </c>
      <c r="J74" s="7" cm="1">
        <f t="array" ref="J74">[1]!hks_qfa_netprofitmargin($U$1,EDATE($B74,-12),1)%</f>
        <v>0.44205300000000003</v>
      </c>
      <c r="K74" s="7" cm="1">
        <f t="array" ref="K74">[1]!hks_fa_netprofitmargin_ttm2($U$1,$B74)%</f>
        <v>-5.0765999999999999E-2</v>
      </c>
      <c r="L74" s="8" cm="1">
        <f t="array" ref="L74">[1]!hks_qstm_cs($U$1,"W93978243",$B74,1,"Cur=USD",100000000)</f>
        <v>-17.850000000000001</v>
      </c>
      <c r="M74" s="6" cm="1">
        <f t="array" ref="M74">[1]!s_nq_avgclose($U$1,-63,$A74,3)</f>
        <v>27.457401177655697</v>
      </c>
      <c r="N74" s="6">
        <f>MIN([1]!s_mq_low($U$1,$A74,3),[1]!s_mq_low($U$1,$A74-31,3),[1]!s_mq_low($U$1,$A74-62,3))</f>
        <v>24.137160581185558</v>
      </c>
      <c r="O74" s="9">
        <f>MAX([1]!s_mq_high($U$1,$A74,3),[1]!s_mq_high($U$1,$A74-31,3),[1]!s_mq_high($U$1,$A74-62,3))</f>
        <v>32.111305423413057</v>
      </c>
      <c r="P74" s="9" cm="1">
        <f t="array" ref="P74">[1]!hks_stm_bs($U$1,"W59961072",$B74,1,"Cur=USD",100000000)</f>
        <v>483.14</v>
      </c>
      <c r="Q74" s="9" cm="1">
        <f t="array" ref="Q74">[1]!hks_stm_bs($U$1,"W57429756",$B74,1,"Cur=USD",100000000)</f>
        <v>1369.89</v>
      </c>
      <c r="R74" s="9">
        <f>[1]!hks_stm_bs($U$1,"W51009704",$B74,1,"Cur=USD",100000000)</f>
        <v>273.93</v>
      </c>
      <c r="S74" s="9">
        <f>[1]!hks_stm_bs($U$1,"W50002154",$B74,1,"Cur=USD",100000000)</f>
        <v>575.07000000000005</v>
      </c>
    </row>
    <row r="75" spans="1:19" x14ac:dyDescent="0.25">
      <c r="A75" s="5">
        <v>45107</v>
      </c>
      <c r="B75" s="5">
        <v>45107</v>
      </c>
      <c r="C75" s="6">
        <f>[1]!hks_qstm_is($U$1,"W69199016",B75,1,"Cur=USD",100000000)</f>
        <v>129.49</v>
      </c>
      <c r="D75" s="6" cm="1">
        <f t="array" ref="D75">[1]!hks_qstm_is($U$1,"W69199016",EDATE($B75,-12),1,"Cur=USD",100000000)</f>
        <v>153.21</v>
      </c>
      <c r="E75" s="6" cm="1">
        <f t="array" ref="E75">[1]!hks_fa_or_ttm($U$1,$A75,"Cur=USD",100000000)+$C75-$D75</f>
        <v>540.43999999999994</v>
      </c>
      <c r="F75" s="7" cm="1">
        <f t="array" ref="F75">[1]!hks_qfa_grossprofitmargin($U$1,$B75,1)%</f>
        <v>0.35817399999999999</v>
      </c>
      <c r="G75" s="7" cm="1">
        <f t="array" ref="G75">[1]!hks_qfa_grossprofitmargin($U$1,EDATE($B75,-12),1)%</f>
        <v>0.36466299999999996</v>
      </c>
      <c r="H75" s="7" cm="1">
        <f t="array" ref="H75">[1]!hks_fa_grossprofitmargin_ttm2($U$1,$B75)%</f>
        <v>0.38267000000000001</v>
      </c>
      <c r="I75" s="7" cm="1">
        <f t="array" ref="I75">[1]!hks_qfa_netprofitmargin($U$1,$B75,1)%</f>
        <v>0.11375400000000001</v>
      </c>
      <c r="J75" s="7" cm="1">
        <f t="array" ref="J75">[1]!hks_qfa_netprofitmargin($U$1,EDATE($B75,-12),1)%</f>
        <v>-2.9633E-2</v>
      </c>
      <c r="K75" s="7" cm="1">
        <f t="array" ref="K75">[1]!hks_fa_netprofitmargin_ttm2($U$1,$B75)%</f>
        <v>-1.7337999999999999E-2</v>
      </c>
      <c r="L75" s="8" cm="1">
        <f t="array" ref="L75">[1]!hks_qstm_cs($U$1,"W93978243",$B75,1,"Cur=USD",100000000)</f>
        <v>28.08</v>
      </c>
      <c r="M75" s="6" cm="1">
        <f t="array" ref="M75">[1]!s_nq_avgclose($U$1,-63,$A75,3)</f>
        <v>30.750710837692768</v>
      </c>
      <c r="N75" s="6">
        <f>MIN([1]!s_mq_low($U$1,$A75,3),[1]!s_mq_low($U$1,$A75-31,3),[1]!s_mq_low($U$1,$A75-62,3))</f>
        <v>26.318553351630445</v>
      </c>
      <c r="O75" s="9">
        <f>MAX([1]!s_mq_high($U$1,$A75,3),[1]!s_mq_high($U$1,$A75-31,3),[1]!s_mq_high($U$1,$A75-62,3))</f>
        <v>36.368702844126076</v>
      </c>
      <c r="P75" s="9" cm="1">
        <f t="array" ref="P75">[1]!hks_stm_bs($U$1,"W59961072",$B75,1,"Cur=USD",100000000)</f>
        <v>433.56</v>
      </c>
      <c r="Q75" s="9" cm="1">
        <f t="array" ref="Q75">[1]!hks_stm_bs($U$1,"W57429756",$B75,1,"Cur=USD",100000000)</f>
        <v>1422.73</v>
      </c>
      <c r="R75" s="9">
        <f>[1]!hks_stm_bs($U$1,"W51009704",$B75,1,"Cur=USD",100000000)</f>
        <v>271.8</v>
      </c>
      <c r="S75" s="9">
        <f>[1]!hks_stm_bs($U$1,"W50002154",$B75,1,"Cur=USD",100000000)</f>
        <v>539.78</v>
      </c>
    </row>
    <row r="76" spans="1:19" x14ac:dyDescent="0.25">
      <c r="A76" s="5">
        <v>45199</v>
      </c>
      <c r="B76" s="5">
        <v>45199</v>
      </c>
      <c r="C76" s="6">
        <f>[1]!hks_qstm_is($U$1,"W69199016",B76,1,"Cur=USD",100000000)</f>
        <v>141.58000000000001</v>
      </c>
      <c r="D76" s="6" cm="1">
        <f t="array" ref="D76">[1]!hks_qstm_is($U$1,"W69199016",EDATE($B76,-12),1,"Cur=USD",100000000)</f>
        <v>153.38</v>
      </c>
      <c r="E76" s="6" cm="1">
        <f t="array" ref="E76">[1]!hks_fa_or_ttm($U$1,$A76,"Cur=USD",100000000)+$C76-$D76</f>
        <v>528.6400000000001</v>
      </c>
      <c r="F76" s="7" cm="1">
        <f t="array" ref="F76">[1]!hks_qfa_grossprofitmargin($U$1,$B76,1)%</f>
        <v>0.42505999999999999</v>
      </c>
      <c r="G76" s="7" cm="1">
        <f t="array" ref="G76">[1]!hks_qfa_grossprofitmargin($U$1,EDATE($B76,-12),1)%</f>
        <v>0.426066</v>
      </c>
      <c r="H76" s="7" cm="1">
        <f t="array" ref="H76">[1]!hks_fa_grossprofitmargin_ttm2($U$1,$B76)%</f>
        <v>0.38143199999999999</v>
      </c>
      <c r="I76" s="7" cm="1">
        <f t="array" ref="I76">[1]!hks_qfa_netprofitmargin($U$1,$B76,1)%</f>
        <v>2.1895999999999999E-2</v>
      </c>
      <c r="J76" s="7" cm="1">
        <f t="array" ref="J76">[1]!hks_qfa_netprofitmargin($U$1,EDATE($B76,-12),1)%</f>
        <v>6.6435999999999995E-2</v>
      </c>
      <c r="K76" s="7" cm="1">
        <f t="array" ref="K76">[1]!hks_fa_netprofitmargin_ttm2($U$1,$B76)%</f>
        <v>-3.1137000000000001E-2</v>
      </c>
      <c r="L76" s="8" cm="1">
        <f t="array" ref="L76">[1]!hks_qstm_cs($U$1,"W93978243",$B76,1,"Cur=USD",100000000)</f>
        <v>58.24</v>
      </c>
      <c r="M76" s="6" cm="1">
        <f t="array" ref="M76">[1]!s_nq_avgclose($U$1,-63,$A76,3)</f>
        <v>34.194300826060989</v>
      </c>
      <c r="N76" s="6">
        <f>MIN([1]!s_mq_low($U$1,$A76,3),[1]!s_mq_low($U$1,$A76-31,3),[1]!s_mq_low($U$1,$A76-62,3))</f>
        <v>30.753163439737975</v>
      </c>
      <c r="O76" s="9">
        <f>MAX([1]!s_mq_high($U$1,$A76,3),[1]!s_mq_high($U$1,$A76-31,3),[1]!s_mq_high($U$1,$A76-62,3))</f>
        <v>39.408985524655684</v>
      </c>
      <c r="P76" s="9" cm="1">
        <f t="array" ref="P76">[1]!hks_stm_bs($U$1,"W59961072",$B76,1,"Cur=USD",100000000)</f>
        <v>438.11</v>
      </c>
      <c r="Q76" s="9" cm="1">
        <f t="array" ref="Q76">[1]!hks_stm_bs($U$1,"W57429756",$B76,1,"Cur=USD",100000000)</f>
        <v>1450.26</v>
      </c>
      <c r="R76" s="9">
        <f>[1]!hks_stm_bs($U$1,"W51009704",$B76,1,"Cur=USD",100000000)</f>
        <v>286.14</v>
      </c>
      <c r="S76" s="9">
        <f>[1]!hks_stm_bs($U$1,"W50002154",$B76,1,"Cur=USD",100000000)</f>
        <v>545.37</v>
      </c>
    </row>
    <row r="77" spans="1:19" x14ac:dyDescent="0.25">
      <c r="A77" s="5">
        <v>45291</v>
      </c>
      <c r="B77" s="5">
        <v>45291</v>
      </c>
      <c r="C77" s="6">
        <f>[1]!hks_qstm_is($U$1,"W69199016",B77,1,"Cur=USD",100000000)</f>
        <v>154.06</v>
      </c>
      <c r="D77" s="6" cm="1">
        <f t="array" ref="D77">[1]!hks_qstm_is($U$1,"W69199016",EDATE($B77,-12),1,"Cur=USD",100000000)</f>
        <v>140.41999999999999</v>
      </c>
      <c r="E77" s="6" cm="1">
        <f t="array" ref="E77">[1]!hks_fa_or_ttm($U$1,$A77,"Cur=USD",100000000)+$C77-$D77</f>
        <v>542.28000000000009</v>
      </c>
      <c r="F77" s="7" cm="1">
        <f t="array" ref="F77">[1]!hks_qfa_grossprofitmargin($U$1,$B77,1)%</f>
        <v>0.45741900000000002</v>
      </c>
      <c r="G77" s="7" cm="1">
        <f t="array" ref="G77">[1]!hks_qfa_grossprofitmargin($U$1,EDATE($B77,-12),1)%</f>
        <v>0.39168199999999997</v>
      </c>
      <c r="H77" s="7" cm="1">
        <f t="array" ref="H77">[1]!hks_fa_grossprofitmargin_ttm2($U$1,$B77)%</f>
        <v>0.40036499999999997</v>
      </c>
      <c r="I77" s="7" cm="1">
        <f t="array" ref="I77">[1]!hks_qfa_netprofitmargin($U$1,$B77,1)%</f>
        <v>0.17265999999999998</v>
      </c>
      <c r="J77" s="7" cm="1">
        <f t="array" ref="J77">[1]!hks_qfa_netprofitmargin($U$1,EDATE($B77,-12),1)%</f>
        <v>-4.7073000000000004E-2</v>
      </c>
      <c r="K77" s="7" cm="1">
        <f t="array" ref="K77">[1]!hks_fa_netprofitmargin_ttm2($U$1,$B77)%</f>
        <v>3.0887999999999999E-2</v>
      </c>
      <c r="L77" s="8" cm="1">
        <f t="array" ref="L77">[1]!hks_qstm_cs($U$1,"W93978243",$B77,1,"Cur=USD",100000000)</f>
        <v>46.24</v>
      </c>
      <c r="M77" s="6" cm="1">
        <f t="array" ref="M77">[1]!s_nq_avgclose($U$1,-63,$A77,3)</f>
        <v>39.960455458719196</v>
      </c>
      <c r="N77" s="6">
        <f>MIN([1]!s_mq_low($U$1,$A77,3),[1]!s_mq_low($U$1,$A77-31,3),[1]!s_mq_low($U$1,$A77-62,3))</f>
        <v>31.616219378759087</v>
      </c>
      <c r="O77" s="9">
        <f>MAX([1]!s_mq_high($U$1,$A77,3),[1]!s_mq_high($U$1,$A77-31,3),[1]!s_mq_high($U$1,$A77-62,3))</f>
        <v>50.602295134405395</v>
      </c>
      <c r="P77" s="9" cm="1">
        <f t="array" ref="P77">[1]!hks_stm_bs($U$1,"W59961072",$B77,1,"Cur=USD",100000000)</f>
        <v>432.69</v>
      </c>
      <c r="Q77" s="9" cm="1">
        <f t="array" ref="Q77">[1]!hks_stm_bs($U$1,"W57429756",$B77,1,"Cur=USD",100000000)</f>
        <v>1483.03</v>
      </c>
      <c r="R77" s="9">
        <f>[1]!hks_stm_bs($U$1,"W51009704",$B77,1,"Cur=USD",100000000)</f>
        <v>280.52999999999997</v>
      </c>
      <c r="S77" s="9">
        <f>[1]!hks_stm_bs($U$1,"W50002154",$B77,1,"Cur=USD",100000000)</f>
        <v>535.54</v>
      </c>
    </row>
    <row r="78" spans="1:19" x14ac:dyDescent="0.25">
      <c r="A78" s="5">
        <v>45382</v>
      </c>
      <c r="B78" s="5">
        <v>45382</v>
      </c>
      <c r="C78" s="6">
        <f>[1]!hks_qstm_is($U$1,"W69199016",B78,1,"Cur=USD",100000000)</f>
        <v>127.24</v>
      </c>
      <c r="D78" s="6" cm="1">
        <f t="array" ref="D78">[1]!hks_qstm_is($U$1,"W69199016",EDATE($B78,-12),1,"Cur=USD",100000000)</f>
        <v>117.15</v>
      </c>
      <c r="E78" s="6" cm="1">
        <f t="array" ref="E78">[1]!hks_fa_or_ttm($U$1,$A78,"Cur=USD",100000000)+$C78-$D78</f>
        <v>552.37</v>
      </c>
      <c r="F78" s="7" cm="1">
        <f t="array" ref="F78">[1]!hks_qfa_grossprofitmargin($U$1,$B78,1)%</f>
        <v>0.41001300000000002</v>
      </c>
      <c r="G78" s="7" cm="1">
        <f t="array" ref="G78">[1]!hks_qfa_grossprofitmargin($U$1,EDATE($B78,-12),1)%</f>
        <v>0.34212500000000001</v>
      </c>
      <c r="H78" s="7" cm="1">
        <f t="array" ref="H78">[1]!hks_fa_grossprofitmargin_ttm2($U$1,$B78)%</f>
        <v>0.41493899999999995</v>
      </c>
      <c r="I78" s="7" cm="1">
        <f t="array" ref="I78">[1]!hks_qfa_netprofitmargin($U$1,$B78,1)%</f>
        <v>-3.4345000000000001E-2</v>
      </c>
      <c r="J78" s="7" cm="1">
        <f t="array" ref="J78">[1]!hks_qfa_netprofitmargin($U$1,EDATE($B78,-12),1)%</f>
        <v>-0.23627800000000002</v>
      </c>
      <c r="K78" s="7" cm="1">
        <f t="array" ref="K78">[1]!hks_fa_netprofitmargin_ttm2($U$1,$B78)%</f>
        <v>7.2523999999999991E-2</v>
      </c>
      <c r="L78" s="8" cm="1">
        <f t="array" ref="L78">[1]!hks_qstm_cs($U$1,"W93978243",$B78,1,"Cur=USD",100000000)</f>
        <v>-12.23</v>
      </c>
      <c r="M78" s="6" cm="1">
        <f t="array" ref="M78">[1]!s_nq_avgclose($U$1,-63,$A78,3)</f>
        <v>44.314220723130255</v>
      </c>
      <c r="N78" s="6">
        <f>MIN([1]!s_mq_low($U$1,$A78,3),[1]!s_mq_low($U$1,$A78-31,3),[1]!s_mq_low($U$1,$A78-62,3))</f>
        <v>40.151180411168482</v>
      </c>
      <c r="O78" s="9">
        <f>MAX([1]!s_mq_high($U$1,$A78,3),[1]!s_mq_high($U$1,$A78-31,3),[1]!s_mq_high($U$1,$A78-62,3))</f>
        <v>49.635246592445228</v>
      </c>
      <c r="P78" s="9" cm="1">
        <f t="array" ref="P78">[1]!hks_stm_bs($U$1,"W59961072",$B78,1,"Cur=USD",100000000)</f>
        <v>426.08</v>
      </c>
      <c r="Q78" s="9" cm="1">
        <f t="array" ref="Q78">[1]!hks_stm_bs($U$1,"W57429756",$B78,1,"Cur=USD",100000000)</f>
        <v>1501.25</v>
      </c>
      <c r="R78" s="9">
        <f>[1]!hks_stm_bs($U$1,"W51009704",$B78,1,"Cur=USD",100000000)</f>
        <v>272.13</v>
      </c>
      <c r="S78" s="9">
        <f>[1]!hks_stm_bs($U$1,"W50002154",$B78,1,"Cur=USD",100000000)</f>
        <v>547.64</v>
      </c>
    </row>
    <row r="79" spans="1:19" x14ac:dyDescent="0.25">
      <c r="A79" s="5">
        <v>45473</v>
      </c>
      <c r="B79" s="5">
        <v>45473</v>
      </c>
      <c r="C79" s="6">
        <f>[1]!hks_qstm_is($U$1,"W69199016",B79,1,"Cur=USD",100000000)</f>
        <v>128.33000000000001</v>
      </c>
      <c r="D79" s="6" cm="1">
        <f t="array" ref="D79">[1]!hks_qstm_is($U$1,"W69199016",EDATE($B79,-12),1,"Cur=USD",100000000)</f>
        <v>129.49</v>
      </c>
      <c r="E79" s="6" cm="1">
        <f t="array" ref="E79">[1]!hks_fa_or_ttm($U$1,$A79,"Cur=USD",100000000)+$C79-$D79</f>
        <v>551.21</v>
      </c>
      <c r="F79" s="7" cm="1">
        <f t="array" ref="F79">[1]!hks_qfa_grossprofitmargin($U$1,$B79,1)%</f>
        <v>0.354321</v>
      </c>
      <c r="G79" s="7" cm="1">
        <f t="array" ref="G79">[1]!hks_qfa_grossprofitmargin($U$1,EDATE($B79,-12),1)%</f>
        <v>0.35817399999999999</v>
      </c>
      <c r="H79" s="7" cm="1">
        <f t="array" ref="H79">[1]!hks_fa_grossprofitmargin_ttm2($U$1,$B79)%</f>
        <v>0.41416200000000003</v>
      </c>
      <c r="I79" s="7" cm="1">
        <f t="array" ref="I79">[1]!hks_qfa_netprofitmargin($U$1,$B79,1)%</f>
        <v>-0.128886</v>
      </c>
      <c r="J79" s="7" cm="1">
        <f t="array" ref="J79">[1]!hks_qfa_netprofitmargin($U$1,EDATE($B79,-12),1)%</f>
        <v>0.11375400000000001</v>
      </c>
      <c r="K79" s="7" cm="1">
        <f t="array" ref="K79">[1]!hks_fa_netprofitmargin_ttm2($U$1,$B79)%</f>
        <v>1.5946999999999999E-2</v>
      </c>
      <c r="L79" s="8" cm="1">
        <f t="array" ref="L79">[1]!hks_qstm_cs($U$1,"W93978243",$B79,1,"Cur=USD",100000000)</f>
        <v>22.92</v>
      </c>
      <c r="M79" s="6" cm="1">
        <f t="array" ref="M79">[1]!s_nq_avgclose($U$1,-63,$A79,3)</f>
        <v>32.679717184530681</v>
      </c>
      <c r="N79" s="6">
        <f>MIN([1]!s_mq_low($U$1,$A79,3),[1]!s_mq_low($U$1,$A79-31,3),[1]!s_mq_low($U$1,$A79-62,3))</f>
        <v>29.542596683188684</v>
      </c>
      <c r="O79" s="9">
        <f>MAX([1]!s_mq_high($U$1,$A79,3),[1]!s_mq_high($U$1,$A79-31,3),[1]!s_mq_high($U$1,$A79-62,3))</f>
        <v>44.94121524454426</v>
      </c>
      <c r="P79" s="9" cm="1">
        <f t="array" ref="P79">[1]!hks_stm_bs($U$1,"W59961072",$B79,1,"Cur=USD",100000000)</f>
        <v>508.29</v>
      </c>
      <c r="Q79" s="9" cm="1">
        <f t="array" ref="Q79">[1]!hks_stm_bs($U$1,"W57429756",$B79,1,"Cur=USD",100000000)</f>
        <v>1553.76</v>
      </c>
      <c r="R79" s="9">
        <f>[1]!hks_stm_bs($U$1,"W51009704",$B79,1,"Cur=USD",100000000)</f>
        <v>320.27</v>
      </c>
      <c r="S79" s="9">
        <f>[1]!hks_stm_bs($U$1,"W50002154",$B79,1,"Cur=USD",100000000)</f>
        <v>537.44000000000005</v>
      </c>
    </row>
    <row r="80" spans="1:19" x14ac:dyDescent="0.25">
      <c r="A80" s="5">
        <v>45565</v>
      </c>
      <c r="B80" s="5">
        <v>45565</v>
      </c>
      <c r="C80" s="6">
        <f>[1]!hks_qstm_is($U$1,"W69199016",B80,1,"Cur=USD",100000000)</f>
        <v>132.84</v>
      </c>
      <c r="D80" s="6" cm="1">
        <f t="array" ref="D80">[1]!hks_qstm_is($U$1,"W69199016",EDATE($B80,-12),1,"Cur=USD",100000000)</f>
        <v>141.58000000000001</v>
      </c>
      <c r="E80" s="6" cm="1">
        <f t="array" ref="E80">[1]!hks_fa_or_ttm($U$1,$A80,"Cur=USD",100000000)+$C80-$D80</f>
        <v>542.47</v>
      </c>
      <c r="F80" s="7" cm="1">
        <f t="array" ref="F80">[1]!hks_qfa_grossprofitmargin($U$1,$B80,1)%</f>
        <v>0.15033099999999999</v>
      </c>
      <c r="G80" s="7" cm="1">
        <f t="array" ref="G80">[1]!hks_qfa_grossprofitmargin($U$1,EDATE($B80,-12),1)%</f>
        <v>0.42505999999999999</v>
      </c>
      <c r="H80" s="7" cm="1">
        <f t="array" ref="H80">[1]!hks_fa_grossprofitmargin_ttm2($U$1,$B80)%</f>
        <v>0.34671000000000002</v>
      </c>
      <c r="I80" s="7" cm="1">
        <f t="array" ref="I80">[1]!hks_qfa_netprofitmargin($U$1,$B80,1)%</f>
        <v>-1.278907</v>
      </c>
      <c r="J80" s="7" cm="1">
        <f t="array" ref="J80">[1]!hks_qfa_netprofitmargin($U$1,EDATE($B80,-12),1)%</f>
        <v>2.1895999999999999E-2</v>
      </c>
      <c r="K80" s="7" cm="1">
        <f t="array" ref="K80">[1]!hks_fa_netprofitmargin_ttm2($U$1,$B80)%</f>
        <v>-0.30268999999999996</v>
      </c>
      <c r="L80" s="8" cm="1">
        <f t="array" ref="L80">[1]!hks_qstm_cs($U$1,"W93978243",$B80,1,"Cur=USD",100000000)</f>
        <v>40.54</v>
      </c>
      <c r="M80" s="6" cm="1">
        <f t="array" ref="M80">[1]!s_nq_avgclose($U$1,-63,$A80,3)</f>
        <v>24.892842994356482</v>
      </c>
      <c r="N80" s="6">
        <f>MIN([1]!s_mq_low($U$1,$A80,3),[1]!s_mq_low($U$1,$A80-31,3),[1]!s_mq_low($U$1,$A80-62,3))</f>
        <v>18.510000000000002</v>
      </c>
      <c r="O80" s="9">
        <f>MAX([1]!s_mq_high($U$1,$A80,3),[1]!s_mq_high($U$1,$A80-31,3),[1]!s_mq_high($U$1,$A80-62,3))</f>
        <v>36.925761612757867</v>
      </c>
      <c r="P80" s="9" cm="1">
        <f t="array" ref="P80">[1]!hks_stm_bs($U$1,"W59961072",$B80,1,"Cur=USD",100000000)</f>
        <v>461.37</v>
      </c>
      <c r="Q80" s="9" cm="1">
        <f t="array" ref="Q80">[1]!hks_stm_bs($U$1,"W57429756",$B80,1,"Cur=USD",100000000)</f>
        <v>1474.05</v>
      </c>
      <c r="R80" s="9">
        <f>[1]!hks_stm_bs($U$1,"W51009704",$B80,1,"Cur=USD",100000000)</f>
        <v>351.59</v>
      </c>
      <c r="S80" s="9">
        <f>[1]!hks_stm_bs($U$1,"W50002154",$B80,1,"Cur=USD",100000000)</f>
        <v>535.19000000000005</v>
      </c>
    </row>
    <row r="81" spans="1:19" x14ac:dyDescent="0.25">
      <c r="A81" s="5">
        <v>45657</v>
      </c>
      <c r="B81" s="5">
        <v>45657</v>
      </c>
      <c r="C81" s="6">
        <f>[1]!hks_qstm_is($U$1,"W69199016",B81,1,"Cur=USD",100000000)</f>
        <v>142.6</v>
      </c>
      <c r="D81" s="6" cm="1">
        <f t="array" ref="D81">[1]!hks_qstm_is($U$1,"W69199016",EDATE($B81,-12),1,"Cur=USD",100000000)</f>
        <v>154.06</v>
      </c>
      <c r="E81" s="6" cm="1">
        <f t="array" ref="E81">[1]!hks_fa_or_ttm($U$1,$A81,"Cur=USD",100000000)+$C81-$D81</f>
        <v>531.01</v>
      </c>
      <c r="F81" s="7" cm="1">
        <f t="array" ref="F81">[1]!hks_qfa_grossprofitmargin($U$1,$B81,1)%</f>
        <v>0.39158499999999996</v>
      </c>
      <c r="G81" s="7" cm="1">
        <f t="array" ref="G81">[1]!hks_qfa_grossprofitmargin($U$1,EDATE($B81,-12),1)%</f>
        <v>0.45741900000000002</v>
      </c>
      <c r="H81" s="7" cm="1">
        <f t="array" ref="H81">[1]!hks_fa_grossprofitmargin_ttm2($U$1,$B81)%</f>
        <v>0.32664199999999999</v>
      </c>
      <c r="I81" s="7" cm="1">
        <f t="array" ref="I81">[1]!hks_qfa_netprofitmargin($U$1,$B81,1)%</f>
        <v>-1.0728999999999999E-2</v>
      </c>
      <c r="J81" s="7" cm="1">
        <f t="array" ref="J81">[1]!hks_qfa_netprofitmargin($U$1,EDATE($B81,-12),1)%</f>
        <v>0.17265999999999998</v>
      </c>
      <c r="K81" s="7" cm="1">
        <f t="array" ref="K81">[1]!hks_fa_netprofitmargin_ttm2($U$1,$B81)%</f>
        <v>-0.36219700000000005</v>
      </c>
      <c r="L81" s="8" cm="1">
        <f t="array" ref="L81">[1]!hks_qstm_cs($U$1,"W93978243",$B81,1,"Cur=USD",100000000)</f>
        <v>31.65</v>
      </c>
      <c r="M81" s="6" cm="1">
        <f t="array" ref="M81">[1]!s_nq_avgclose($U$1,-63,$A81,3)</f>
        <v>22.541562499999994</v>
      </c>
      <c r="N81" s="6">
        <f>MIN([1]!s_mq_low($U$1,$A81,3),[1]!s_mq_low($U$1,$A81-31,3),[1]!s_mq_low($U$1,$A81-62,3))</f>
        <v>18.899999999999999</v>
      </c>
      <c r="O81" s="9">
        <f>MAX([1]!s_mq_high($U$1,$A81,3),[1]!s_mq_high($U$1,$A81-31,3),[1]!s_mq_high($U$1,$A81-62,3))</f>
        <v>26.43</v>
      </c>
      <c r="P81" s="9" cm="1">
        <f t="array" ref="P81">[1]!hks_stm_bs($U$1,"W59961072",$B81,1,"Cur=USD",100000000)</f>
        <v>473.24</v>
      </c>
      <c r="Q81" s="9" cm="1">
        <f t="array" ref="Q81">[1]!hks_stm_bs($U$1,"W57429756",$B81,1,"Cur=USD",100000000)</f>
        <v>1491.61</v>
      </c>
      <c r="R81" s="9">
        <f>[1]!hks_stm_bs($U$1,"W51009704",$B81,1,"Cur=USD",100000000)</f>
        <v>356.66</v>
      </c>
      <c r="S81" s="9">
        <f>[1]!hks_stm_bs($U$1,"W50002154",$B81,1,"Cur=USD",100000000)</f>
        <v>557.87</v>
      </c>
    </row>
    <row r="82" spans="1:19" x14ac:dyDescent="0.25">
      <c r="A82" s="5">
        <v>45747</v>
      </c>
      <c r="B82" s="5">
        <v>45747</v>
      </c>
      <c r="C82" s="6">
        <f>[1]!hks_qstm_is($U$1,"W69199016",B82,1,"Cur=USD",100000000)</f>
        <v>126.67</v>
      </c>
      <c r="D82" s="6" cm="1">
        <f t="array" ref="D82">[1]!hks_qstm_is($U$1,"W69199016",EDATE($B82,-12),1,"Cur=USD",100000000)</f>
        <v>127.24</v>
      </c>
      <c r="E82" s="6" cm="1">
        <f t="array" ref="E82">[1]!hks_fa_or_ttm($U$1,$A82,"Cur=USD",100000000)+$C82-$D82</f>
        <v>530.43999999999994</v>
      </c>
      <c r="F82" s="7" cm="1">
        <f t="array" ref="F82">[1]!hks_qfa_grossprofitmargin($U$1,$B82,1)%</f>
        <v>0.36883200000000005</v>
      </c>
      <c r="G82" s="7" cm="1">
        <f t="array" ref="G82">[1]!hks_qfa_grossprofitmargin($U$1,EDATE($B82,-12),1)%</f>
        <v>0.41001300000000002</v>
      </c>
      <c r="H82" s="7" cm="1">
        <f t="array" ref="H82">[1]!hks_fa_grossprofitmargin_ttm2($U$1,$B82)%</f>
        <v>0.316718</v>
      </c>
      <c r="I82" s="7" cm="1">
        <f t="array" ref="I82">[1]!hks_qfa_netprofitmargin($U$1,$B82,1)%</f>
        <v>-7.0024000000000003E-2</v>
      </c>
      <c r="J82" s="7" cm="1">
        <f t="array" ref="J82">[1]!hks_qfa_netprofitmargin($U$1,EDATE($B82,-12),1)%</f>
        <v>-3.4345000000000001E-2</v>
      </c>
      <c r="K82" s="7" cm="1">
        <f t="array" ref="K82">[1]!hks_fa_netprofitmargin_ttm2($U$1,$B82)%</f>
        <v>-0.37106900000000004</v>
      </c>
      <c r="L82" s="8" cm="1">
        <f t="array" ref="L82">[1]!hks_qstm_cs($U$1,"W93978243",$B82,1,"Cur=USD",100000000)</f>
        <v>8.1300000000000008</v>
      </c>
      <c r="M82" s="6" cm="1">
        <f t="array" ref="M82">[1]!s_nq_avgclose($U$1,-63,$A82,3)</f>
        <v>21.774218750000003</v>
      </c>
      <c r="N82" s="6">
        <f>MIN([1]!s_mq_low($U$1,$A82,3),[1]!s_mq_low($U$1,$A82-31,3),[1]!s_mq_low($U$1,$A82-62,3))</f>
        <v>18.73</v>
      </c>
      <c r="O82" s="9">
        <f>MAX([1]!s_mq_high($U$1,$A82,3),[1]!s_mq_high($U$1,$A82-31,3),[1]!s_mq_high($U$1,$A82-62,3))</f>
        <v>27.55</v>
      </c>
      <c r="P82" s="9" cm="1">
        <f t="array" ref="P82">[1]!hks_stm_bs($U$1,"W59961072",$B82,1,"Cur=USD",100000000)</f>
        <v>421.34</v>
      </c>
      <c r="Q82" s="9" cm="1">
        <f t="array" ref="Q82">[1]!hks_stm_bs($U$1,"W57429756",$B82,1,"Cur=USD",100000000)</f>
        <v>1501.08</v>
      </c>
      <c r="R82" s="9">
        <f>[1]!hks_stm_bs($U$1,"W51009704",$B82,1,"Cur=USD",100000000)</f>
        <v>321.74</v>
      </c>
      <c r="S82" s="9">
        <f>[1]!hks_stm_bs($U$1,"W50002154",$B82,1,"Cur=USD",100000000)</f>
        <v>536.54999999999995</v>
      </c>
    </row>
    <row r="83" spans="1:19" x14ac:dyDescent="0.25">
      <c r="J83" s="11"/>
    </row>
    <row r="84" spans="1:19" ht="14.5" x14ac:dyDescent="0.25">
      <c r="J84" s="12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80"/>
  <sheetViews>
    <sheetView workbookViewId="0">
      <pane ySplit="1" topLeftCell="A2" activePane="bottomLeft" state="frozen"/>
      <selection pane="bottomLeft" activeCell="P1" sqref="P1:S2"/>
    </sheetView>
  </sheetViews>
  <sheetFormatPr defaultColWidth="8.7265625" defaultRowHeight="13" x14ac:dyDescent="0.25"/>
  <cols>
    <col min="1" max="2" width="12.6328125" style="1" customWidth="1"/>
    <col min="3" max="3" width="7.08984375" style="1" customWidth="1"/>
    <col min="4" max="5" width="8.54296875" style="1" customWidth="1"/>
    <col min="6" max="8" width="7.6328125" style="1" customWidth="1"/>
    <col min="9" max="9" width="8.54296875" style="1" customWidth="1"/>
    <col min="10" max="10" width="8.1796875" style="1" customWidth="1"/>
    <col min="11" max="11" width="7.6328125" style="1" customWidth="1"/>
    <col min="12" max="12" width="8.1796875" style="1" customWidth="1"/>
    <col min="13" max="19" width="9.6328125" style="1" customWidth="1"/>
    <col min="20" max="20" width="9.7265625" style="1" customWidth="1"/>
    <col min="21" max="16384" width="8.7265625" style="1"/>
  </cols>
  <sheetData>
    <row r="1" spans="1:21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7" t="s">
        <v>82</v>
      </c>
      <c r="Q1" s="17" t="s">
        <v>83</v>
      </c>
      <c r="R1" s="17" t="s">
        <v>84</v>
      </c>
      <c r="S1" s="17" t="s">
        <v>85</v>
      </c>
      <c r="T1" s="14"/>
      <c r="U1" s="13" t="s">
        <v>73</v>
      </c>
    </row>
    <row r="2" spans="1:21" ht="14.5" x14ac:dyDescent="0.25">
      <c r="A2" s="5">
        <v>38807</v>
      </c>
      <c r="B2" s="5">
        <v>38807</v>
      </c>
      <c r="C2" s="6" cm="1">
        <f t="array" ref="C2">[1]!hks_qstm_is($U$1,"W69199016",$B2,1,"Cur=USD",100000000)</f>
        <v>13.321580000000001</v>
      </c>
      <c r="D2" s="6" cm="1">
        <f t="array" ref="D2">[1]!hks_qstm_is($U$1,"W69199016",EDATE($B2,-12),1,"Cur=USD",100000000)</f>
        <v>12.26628</v>
      </c>
      <c r="E2" s="6" cm="1">
        <f t="array" ref="E2">[1]!hks_fa_or_ttm($U$1,$A2,"Cur=USD",100000000)+$C2-$D2</f>
        <v>59.531069999999993</v>
      </c>
      <c r="F2" s="7" cm="1">
        <f t="array" ref="F2">[1]!hks_qfa_grossprofitmargin($U$1,$B2,1)%</f>
        <v>0.58462899999999995</v>
      </c>
      <c r="G2" s="7" cm="1">
        <f t="array" ref="G2">[1]!hks_qfa_grossprofitmargin($U$1,EDATE($B2,-12),1)%</f>
        <v>0.34173299999999995</v>
      </c>
      <c r="H2" s="7" cm="1">
        <f t="array" ref="H2">[1]!hks_fa_grossprofitmargin_ttm2($U$1,$B2)%</f>
        <v>0.46217900000000001</v>
      </c>
      <c r="I2" s="7" cm="1">
        <f t="array" ref="I2">[1]!hks_qfa_netprofitmargin($U$1,$B2,1)%</f>
        <v>0.14327999999999999</v>
      </c>
      <c r="J2" s="7" cm="1">
        <f t="array" ref="J2">[1]!hks_qfa_netprofitmargin($U$1,EDATE($B2,-12),1)%</f>
        <v>-5.2401000000000003E-2</v>
      </c>
      <c r="K2" s="7" cm="1">
        <f t="array" ref="K2">[1]!hks_fa_netprofitmargin_ttm2($U$1,$B2)%</f>
        <v>4.9633999999999998E-2</v>
      </c>
      <c r="L2" s="8" cm="1">
        <f t="array" ref="L2">[1]!hks_qstm_cs($U$1,"W93978243",$B2,1,"Cur=USD",100000000)</f>
        <v>5.6634900000000004</v>
      </c>
      <c r="M2" s="6" cm="1">
        <f t="array" ref="M2">[1]!s_nq_avgclose($U$1,-63,$A2,3)</f>
        <v>37.106406249999992</v>
      </c>
      <c r="N2" s="6">
        <f>MIN([1]!s_mq_low($U$1,$A2,3),[1]!s_mq_low($U$1,$A2-31,3),[1]!s_mq_low($U$1,$A2-62,3))</f>
        <v>30.88</v>
      </c>
      <c r="O2" s="9">
        <f>MAX([1]!s_mq_high($U$1,$A2,3),[1]!s_mq_high($U$1,$A2-31,3),[1]!s_mq_high($U$1,$A2-62,3))</f>
        <v>42.7</v>
      </c>
      <c r="P2" s="9" cm="1">
        <f t="array" ref="P2">[1]!hks_stm_bs($U$1,"W59961072",$B2,1,"Cur=USD",100000000)</f>
        <v>42.168529999999997</v>
      </c>
      <c r="Q2" s="9" cm="1">
        <f t="array" ref="Q2">[1]!hks_stm_bs($U$1,"W57429756",$B2,1,"Cur=USD",100000000)</f>
        <v>38.35192</v>
      </c>
      <c r="R2" s="9">
        <f>[1]!hks_stm_bs($U$1,"W51009704",$B2,1,"Cur=USD",100000000)</f>
        <v>19.485240000000001</v>
      </c>
      <c r="S2" s="9">
        <f>[1]!hks_stm_bs($U$1,"W50002154",$B2,1,"Cur=USD",100000000)</f>
        <v>11.489280000000001</v>
      </c>
      <c r="T2" s="16"/>
      <c r="U2" s="12"/>
    </row>
    <row r="3" spans="1:21" ht="14.5" x14ac:dyDescent="0.25">
      <c r="A3" s="5">
        <v>38898</v>
      </c>
      <c r="B3" s="5">
        <v>38898</v>
      </c>
      <c r="C3" s="6" cm="1">
        <f t="array" ref="C3">[1]!hks_qstm_is($U$1,"W69199016",$B3,1,"Cur=USD",100000000)</f>
        <v>12.16367</v>
      </c>
      <c r="D3" s="6" cm="1">
        <f t="array" ref="D3">[1]!hks_qstm_is($U$1,"W69199016",EDATE($B3,-12),1,"Cur=USD",100000000)</f>
        <v>12.59918</v>
      </c>
      <c r="E3" s="6" cm="1">
        <f t="array" ref="E3">[1]!hks_fa_or_ttm($U$1,$A3,"Cur=USD",100000000)+$C3-$D3</f>
        <v>58.040259999999989</v>
      </c>
      <c r="F3" s="7" cm="1">
        <f t="array" ref="F3">[1]!hks_qfa_grossprofitmargin($U$1,$B3,1)%</f>
        <v>0.56751600000000002</v>
      </c>
      <c r="G3" s="7" cm="1">
        <f t="array" ref="G3">[1]!hks_qfa_grossprofitmargin($U$1,EDATE($B3,-12),1)%</f>
        <v>0.39206000000000002</v>
      </c>
      <c r="H3" s="7" cm="1">
        <f t="array" ref="H3">[1]!hks_fa_grossprofitmargin_ttm2($U$1,$B3)%</f>
        <v>0.49880999999999998</v>
      </c>
      <c r="I3" s="7" cm="1">
        <f t="array" ref="I3">[1]!hks_qfa_netprofitmargin($U$1,$B3,1)%</f>
        <v>7.8948000000000004E-2</v>
      </c>
      <c r="J3" s="7" cm="1">
        <f t="array" ref="J3">[1]!hks_qfa_netprofitmargin($U$1,EDATE($B3,-12),1)%</f>
        <v>-2.1101000000000002E-2</v>
      </c>
      <c r="K3" s="7" cm="1">
        <f t="array" ref="K3">[1]!hks_fa_netprofitmargin_ttm2($U$1,$B3)%</f>
        <v>7.0749000000000006E-2</v>
      </c>
      <c r="L3" s="8" cm="1">
        <f t="array" ref="L3">[1]!hks_qstm_cs($U$1,"W93978243",$B3,1,"Cur=USD",100000000)</f>
        <v>2.1884999999999999</v>
      </c>
      <c r="M3" s="6" cm="1">
        <f t="array" ref="M3">[1]!s_nq_avgclose($U$1,-63,$A3,3)</f>
        <v>30.390625000000007</v>
      </c>
      <c r="N3" s="6">
        <f>MIN([1]!s_mq_low($U$1,$A3,3),[1]!s_mq_low($U$1,$A3-31,3),[1]!s_mq_low($U$1,$A3-62,3))</f>
        <v>23.46</v>
      </c>
      <c r="O3" s="9">
        <f>MAX([1]!s_mq_high($U$1,$A3,3),[1]!s_mq_high($U$1,$A3-31,3),[1]!s_mq_high($U$1,$A3-62,3))</f>
        <v>35.75</v>
      </c>
      <c r="P3" s="9" cm="1">
        <f t="array" ref="P3">[1]!hks_stm_bs($U$1,"W59961072",$B3,1,"Cur=USD",100000000)</f>
        <v>39.055320000000002</v>
      </c>
      <c r="Q3" s="9" cm="1">
        <f t="array" ref="Q3">[1]!hks_stm_bs($U$1,"W57429756",$B3,1,"Cur=USD",100000000)</f>
        <v>41.563630000000003</v>
      </c>
      <c r="R3" s="9">
        <f>[1]!hks_stm_bs($U$1,"W51009704",$B3,1,"Cur=USD",100000000)</f>
        <v>17.544889999999999</v>
      </c>
      <c r="S3" s="9">
        <f>[1]!hks_stm_bs($U$1,"W50002154",$B3,1,"Cur=USD",100000000)</f>
        <v>11.87721</v>
      </c>
      <c r="T3" s="16"/>
      <c r="U3" s="12"/>
    </row>
    <row r="4" spans="1:21" ht="14.5" x14ac:dyDescent="0.25">
      <c r="A4" s="5">
        <v>38990</v>
      </c>
      <c r="B4" s="5">
        <v>38990</v>
      </c>
      <c r="C4" s="6" cm="1">
        <f t="array" ref="C4">[1]!hks_qstm_is($U$1,"W69199016",$B4,1,"Cur=USD",100000000)</f>
        <v>13.27622</v>
      </c>
      <c r="D4" s="6" cm="1">
        <f t="array" ref="D4">[1]!hks_qstm_is($U$1,"W69199016",EDATE($B4,-12),1,"Cur=USD",100000000)</f>
        <v>15.227550000000001</v>
      </c>
      <c r="E4" s="6" cm="1">
        <f t="array" ref="E4">[1]!hks_fa_or_ttm($U$1,$A4,"Cur=USD",100000000)+$C4-$D4</f>
        <v>56.524439999999991</v>
      </c>
      <c r="F4" s="7" cm="1">
        <f t="array" ref="F4">[1]!hks_qfa_grossprofitmargin($U$1,$B4,1)%</f>
        <v>0.51397000000000004</v>
      </c>
      <c r="G4" s="7" cm="1">
        <f t="array" ref="G4">[1]!hks_qfa_grossprofitmargin($U$1,EDATE($B4,-12),1)%</f>
        <v>0.41142099999999998</v>
      </c>
      <c r="H4" s="7" cm="1">
        <f t="array" ref="H4">[1]!hks_fa_grossprofitmargin_ttm2($U$1,$B4)%</f>
        <v>0.52561900000000006</v>
      </c>
      <c r="I4" s="7" cm="1">
        <f t="array" ref="I4">[1]!hks_qfa_netprofitmargin($U$1,$B4,1)%</f>
        <v>0.106503</v>
      </c>
      <c r="J4" s="7" cm="1">
        <f t="array" ref="J4">[1]!hks_qfa_netprofitmargin($U$1,EDATE($B4,-12),1)%</f>
        <v>3.5970000000000002E-2</v>
      </c>
      <c r="K4" s="7" cm="1">
        <f t="array" ref="K4">[1]!hks_fa_netprofitmargin_ttm2($U$1,$B4)%</f>
        <v>8.8324E-2</v>
      </c>
      <c r="L4" s="8" cm="1">
        <f t="array" ref="L4">[1]!hks_qstm_cs($U$1,"W93978243",$B4,1,"Cur=USD",100000000)</f>
        <v>2.30185</v>
      </c>
      <c r="M4" s="6" cm="1">
        <f t="array" ref="M4">[1]!s_nq_avgclose($U$1,-63,$A4,3)</f>
        <v>23.102187499999996</v>
      </c>
      <c r="N4" s="6">
        <f>MIN([1]!s_mq_low($U$1,$A4,3),[1]!s_mq_low($U$1,$A4-31,3),[1]!s_mq_low($U$1,$A4-62,3))</f>
        <v>16.899999999999999</v>
      </c>
      <c r="O4" s="9">
        <f>MAX([1]!s_mq_high($U$1,$A4,3),[1]!s_mq_high($U$1,$A4-31,3),[1]!s_mq_high($U$1,$A4-62,3))</f>
        <v>27.9</v>
      </c>
      <c r="P4" s="9" cm="1">
        <f t="array" ref="P4">[1]!hks_stm_bs($U$1,"W59961072",$B4,1,"Cur=USD",100000000)</f>
        <v>39.118609999999997</v>
      </c>
      <c r="Q4" s="9" cm="1">
        <f t="array" ref="Q4">[1]!hks_stm_bs($U$1,"W57429756",$B4,1,"Cur=USD",100000000)</f>
        <v>44.673830000000002</v>
      </c>
      <c r="R4" s="9">
        <f>[1]!hks_stm_bs($U$1,"W51009704",$B4,1,"Cur=USD",100000000)</f>
        <v>18.92211</v>
      </c>
      <c r="S4" s="9">
        <f>[1]!hks_stm_bs($U$1,"W50002154",$B4,1,"Cur=USD",100000000)</f>
        <v>12.02422</v>
      </c>
      <c r="T4" s="16"/>
      <c r="U4" s="12"/>
    </row>
    <row r="5" spans="1:21" ht="14.5" x14ac:dyDescent="0.25">
      <c r="A5" s="5">
        <v>39082</v>
      </c>
      <c r="B5" s="5">
        <v>39082</v>
      </c>
      <c r="C5" s="6" cm="1">
        <f t="array" ref="C5">[1]!hks_qstm_is($U$1,"W69199016",$B5,1,"Cur=USD",100000000)</f>
        <v>17.728529999999999</v>
      </c>
      <c r="D5" s="6" cm="1">
        <f t="array" ref="D5">[1]!hks_qstm_is($U$1,"W69199016",EDATE($B5,-12),1,"Cur=USD",100000000)</f>
        <v>18.382760000000001</v>
      </c>
      <c r="E5" s="6" cm="1">
        <f t="array" ref="E5">[1]!hks_fa_or_ttm($U$1,$A5,"Cur=USD",100000000)+$C5-$D5</f>
        <v>57.821539999999985</v>
      </c>
      <c r="F5" s="7" cm="1">
        <f t="array" ref="F5">[1]!hks_qfa_grossprofitmargin($U$1,$B5,1)%</f>
        <v>0.36185499999999998</v>
      </c>
      <c r="G5" s="7" cm="1">
        <f t="array" ref="G5">[1]!hks_qfa_grossprofitmargin($U$1,EDATE($B5,-12),1)%</f>
        <v>0.46354699999999999</v>
      </c>
      <c r="H5" s="7" cm="1">
        <f t="array" ref="H5">[1]!hks_fa_grossprofitmargin_ttm2($U$1,$B5)%</f>
        <v>0.49442399999999997</v>
      </c>
      <c r="I5" s="7" cm="1">
        <f t="array" ref="I5">[1]!hks_qfa_netprofitmargin($U$1,$B5,1)%</f>
        <v>-0.31942699999999996</v>
      </c>
      <c r="J5" s="7" cm="1">
        <f t="array" ref="J5">[1]!hks_qfa_netprofitmargin($U$1,EDATE($B5,-12),1)%</f>
        <v>4.1571999999999998E-2</v>
      </c>
      <c r="K5" s="7" cm="1">
        <f t="array" ref="K5">[1]!hks_fa_netprofitmargin_ttm2($U$1,$B5)%</f>
        <v>-2.4428999999999999E-2</v>
      </c>
      <c r="L5" s="8" cm="1">
        <f t="array" ref="L5">[1]!hks_qstm_cs($U$1,"W93978243",$B5,1,"Cur=USD",100000000)</f>
        <v>2.7161599999999999</v>
      </c>
      <c r="M5" s="6" cm="1">
        <f t="array" ref="M5">[1]!s_nq_avgclose($U$1,-63,$A5,3)</f>
        <v>21.890312500000004</v>
      </c>
      <c r="N5" s="6">
        <f>MIN([1]!s_mq_low($U$1,$A5,3),[1]!s_mq_low($U$1,$A5-31,3),[1]!s_mq_low($U$1,$A5-62,3))</f>
        <v>19.899999999999999</v>
      </c>
      <c r="O5" s="9">
        <f>MAX([1]!s_mq_high($U$1,$A5,3),[1]!s_mq_high($U$1,$A5-31,3),[1]!s_mq_high($U$1,$A5-62,3))</f>
        <v>25.69</v>
      </c>
      <c r="P5" s="9" cm="1">
        <f t="array" ref="P5">[1]!hks_stm_bs($U$1,"W59961072",$B5,1,"Cur=USD",100000000)</f>
        <v>39.630000000000003</v>
      </c>
      <c r="Q5" s="9" cm="1">
        <f t="array" ref="Q5">[1]!hks_stm_bs($U$1,"W57429756",$B5,1,"Cur=USD",100000000)</f>
        <v>91.84</v>
      </c>
      <c r="R5" s="9">
        <f>[1]!hks_stm_bs($U$1,"W51009704",$B5,1,"Cur=USD",100000000)</f>
        <v>28.52</v>
      </c>
      <c r="S5" s="9">
        <f>[1]!hks_stm_bs($U$1,"W50002154",$B5,1,"Cur=USD",100000000)</f>
        <v>42.2</v>
      </c>
      <c r="T5" s="16"/>
      <c r="U5" s="12"/>
    </row>
    <row r="6" spans="1:21" ht="14.5" x14ac:dyDescent="0.25">
      <c r="A6" s="5">
        <v>39172</v>
      </c>
      <c r="B6" s="5">
        <v>39172</v>
      </c>
      <c r="C6" s="6" cm="1">
        <f t="array" ref="C6">[1]!hks_qstm_is($U$1,"W69199016",$B6,1,"Cur=USD",100000000)</f>
        <v>12.33</v>
      </c>
      <c r="D6" s="6" cm="1">
        <f t="array" ref="D6">[1]!hks_qstm_is($U$1,"W69199016",EDATE($B6,-12),1,"Cur=USD",100000000)</f>
        <v>13.321580000000001</v>
      </c>
      <c r="E6" s="6" cm="1">
        <f t="array" ref="E6">[1]!hks_fa_or_ttm($U$1,$A6,"Cur=USD",100000000)+$C6-$D6</f>
        <v>55.49842000000001</v>
      </c>
      <c r="F6" s="7" cm="1">
        <f t="array" ref="F6">[1]!hks_qfa_grossprofitmargin($U$1,$B6,1)%</f>
        <v>0.28142700000000004</v>
      </c>
      <c r="G6" s="7" cm="1">
        <f t="array" ref="G6">[1]!hks_qfa_grossprofitmargin($U$1,EDATE($B6,-12),1)%</f>
        <v>0.58462899999999995</v>
      </c>
      <c r="H6" s="7" cm="1">
        <f t="array" ref="H6">[1]!hks_fa_grossprofitmargin_ttm2($U$1,$B6)%</f>
        <v>0.42544999999999999</v>
      </c>
      <c r="I6" s="7" cm="1">
        <f t="array" ref="I6">[1]!hks_qfa_netprofitmargin($U$1,$B6,1)%</f>
        <v>-0.48905099999999996</v>
      </c>
      <c r="J6" s="7" cm="1">
        <f t="array" ref="J6">[1]!hks_qfa_netprofitmargin($U$1,EDATE($B6,-12),1)%</f>
        <v>0.14327999999999999</v>
      </c>
      <c r="K6" s="7" cm="1">
        <f t="array" ref="K6">[1]!hks_fa_netprofitmargin_ttm2($U$1,$B6)%</f>
        <v>-0.167909</v>
      </c>
      <c r="L6" s="8" cm="1">
        <f t="array" ref="L6">[1]!hks_qstm_cs($U$1,"W93978243",$B6,1,"Cur=USD",100000000)</f>
        <v>0.41</v>
      </c>
      <c r="M6" s="6" cm="1">
        <f t="array" ref="M6">[1]!s_nq_avgclose($U$1,-63,$A6,3)</f>
        <v>15.798750000000004</v>
      </c>
      <c r="N6" s="6">
        <f>MIN([1]!s_mq_low($U$1,$A6,3),[1]!s_mq_low($U$1,$A6-31,3),[1]!s_mq_low($U$1,$A6-62,3))</f>
        <v>12.96</v>
      </c>
      <c r="O6" s="9">
        <f>MAX([1]!s_mq_high($U$1,$A6,3),[1]!s_mq_high($U$1,$A6-31,3),[1]!s_mq_high($U$1,$A6-62,3))</f>
        <v>20.63</v>
      </c>
      <c r="P6" s="9" cm="1">
        <f t="array" ref="P6">[1]!hks_stm_bs($U$1,"W59961072",$B6,1,"Cur=USD",100000000)</f>
        <v>31.87</v>
      </c>
      <c r="Q6" s="9" cm="1">
        <f t="array" ref="Q6">[1]!hks_stm_bs($U$1,"W57429756",$B6,1,"Cur=USD",100000000)</f>
        <v>95.25</v>
      </c>
      <c r="R6" s="9">
        <f>[1]!hks_stm_bs($U$1,"W51009704",$B6,1,"Cur=USD",100000000)</f>
        <v>29.11</v>
      </c>
      <c r="S6" s="9">
        <f>[1]!hks_stm_bs($U$1,"W50002154",$B6,1,"Cur=USD",100000000)</f>
        <v>42.93</v>
      </c>
      <c r="T6" s="16"/>
      <c r="U6" s="12"/>
    </row>
    <row r="7" spans="1:21" ht="14.5" x14ac:dyDescent="0.25">
      <c r="A7" s="5">
        <v>39263</v>
      </c>
      <c r="B7" s="5">
        <v>39263</v>
      </c>
      <c r="C7" s="6" cm="1">
        <f t="array" ref="C7">[1]!hks_qstm_is($U$1,"W69199016",$B7,1,"Cur=USD",100000000)</f>
        <v>13.78</v>
      </c>
      <c r="D7" s="6" cm="1">
        <f t="array" ref="D7">[1]!hks_qstm_is($U$1,"W69199016",EDATE($B7,-12),1,"Cur=USD",100000000)</f>
        <v>12.16367</v>
      </c>
      <c r="E7" s="6" cm="1">
        <f t="array" ref="E7">[1]!hks_fa_or_ttm($U$1,$A7,"Cur=USD",100000000)+$C7-$D7</f>
        <v>58.10633</v>
      </c>
      <c r="F7" s="7" cm="1">
        <f t="array" ref="F7">[1]!hks_qfa_grossprofitmargin($U$1,$B7,1)%</f>
        <v>0.33454300000000003</v>
      </c>
      <c r="G7" s="7" cm="1">
        <f t="array" ref="G7">[1]!hks_qfa_grossprofitmargin($U$1,EDATE($B7,-12),1)%</f>
        <v>0.56751600000000002</v>
      </c>
      <c r="H7" s="7" cm="1">
        <f t="array" ref="H7">[1]!hks_fa_grossprofitmargin_ttm2($U$1,$B7)%</f>
        <v>0.37326199999999998</v>
      </c>
      <c r="I7" s="7" cm="1">
        <f t="array" ref="I7">[1]!hks_qfa_netprofitmargin($U$1,$B7,1)%</f>
        <v>-0.42888199999999999</v>
      </c>
      <c r="J7" s="7" cm="1">
        <f t="array" ref="J7">[1]!hks_qfa_netprofitmargin($U$1,EDATE($B7,-12),1)%</f>
        <v>7.8948000000000004E-2</v>
      </c>
      <c r="K7" s="7" cm="1">
        <f t="array" ref="K7">[1]!hks_fa_netprofitmargin_ttm2($U$1,$B7)%</f>
        <v>-0.283447</v>
      </c>
      <c r="L7" s="8" cm="1">
        <f t="array" ref="L7">[1]!hks_qstm_cs($U$1,"W93978243",$B7,1,"Cur=USD",100000000)</f>
        <v>-6.35</v>
      </c>
      <c r="M7" s="6" cm="1">
        <f t="array" ref="M7">[1]!s_nq_avgclose($U$1,-63,$A7,3)</f>
        <v>14.075781249999997</v>
      </c>
      <c r="N7" s="6">
        <f>MIN([1]!s_mq_low($U$1,$A7,3),[1]!s_mq_low($U$1,$A7-31,3),[1]!s_mq_low($U$1,$A7-62,3))</f>
        <v>12.6</v>
      </c>
      <c r="O7" s="9">
        <f>MAX([1]!s_mq_high($U$1,$A7,3),[1]!s_mq_high($U$1,$A7-31,3),[1]!s_mq_high($U$1,$A7-62,3))</f>
        <v>15.95</v>
      </c>
      <c r="P7" s="9" cm="1">
        <f t="array" ref="P7">[1]!hks_stm_bs($U$1,"W59961072",$B7,1,"Cur=USD",100000000)</f>
        <v>35.979999999999997</v>
      </c>
      <c r="Q7" s="9" cm="1">
        <f t="array" ref="Q7">[1]!hks_stm_bs($U$1,"W57429756",$B7,1,"Cur=USD",100000000)</f>
        <v>96.26</v>
      </c>
      <c r="R7" s="9">
        <f>[1]!hks_stm_bs($U$1,"W51009704",$B7,1,"Cur=USD",100000000)</f>
        <v>24.76</v>
      </c>
      <c r="S7" s="9">
        <f>[1]!hks_stm_bs($U$1,"W50002154",$B7,1,"Cur=USD",100000000)</f>
        <v>59.84</v>
      </c>
      <c r="T7" s="16"/>
      <c r="U7" s="12"/>
    </row>
    <row r="8" spans="1:21" ht="14.5" x14ac:dyDescent="0.25">
      <c r="A8" s="5">
        <v>39355</v>
      </c>
      <c r="B8" s="5">
        <v>39355</v>
      </c>
      <c r="C8" s="6" cm="1">
        <f t="array" ref="C8">[1]!hks_qstm_is($U$1,"W69199016",$B8,1,"Cur=USD",100000000)</f>
        <v>16.32</v>
      </c>
      <c r="D8" s="6" cm="1">
        <f t="array" ref="D8">[1]!hks_qstm_is($U$1,"W69199016",EDATE($B8,-12),1,"Cur=USD",100000000)</f>
        <v>13.27622</v>
      </c>
      <c r="E8" s="6" cm="1">
        <f t="array" ref="E8">[1]!hks_fa_or_ttm($U$1,$A8,"Cur=USD",100000000)+$C8-$D8</f>
        <v>60.163779999999996</v>
      </c>
      <c r="F8" s="7" cm="1">
        <f t="array" ref="F8">[1]!hks_qfa_grossprofitmargin($U$1,$B8,1)%</f>
        <v>0.40992600000000001</v>
      </c>
      <c r="G8" s="7" cm="1">
        <f t="array" ref="G8">[1]!hks_qfa_grossprofitmargin($U$1,EDATE($B8,-12),1)%</f>
        <v>0.51397000000000004</v>
      </c>
      <c r="H8" s="7" cm="1">
        <f t="array" ref="H8">[1]!hks_fa_grossprofitmargin_ttm2($U$1,$B8)%</f>
        <v>0.35215600000000002</v>
      </c>
      <c r="I8" s="7" cm="1">
        <f t="array" ref="I8">[1]!hks_qfa_netprofitmargin($U$1,$B8,1)%</f>
        <v>-0.23713200000000001</v>
      </c>
      <c r="J8" s="7" cm="1">
        <f t="array" ref="J8">[1]!hks_qfa_netprofitmargin($U$1,EDATE($B8,-12),1)%</f>
        <v>0.106503</v>
      </c>
      <c r="K8" s="7" cm="1">
        <f t="array" ref="K8">[1]!hks_fa_netprofitmargin_ttm2($U$1,$B8)%</f>
        <v>-0.35694000000000004</v>
      </c>
      <c r="L8" s="8" cm="1">
        <f t="array" ref="L8">[1]!hks_qstm_cs($U$1,"W93978243",$B8,1,"Cur=USD",100000000)</f>
        <v>2.23</v>
      </c>
      <c r="M8" s="6" cm="1">
        <f t="array" ref="M8">[1]!s_nq_avgclose($U$1,-63,$A8,3)</f>
        <v>13.481406250000003</v>
      </c>
      <c r="N8" s="6">
        <f>MIN([1]!s_mq_low($U$1,$A8,3),[1]!s_mq_low($U$1,$A8-31,3),[1]!s_mq_low($U$1,$A8-62,3))</f>
        <v>11.27</v>
      </c>
      <c r="O8" s="9">
        <f>MAX([1]!s_mq_high($U$1,$A8,3),[1]!s_mq_high($U$1,$A8-31,3),[1]!s_mq_high($U$1,$A8-62,3))</f>
        <v>16.190000000000001</v>
      </c>
      <c r="P8" s="9" cm="1">
        <f t="array" ref="P8">[1]!hks_stm_bs($U$1,"W59961072",$B8,1,"Cur=USD",100000000)</f>
        <v>35.43</v>
      </c>
      <c r="Q8" s="9" cm="1">
        <f t="array" ref="Q8">[1]!hks_stm_bs($U$1,"W57429756",$B8,1,"Cur=USD",100000000)</f>
        <v>93.91</v>
      </c>
      <c r="R8" s="9">
        <f>[1]!hks_stm_bs($U$1,"W51009704",$B8,1,"Cur=USD",100000000)</f>
        <v>27.02</v>
      </c>
      <c r="S8" s="9">
        <f>[1]!hks_stm_bs($U$1,"W50002154",$B8,1,"Cur=USD",100000000)</f>
        <v>57.99</v>
      </c>
      <c r="T8" s="16"/>
      <c r="U8" s="12"/>
    </row>
    <row r="9" spans="1:21" ht="14.5" x14ac:dyDescent="0.25">
      <c r="A9" s="5">
        <v>39447</v>
      </c>
      <c r="B9" s="5">
        <v>39447</v>
      </c>
      <c r="C9" s="6" cm="1">
        <f t="array" ref="C9">[1]!hks_qstm_is($U$1,"W69199016",$B9,1,"Cur=USD",100000000)</f>
        <v>17.7</v>
      </c>
      <c r="D9" s="6" cm="1">
        <f t="array" ref="D9">[1]!hks_qstm_is($U$1,"W69199016",EDATE($B9,-12),1,"Cur=USD",100000000)</f>
        <v>17.728529999999999</v>
      </c>
      <c r="E9" s="6" cm="1">
        <f t="array" ref="E9">[1]!hks_fa_or_ttm($U$1,$A9,"Cur=USD",100000000)+$C9-$D9</f>
        <v>60.13147</v>
      </c>
      <c r="F9" s="7" cm="1">
        <f t="array" ref="F9">[1]!hks_qfa_grossprofitmargin($U$1,$B9,1)%</f>
        <v>0.44350299999999998</v>
      </c>
      <c r="G9" s="7" cm="1">
        <f t="array" ref="G9">[1]!hks_qfa_grossprofitmargin($U$1,EDATE($B9,-12),1)%</f>
        <v>0.36185499999999998</v>
      </c>
      <c r="H9" s="7" cm="1">
        <f t="array" ref="H9">[1]!hks_fa_grossprofitmargin_ttm2($U$1,$B9)%</f>
        <v>0.37618499999999999</v>
      </c>
      <c r="I9" s="7" cm="1">
        <f t="array" ref="I9">[1]!hks_qfa_netprofitmargin($U$1,$B9,1)%</f>
        <v>-0.99604500000000007</v>
      </c>
      <c r="J9" s="7" cm="1">
        <f t="array" ref="J9">[1]!hks_qfa_netprofitmargin($U$1,EDATE($B9,-12),1)%</f>
        <v>-0.31942699999999996</v>
      </c>
      <c r="K9" s="7" cm="1">
        <f t="array" ref="K9">[1]!hks_fa_netprofitmargin_ttm2($U$1,$B9)%</f>
        <v>-0.55612799999999996</v>
      </c>
      <c r="L9" s="8" cm="1">
        <f t="array" ref="L9">[1]!hks_qstm_cs($U$1,"W93978243",$B9,1,"Cur=USD",100000000)</f>
        <v>0.61</v>
      </c>
      <c r="M9" s="6" cm="1">
        <f t="array" ref="M9">[1]!s_nq_avgclose($U$1,-63,$A9,3)</f>
        <v>11.365937499999998</v>
      </c>
      <c r="N9" s="6">
        <f>MIN([1]!s_mq_low($U$1,$A9,3),[1]!s_mq_low($U$1,$A9-31,3),[1]!s_mq_low($U$1,$A9-62,3))</f>
        <v>7.26</v>
      </c>
      <c r="O9" s="9">
        <f>MAX([1]!s_mq_high($U$1,$A9,3),[1]!s_mq_high($U$1,$A9-31,3),[1]!s_mq_high($U$1,$A9-62,3))</f>
        <v>14.73</v>
      </c>
      <c r="P9" s="9" cm="1">
        <f t="array" ref="P9">[1]!hks_stm_bs($U$1,"W59961072",$B9,1,"Cur=USD",100000000)</f>
        <v>38.159999999999997</v>
      </c>
      <c r="Q9" s="9" cm="1">
        <f t="array" ref="Q9">[1]!hks_stm_bs($U$1,"W57429756",$B9,1,"Cur=USD",100000000)</f>
        <v>77.34</v>
      </c>
      <c r="R9" s="9">
        <f>[1]!hks_stm_bs($U$1,"W51009704",$B9,1,"Cur=USD",100000000)</f>
        <v>26.25</v>
      </c>
      <c r="S9" s="9">
        <f>[1]!hks_stm_bs($U$1,"W50002154",$B9,1,"Cur=USD",100000000)</f>
        <v>56.7</v>
      </c>
      <c r="T9" s="16"/>
      <c r="U9" s="12"/>
    </row>
    <row r="10" spans="1:21" ht="14.5" x14ac:dyDescent="0.25">
      <c r="A10" s="5">
        <v>39538</v>
      </c>
      <c r="B10" s="5">
        <v>39538</v>
      </c>
      <c r="C10" s="6" cm="1">
        <f t="array" ref="C10">[1]!hks_qstm_is($U$1,"W69199016",$B10,1,"Cur=USD",100000000)</f>
        <v>15.05</v>
      </c>
      <c r="D10" s="6" cm="1">
        <f t="array" ref="D10">[1]!hks_qstm_is($U$1,"W69199016",EDATE($B10,-12),1,"Cur=USD",100000000)</f>
        <v>12.33</v>
      </c>
      <c r="E10" s="6" cm="1">
        <f t="array" ref="E10">[1]!hks_fa_or_ttm($U$1,$A10,"Cur=USD",100000000)+$C10-$D10</f>
        <v>62.850000000000009</v>
      </c>
      <c r="F10" s="7" cm="1">
        <f t="array" ref="F10">[1]!hks_qfa_grossprofitmargin($U$1,$B10,1)%</f>
        <v>0.41727600000000004</v>
      </c>
      <c r="G10" s="7" cm="1">
        <f t="array" ref="G10">[1]!hks_qfa_grossprofitmargin($U$1,EDATE($B10,-12),1)%</f>
        <v>0.28142700000000004</v>
      </c>
      <c r="H10" s="7" cm="1">
        <f t="array" ref="H10">[1]!hks_fa_grossprofitmargin_ttm2($U$1,$B10)%</f>
        <v>0.40461399999999997</v>
      </c>
      <c r="I10" s="7" cm="1">
        <f t="array" ref="I10">[1]!hks_qfa_netprofitmargin($U$1,$B10,1)%</f>
        <v>-0.229236</v>
      </c>
      <c r="J10" s="7" cm="1">
        <f t="array" ref="J10">[1]!hks_qfa_netprofitmargin($U$1,EDATE($B10,-12),1)%</f>
        <v>-0.48905099999999996</v>
      </c>
      <c r="K10" s="7" cm="1">
        <f t="array" ref="K10">[1]!hks_fa_netprofitmargin_ttm2($U$1,$B10)%</f>
        <v>-0.49101</v>
      </c>
      <c r="L10" s="8" cm="1">
        <f t="array" ref="L10">[1]!hks_qstm_cs($U$1,"W93978243",$B10,1,"Cur=USD",100000000)</f>
        <v>0.16</v>
      </c>
      <c r="M10" s="6" cm="1">
        <f t="array" ref="M10">[1]!s_nq_avgclose($U$1,-63,$A10,3)</f>
        <v>6.7064062500000006</v>
      </c>
      <c r="N10" s="6">
        <f>MIN([1]!s_mq_low($U$1,$A10,3),[1]!s_mq_low($U$1,$A10-31,3),[1]!s_mq_low($U$1,$A10-62,3))</f>
        <v>5.31</v>
      </c>
      <c r="O10" s="9">
        <f>MAX([1]!s_mq_high($U$1,$A10,3),[1]!s_mq_high($U$1,$A10-31,3),[1]!s_mq_high($U$1,$A10-62,3))</f>
        <v>8.08</v>
      </c>
      <c r="P10" s="9" cm="1">
        <f t="array" ref="P10">[1]!hks_stm_bs($U$1,"W59961072",$B10,1,"Cur=USD",100000000)</f>
        <v>35.130000000000003</v>
      </c>
      <c r="Q10" s="9" cm="1">
        <f t="array" ref="Q10">[1]!hks_stm_bs($U$1,"W57429756",$B10,1,"Cur=USD",100000000)</f>
        <v>76.95</v>
      </c>
      <c r="R10" s="9">
        <f>[1]!hks_stm_bs($U$1,"W51009704",$B10,1,"Cur=USD",100000000)</f>
        <v>27.38</v>
      </c>
      <c r="S10" s="9">
        <f>[1]!hks_stm_bs($U$1,"W50002154",$B10,1,"Cur=USD",100000000)</f>
        <v>56.44</v>
      </c>
      <c r="T10" s="16"/>
      <c r="U10" s="12"/>
    </row>
    <row r="11" spans="1:21" ht="14.5" x14ac:dyDescent="0.25">
      <c r="A11" s="5">
        <v>39629</v>
      </c>
      <c r="B11" s="5">
        <v>39629</v>
      </c>
      <c r="C11" s="6" cm="1">
        <f t="array" ref="C11">[1]!hks_qstm_is($U$1,"W69199016",$B11,1,"Cur=USD",100000000)</f>
        <v>13.49</v>
      </c>
      <c r="D11" s="6" cm="1">
        <f t="array" ref="D11">[1]!hks_qstm_is($U$1,"W69199016",EDATE($B11,-12),1,"Cur=USD",100000000)</f>
        <v>13.78</v>
      </c>
      <c r="E11" s="6" cm="1">
        <f t="array" ref="E11">[1]!hks_fa_or_ttm($U$1,$A11,"Cur=USD",100000000)+$C11-$D11</f>
        <v>59.84</v>
      </c>
      <c r="F11" s="7" cm="1">
        <f t="array" ref="F11">[1]!hks_qfa_grossprofitmargin($U$1,$B11,1)%</f>
        <v>0.51593800000000001</v>
      </c>
      <c r="G11" s="7" cm="1">
        <f t="array" ref="G11">[1]!hks_qfa_grossprofitmargin($U$1,EDATE($B11,-12),1)%</f>
        <v>0.33454300000000003</v>
      </c>
      <c r="H11" s="7" cm="1">
        <f t="array" ref="H11">[1]!hks_fa_grossprofitmargin_ttm2($U$1,$B11)%</f>
        <v>0.443693</v>
      </c>
      <c r="I11" s="7" cm="1">
        <f t="array" ref="I11">[1]!hks_qfa_netprofitmargin($U$1,$B11,1)%</f>
        <v>-0.87620500000000012</v>
      </c>
      <c r="J11" s="7" cm="1">
        <f t="array" ref="J11">[1]!hks_qfa_netprofitmargin($U$1,EDATE($B11,-12),1)%</f>
        <v>-0.42888199999999999</v>
      </c>
      <c r="K11" s="7" cm="1">
        <f t="array" ref="K11">[1]!hks_fa_netprofitmargin_ttm2($U$1,$B11)%</f>
        <v>-0.59239600000000003</v>
      </c>
      <c r="L11" s="8" cm="1">
        <f t="array" ref="L11">[1]!hks_qstm_cs($U$1,"W93978243",$B11,1,"Cur=USD",100000000)</f>
        <v>-2.42</v>
      </c>
      <c r="M11" s="6" cm="1">
        <f t="array" ref="M11">[1]!s_nq_avgclose($U$1,-63,$A11,3)</f>
        <v>6.6609374999999984</v>
      </c>
      <c r="N11" s="6">
        <f>MIN([1]!s_mq_low($U$1,$A11,3),[1]!s_mq_low($U$1,$A11-31,3),[1]!s_mq_low($U$1,$A11-62,3))</f>
        <v>5.61</v>
      </c>
      <c r="O11" s="9">
        <f>MAX([1]!s_mq_high($U$1,$A11,3),[1]!s_mq_high($U$1,$A11-31,3),[1]!s_mq_high($U$1,$A11-62,3))</f>
        <v>7.98</v>
      </c>
      <c r="P11" s="9" cm="1">
        <f t="array" ref="P11">[1]!hks_stm_bs($U$1,"W59961072",$B11,1,"Cur=USD",100000000)</f>
        <v>34.31</v>
      </c>
      <c r="Q11" s="9" cm="1">
        <f t="array" ref="Q11">[1]!hks_stm_bs($U$1,"W57429756",$B11,1,"Cur=USD",100000000)</f>
        <v>63.53</v>
      </c>
      <c r="R11" s="9">
        <f>[1]!hks_stm_bs($U$1,"W51009704",$B11,1,"Cur=USD",100000000)</f>
        <v>24.68</v>
      </c>
      <c r="S11" s="9">
        <f>[1]!hks_stm_bs($U$1,"W50002154",$B11,1,"Cur=USD",100000000)</f>
        <v>56.53</v>
      </c>
      <c r="T11" s="16"/>
      <c r="U11" s="12"/>
    </row>
    <row r="12" spans="1:21" ht="14.5" x14ac:dyDescent="0.25">
      <c r="A12" s="5">
        <v>39721</v>
      </c>
      <c r="B12" s="5">
        <v>39721</v>
      </c>
      <c r="C12" s="6" cm="1">
        <f t="array" ref="C12">[1]!hks_qstm_is($U$1,"W69199016",$B12,1,"Cur=USD",100000000)</f>
        <v>17.760000000000002</v>
      </c>
      <c r="D12" s="6" cm="1">
        <f t="array" ref="D12">[1]!hks_qstm_is($U$1,"W69199016",EDATE($B12,-12),1,"Cur=USD",100000000)</f>
        <v>16.32</v>
      </c>
      <c r="E12" s="6" cm="1">
        <f t="array" ref="E12">[1]!hks_fa_or_ttm($U$1,$A12,"Cur=USD",100000000)+$C12-$D12</f>
        <v>65.22999999999999</v>
      </c>
      <c r="F12" s="7" cm="1">
        <f t="array" ref="F12">[1]!hks_qfa_grossprofitmargin($U$1,$B12,1)%</f>
        <v>0.50957200000000002</v>
      </c>
      <c r="G12" s="7" cm="1">
        <f t="array" ref="G12">[1]!hks_qfa_grossprofitmargin($U$1,EDATE($B12,-12),1)%</f>
        <v>0.40992600000000001</v>
      </c>
      <c r="H12" s="7" cm="1">
        <f t="array" ref="H12">[1]!hks_fa_grossprofitmargin_ttm2($U$1,$B12)%</f>
        <v>0.47079199999999999</v>
      </c>
      <c r="I12" s="7" cm="1">
        <f t="array" ref="I12">[1]!hks_qfa_netprofitmargin($U$1,$B12,1)%</f>
        <v>-6.7568000000000003E-2</v>
      </c>
      <c r="J12" s="7" cm="1">
        <f t="array" ref="J12">[1]!hks_qfa_netprofitmargin($U$1,EDATE($B12,-12),1)%</f>
        <v>-0.23713200000000001</v>
      </c>
      <c r="K12" s="7" cm="1">
        <f t="array" ref="K12">[1]!hks_fa_netprofitmargin_ttm2($U$1,$B12)%</f>
        <v>-0.53692300000000004</v>
      </c>
      <c r="L12" s="8" cm="1">
        <f t="array" ref="L12">[1]!hks_qstm_cs($U$1,"W93978243",$B12,1,"Cur=USD",100000000)</f>
        <v>-2.16</v>
      </c>
      <c r="M12" s="6" cm="1">
        <f t="array" ref="M12">[1]!s_nq_avgclose($U$1,-63,$A12,3)</f>
        <v>5.2200000000000006</v>
      </c>
      <c r="N12" s="6">
        <f>MIN([1]!s_mq_low($U$1,$A12,3),[1]!s_mq_low($U$1,$A12-31,3),[1]!s_mq_low($U$1,$A12-62,3))</f>
        <v>4.05</v>
      </c>
      <c r="O12" s="9">
        <f>MAX([1]!s_mq_high($U$1,$A12,3),[1]!s_mq_high($U$1,$A12-31,3),[1]!s_mq_high($U$1,$A12-62,3))</f>
        <v>6.47</v>
      </c>
      <c r="P12" s="9" cm="1">
        <f t="array" ref="P12">[1]!hks_stm_bs($U$1,"W59961072",$B12,1,"Cur=USD",100000000)</f>
        <v>32.97</v>
      </c>
      <c r="Q12" s="9" cm="1">
        <f t="array" ref="Q12">[1]!hks_stm_bs($U$1,"W57429756",$B12,1,"Cur=USD",100000000)</f>
        <v>61.44</v>
      </c>
      <c r="R12" s="9">
        <f>[1]!hks_stm_bs($U$1,"W51009704",$B12,1,"Cur=USD",100000000)</f>
        <v>23.92</v>
      </c>
      <c r="S12" s="9">
        <f>[1]!hks_stm_bs($U$1,"W50002154",$B12,1,"Cur=USD",100000000)</f>
        <v>55.35</v>
      </c>
      <c r="T12" s="16"/>
      <c r="U12" s="12"/>
    </row>
    <row r="13" spans="1:21" ht="14.5" x14ac:dyDescent="0.25">
      <c r="A13" s="5">
        <v>39813</v>
      </c>
      <c r="B13" s="5">
        <v>39813</v>
      </c>
      <c r="C13" s="6" cm="1">
        <f t="array" ref="C13">[1]!hks_qstm_is($U$1,"W69199016",$B13,1,"Cur=USD",100000000)</f>
        <v>12.27</v>
      </c>
      <c r="D13" s="6" cm="1">
        <f t="array" ref="D13">[1]!hks_qstm_is($U$1,"W69199016",EDATE($B13,-12),1,"Cur=USD",100000000)</f>
        <v>17.7</v>
      </c>
      <c r="E13" s="6" cm="1">
        <f t="array" ref="E13">[1]!hks_fa_or_ttm($U$1,$A13,"Cur=USD",100000000)+$C13-$D13</f>
        <v>60.539999999999992</v>
      </c>
      <c r="F13" s="7" cm="1">
        <f t="array" ref="F13">[1]!hks_qfa_grossprofitmargin($U$1,$B13,1)%</f>
        <v>9.3725000000000003E-2</v>
      </c>
      <c r="G13" s="7" cm="1">
        <f t="array" ref="G13">[1]!hks_qfa_grossprofitmargin($U$1,EDATE($B13,-12),1)%</f>
        <v>0.44350299999999998</v>
      </c>
      <c r="H13" s="7" cm="1">
        <f t="array" ref="H13">[1]!hks_fa_grossprofitmargin_ttm2($U$1,$B13)%</f>
        <v>0.39944899999999994</v>
      </c>
      <c r="I13" s="7" cm="1">
        <f t="array" ref="I13">[1]!hks_qfa_netprofitmargin($U$1,$B13,1)%</f>
        <v>-1.155664</v>
      </c>
      <c r="J13" s="7" cm="1">
        <f t="array" ref="J13">[1]!hks_qfa_netprofitmargin($U$1,EDATE($B13,-12),1)%</f>
        <v>-0.99604500000000007</v>
      </c>
      <c r="K13" s="7" cm="1">
        <f t="array" ref="K13">[1]!hks_fa_netprofitmargin_ttm2($U$1,$B13)%</f>
        <v>-0.52771999999999997</v>
      </c>
      <c r="L13" s="8" cm="1">
        <f t="array" ref="L13">[1]!hks_qstm_cs($U$1,"W93978243",$B13,1,"Cur=USD",100000000)</f>
        <v>-2.5</v>
      </c>
      <c r="M13" s="6" cm="1">
        <f t="array" ref="M13">[1]!s_nq_avgclose($U$1,-63,$A13,3)</f>
        <v>2.9057812500000009</v>
      </c>
      <c r="N13" s="6">
        <f>MIN([1]!s_mq_low($U$1,$A13,3),[1]!s_mq_low($U$1,$A13-31,3),[1]!s_mq_low($U$1,$A13-62,3))</f>
        <v>1.62</v>
      </c>
      <c r="O13" s="9">
        <f>MAX([1]!s_mq_high($U$1,$A13,3),[1]!s_mq_high($U$1,$A13-31,3),[1]!s_mq_high($U$1,$A13-62,3))</f>
        <v>5.56</v>
      </c>
      <c r="P13" s="9" cm="1">
        <f t="array" ref="P13">[1]!hks_stm_bs($U$1,"W59961072",$B13,1,"Cur=USD",100000000)</f>
        <v>23.79</v>
      </c>
      <c r="Q13" s="9" cm="1">
        <f t="array" ref="Q13">[1]!hks_stm_bs($U$1,"W57429756",$B13,1,"Cur=USD",100000000)</f>
        <v>52.96</v>
      </c>
      <c r="R13" s="9">
        <f>[1]!hks_stm_bs($U$1,"W51009704",$B13,1,"Cur=USD",100000000)</f>
        <v>22.26</v>
      </c>
      <c r="S13" s="9">
        <f>[1]!hks_stm_bs($U$1,"W50002154",$B13,1,"Cur=USD",100000000)</f>
        <v>53.62</v>
      </c>
      <c r="T13" s="16"/>
      <c r="U13" s="12"/>
    </row>
    <row r="14" spans="1:21" x14ac:dyDescent="0.25">
      <c r="A14" s="5">
        <v>39903</v>
      </c>
      <c r="B14" s="5">
        <v>39903</v>
      </c>
      <c r="C14" s="6" cm="1">
        <f t="array" ref="C14">[1]!hks_qstm_is($U$1,"W69199016",$B14,1,"Cur=USD",100000000)</f>
        <v>11.77</v>
      </c>
      <c r="D14" s="6" cm="1">
        <f t="array" ref="D14">[1]!hks_qstm_is($U$1,"W69199016",EDATE($B14,-12),1,"Cur=USD",100000000)</f>
        <v>15.05</v>
      </c>
      <c r="E14" s="6" cm="1">
        <f t="array" ref="E14">[1]!hks_fa_or_ttm($U$1,$A14,"Cur=USD",100000000)+$C14-$D14</f>
        <v>54.8</v>
      </c>
      <c r="F14" s="7" cm="1">
        <f t="array" ref="F14">[1]!hks_qfa_grossprofitmargin($U$1,$B14,1)%</f>
        <v>0.43415500000000001</v>
      </c>
      <c r="G14" s="7" cm="1">
        <f t="array" ref="G14">[1]!hks_qfa_grossprofitmargin($U$1,EDATE($B14,-12),1)%</f>
        <v>0.41727600000000004</v>
      </c>
      <c r="H14" s="7" cm="1">
        <f t="array" ref="H14">[1]!hks_fa_grossprofitmargin_ttm2($U$1,$B14)%</f>
        <v>0.402007</v>
      </c>
      <c r="I14" s="7" cm="1">
        <f t="array" ref="I14">[1]!hks_qfa_netprofitmargin($U$1,$B14,1)%</f>
        <v>-0.351742</v>
      </c>
      <c r="J14" s="7" cm="1">
        <f t="array" ref="J14">[1]!hks_qfa_netprofitmargin($U$1,EDATE($B14,-12),1)%</f>
        <v>-0.229236</v>
      </c>
      <c r="K14" s="7" cm="1">
        <f t="array" ref="K14">[1]!hks_fa_netprofitmargin_ttm2($U$1,$B14)%</f>
        <v>-0.57189800000000002</v>
      </c>
      <c r="L14" s="8" cm="1">
        <f t="array" ref="L14">[1]!hks_qstm_cs($U$1,"W93978243",$B14,1,"Cur=USD",100000000)</f>
        <v>-3.91</v>
      </c>
      <c r="M14" s="6" cm="1">
        <f t="array" ref="M14">[1]!s_nq_avgclose($U$1,-63,$A14,3)</f>
        <v>2.4062500000000004</v>
      </c>
      <c r="N14" s="6">
        <f>MIN([1]!s_mq_low($U$1,$A14,3),[1]!s_mq_low($U$1,$A14-31,3),[1]!s_mq_low($U$1,$A14-62,3))</f>
        <v>1.86</v>
      </c>
      <c r="O14" s="9">
        <f>MAX([1]!s_mq_high($U$1,$A14,3),[1]!s_mq_high($U$1,$A14-31,3),[1]!s_mq_high($U$1,$A14-62,3))</f>
        <v>3.78</v>
      </c>
      <c r="P14" s="9" cm="1">
        <f t="array" ref="P14">[1]!hks_stm_bs($U$1,"W59961072",$B14,1,"Cur=USD",100000000)</f>
        <v>39.71</v>
      </c>
      <c r="Q14" s="9" cm="1">
        <f t="array" ref="Q14">[1]!hks_stm_bs($U$1,"W57429756",$B14,1,"Cur=USD",100000000)</f>
        <v>50.81</v>
      </c>
      <c r="R14" s="9">
        <f>[1]!hks_stm_bs($U$1,"W51009704",$B14,1,"Cur=USD",100000000)</f>
        <v>20.79</v>
      </c>
      <c r="S14" s="9">
        <f>[1]!hks_stm_bs($U$1,"W50002154",$B14,1,"Cur=USD",100000000)</f>
        <v>60.47</v>
      </c>
      <c r="T14" s="11"/>
    </row>
    <row r="15" spans="1:21" x14ac:dyDescent="0.25">
      <c r="A15" s="5">
        <v>39994</v>
      </c>
      <c r="B15" s="5">
        <v>39994</v>
      </c>
      <c r="C15" s="6" cm="1">
        <f t="array" ref="C15">[1]!hks_qstm_is($U$1,"W69199016",$B15,1,"Cur=USD",100000000)</f>
        <v>11.84</v>
      </c>
      <c r="D15" s="6" cm="1">
        <f t="array" ref="D15">[1]!hks_qstm_is($U$1,"W69199016",EDATE($B15,-12),1,"Cur=USD",100000000)</f>
        <v>13.49</v>
      </c>
      <c r="E15" s="6" cm="1">
        <f t="array" ref="E15">[1]!hks_fa_or_ttm($U$1,$A15,"Cur=USD",100000000)+$C15-$D15</f>
        <v>53.329999999999991</v>
      </c>
      <c r="F15" s="7" cm="1">
        <f t="array" ref="F15">[1]!hks_qfa_grossprofitmargin($U$1,$B15,1)%</f>
        <v>0.37246600000000002</v>
      </c>
      <c r="G15" s="7" cm="1">
        <f t="array" ref="G15">[1]!hks_qfa_grossprofitmargin($U$1,EDATE($B15,-12),1)%</f>
        <v>0.51593800000000001</v>
      </c>
      <c r="H15" s="7" cm="1">
        <f t="array" ref="H15">[1]!hks_fa_grossprofitmargin_ttm2($U$1,$B15)%</f>
        <v>0.36763599999999996</v>
      </c>
      <c r="I15" s="7" cm="1">
        <f t="array" ref="I15">[1]!hks_qfa_netprofitmargin($U$1,$B15,1)%</f>
        <v>-0.282939</v>
      </c>
      <c r="J15" s="7" cm="1">
        <f t="array" ref="J15">[1]!hks_qfa_netprofitmargin($U$1,EDATE($B15,-12),1)%</f>
        <v>-0.87620500000000012</v>
      </c>
      <c r="K15" s="7" cm="1">
        <f t="array" ref="K15">[1]!hks_fa_netprofitmargin_ttm2($U$1,$B15)%</f>
        <v>-0.42636099999999999</v>
      </c>
      <c r="L15" s="8" cm="1">
        <f t="array" ref="L15">[1]!hks_qstm_cs($U$1,"W93978243",$B15,1,"Cur=USD",100000000)</f>
        <v>-1.44</v>
      </c>
      <c r="M15" s="6" cm="1">
        <f t="array" ref="M15">[1]!s_nq_avgclose($U$1,-63,$A15,3)</f>
        <v>3.9709374999999993</v>
      </c>
      <c r="N15" s="6">
        <f>MIN([1]!s_mq_low($U$1,$A15,3),[1]!s_mq_low($U$1,$A15-31,3),[1]!s_mq_low($U$1,$A15-62,3))</f>
        <v>2.92</v>
      </c>
      <c r="O15" s="9">
        <f>MAX([1]!s_mq_high($U$1,$A15,3),[1]!s_mq_high($U$1,$A15-31,3),[1]!s_mq_high($U$1,$A15-62,3))</f>
        <v>4.9000000000000004</v>
      </c>
      <c r="P15" s="9" cm="1">
        <f t="array" ref="P15">[1]!hks_stm_bs($U$1,"W59961072",$B15,1,"Cur=USD",100000000)</f>
        <v>37.130000000000003</v>
      </c>
      <c r="Q15" s="9" cm="1">
        <f t="array" ref="Q15">[1]!hks_stm_bs($U$1,"W57429756",$B15,1,"Cur=USD",100000000)</f>
        <v>49.7</v>
      </c>
      <c r="R15" s="9">
        <f>[1]!hks_stm_bs($U$1,"W51009704",$B15,1,"Cur=USD",100000000)</f>
        <v>20.22</v>
      </c>
      <c r="S15" s="9">
        <f>[1]!hks_stm_bs($U$1,"W50002154",$B15,1,"Cur=USD",100000000)</f>
        <v>60.41</v>
      </c>
      <c r="T15" s="11"/>
    </row>
    <row r="16" spans="1:21" x14ac:dyDescent="0.25">
      <c r="A16" s="5">
        <v>40086</v>
      </c>
      <c r="B16" s="5">
        <v>40086</v>
      </c>
      <c r="C16" s="6" cm="1">
        <f t="array" ref="C16">[1]!hks_qstm_is($U$1,"W69199016",$B16,1,"Cur=USD",100000000)</f>
        <v>13.96</v>
      </c>
      <c r="D16" s="6" cm="1">
        <f t="array" ref="D16">[1]!hks_qstm_is($U$1,"W69199016",EDATE($B16,-12),1,"Cur=USD",100000000)</f>
        <v>17.760000000000002</v>
      </c>
      <c r="E16" s="6" cm="1">
        <f t="array" ref="E16">[1]!hks_fa_or_ttm($U$1,$A16,"Cur=USD",100000000)+$C16-$D16</f>
        <v>49.399999999999991</v>
      </c>
      <c r="F16" s="7" cm="1">
        <f t="array" ref="F16">[1]!hks_qfa_grossprofitmargin($U$1,$B16,1)%</f>
        <v>0.41905399999999998</v>
      </c>
      <c r="G16" s="7" cm="1">
        <f t="array" ref="G16">[1]!hks_qfa_grossprofitmargin($U$1,EDATE($B16,-12),1)%</f>
        <v>0.50957200000000002</v>
      </c>
      <c r="H16" s="7" cm="1">
        <f t="array" ref="H16">[1]!hks_fa_grossprofitmargin_ttm2($U$1,$B16)%</f>
        <v>0.33146099999999995</v>
      </c>
      <c r="I16" s="7" cm="1">
        <f t="array" ref="I16">[1]!hks_qfa_netprofitmargin($U$1,$B16,1)%</f>
        <v>-9.6704999999999999E-2</v>
      </c>
      <c r="J16" s="7" cm="1">
        <f t="array" ref="J16">[1]!hks_qfa_netprofitmargin($U$1,EDATE($B16,-12),1)%</f>
        <v>-6.7568000000000003E-2</v>
      </c>
      <c r="K16" s="7" cm="1">
        <f t="array" ref="K16">[1]!hks_fa_netprofitmargin_ttm2($U$1,$B16)%</f>
        <v>-0.46187800000000001</v>
      </c>
      <c r="L16" s="8" cm="1">
        <f t="array" ref="L16">[1]!hks_qstm_cs($U$1,"W93978243",$B16,1,"Cur=USD",100000000)</f>
        <v>-1.42</v>
      </c>
      <c r="M16" s="6" cm="1">
        <f t="array" ref="M16">[1]!s_nq_avgclose($U$1,-63,$A16,3)</f>
        <v>4.3121875000000003</v>
      </c>
      <c r="N16" s="6">
        <f>MIN([1]!s_mq_low($U$1,$A16,3),[1]!s_mq_low($U$1,$A16-31,3),[1]!s_mq_low($U$1,$A16-62,3))</f>
        <v>3.22</v>
      </c>
      <c r="O16" s="9">
        <f>MAX([1]!s_mq_high($U$1,$A16,3),[1]!s_mq_high($U$1,$A16-31,3),[1]!s_mq_high($U$1,$A16-62,3))</f>
        <v>6.3</v>
      </c>
      <c r="P16" s="9" cm="1">
        <f t="array" ref="P16">[1]!hks_stm_bs($U$1,"W59961072",$B16,1,"Cur=USD",100000000)</f>
        <v>39.18</v>
      </c>
      <c r="Q16" s="9" cm="1">
        <f t="array" ref="Q16">[1]!hks_stm_bs($U$1,"W57429756",$B16,1,"Cur=USD",100000000)</f>
        <v>48.29</v>
      </c>
      <c r="R16" s="9">
        <f>[1]!hks_stm_bs($U$1,"W51009704",$B16,1,"Cur=USD",100000000)</f>
        <v>20.76</v>
      </c>
      <c r="S16" s="9">
        <f>[1]!hks_stm_bs($U$1,"W50002154",$B16,1,"Cur=USD",100000000)</f>
        <v>61.63</v>
      </c>
      <c r="T16" s="11"/>
    </row>
    <row r="17" spans="1:21" x14ac:dyDescent="0.25">
      <c r="A17" s="5">
        <v>40178</v>
      </c>
      <c r="B17" s="5">
        <v>40178</v>
      </c>
      <c r="C17" s="6" cm="1">
        <f t="array" ref="C17">[1]!hks_qstm_is($U$1,"W69199016",$B17,1,"Cur=USD",100000000)</f>
        <v>16.46</v>
      </c>
      <c r="D17" s="6" cm="1">
        <f t="array" ref="D17">[1]!hks_qstm_is($U$1,"W69199016",EDATE($B17,-12),1,"Cur=USD",100000000)</f>
        <v>12.27</v>
      </c>
      <c r="E17" s="6" cm="1">
        <f t="array" ref="E17">[1]!hks_fa_or_ttm($U$1,$A17,"Cur=USD",100000000)+$C17-$D17</f>
        <v>53.38000000000001</v>
      </c>
      <c r="F17" s="7" cm="1">
        <f t="array" ref="F17">[1]!hks_qfa_grossprofitmargin($U$1,$B17,1)%</f>
        <v>0.44653700000000002</v>
      </c>
      <c r="G17" s="7" cm="1">
        <f t="array" ref="G17">[1]!hks_qfa_grossprofitmargin($U$1,EDATE($B17,-12),1)%</f>
        <v>9.3725000000000003E-2</v>
      </c>
      <c r="H17" s="7" cm="1">
        <f t="array" ref="H17">[1]!hks_fa_grossprofitmargin_ttm2($U$1,$B17)%</f>
        <v>0.42050699999999996</v>
      </c>
      <c r="I17" s="7" cm="1">
        <f t="array" ref="I17">[1]!hks_qfa_netprofitmargin($U$1,$B17,1)%</f>
        <v>0.7150669999999999</v>
      </c>
      <c r="J17" s="7" cm="1">
        <f t="array" ref="J17">[1]!hks_qfa_netprofitmargin($U$1,EDATE($B17,-12),1)%</f>
        <v>-1.155664</v>
      </c>
      <c r="K17" s="7" cm="1">
        <f t="array" ref="K17">[1]!hks_fa_netprofitmargin_ttm2($U$1,$B17)%</f>
        <v>5.4228999999999999E-2</v>
      </c>
      <c r="L17" s="8" cm="1">
        <f t="array" ref="L17">[1]!hks_qstm_cs($U$1,"W93978243",$B17,1,"Cur=USD",100000000)</f>
        <v>11.5</v>
      </c>
      <c r="M17" s="6" cm="1">
        <f t="array" ref="M17">[1]!s_nq_avgclose($U$1,-63,$A17,3)</f>
        <v>6.887968749999998</v>
      </c>
      <c r="N17" s="6">
        <f>MIN([1]!s_mq_low($U$1,$A17,3),[1]!s_mq_low($U$1,$A17-31,3),[1]!s_mq_low($U$1,$A17-62,3))</f>
        <v>4.33</v>
      </c>
      <c r="O17" s="9">
        <f>MAX([1]!s_mq_high($U$1,$A17,3),[1]!s_mq_high($U$1,$A17-31,3),[1]!s_mq_high($U$1,$A17-62,3))</f>
        <v>10.039999999999999</v>
      </c>
      <c r="P17" s="9" cm="1">
        <f t="array" ref="P17">[1]!hks_stm_bs($U$1,"W59961072",$B17,1,"Cur=USD",100000000)</f>
        <v>42.75</v>
      </c>
      <c r="Q17" s="9" cm="1">
        <f t="array" ref="Q17">[1]!hks_stm_bs($U$1,"W57429756",$B17,1,"Cur=USD",100000000)</f>
        <v>48.03</v>
      </c>
      <c r="R17" s="9">
        <f>[1]!hks_stm_bs($U$1,"W51009704",$B17,1,"Cur=USD",100000000)</f>
        <v>22.1</v>
      </c>
      <c r="S17" s="9">
        <f>[1]!hks_stm_bs($U$1,"W50002154",$B17,1,"Cur=USD",100000000)</f>
        <v>51.44</v>
      </c>
      <c r="T17" s="11"/>
      <c r="U17" s="15"/>
    </row>
    <row r="18" spans="1:21" x14ac:dyDescent="0.25">
      <c r="A18" s="5">
        <v>40268</v>
      </c>
      <c r="B18" s="5">
        <v>40268</v>
      </c>
      <c r="C18" s="6" cm="1">
        <f t="array" ref="C18">[1]!hks_qstm_is($U$1,"W69199016",$B18,1,"Cur=USD",100000000)</f>
        <v>15.74</v>
      </c>
      <c r="D18" s="6" cm="1">
        <f t="array" ref="D18">[1]!hks_qstm_is($U$1,"W69199016",EDATE($B18,-12),1,"Cur=USD",100000000)</f>
        <v>11.77</v>
      </c>
      <c r="E18" s="6" cm="1">
        <f t="array" ref="E18">[1]!hks_fa_or_ttm($U$1,$A18,"Cur=USD",100000000)+$C18-$D18</f>
        <v>58</v>
      </c>
      <c r="F18" s="7" cm="1">
        <f t="array" ref="F18">[1]!hks_qfa_grossprofitmargin($U$1,$B18,1)%</f>
        <v>0.470775</v>
      </c>
      <c r="G18" s="7" cm="1">
        <f t="array" ref="G18">[1]!hks_qfa_grossprofitmargin($U$1,EDATE($B18,-12),1)%</f>
        <v>0.43415500000000001</v>
      </c>
      <c r="H18" s="7" cm="1">
        <f t="array" ref="H18">[1]!hks_fa_grossprofitmargin_ttm2($U$1,$B18)%</f>
        <v>0.43137900000000001</v>
      </c>
      <c r="I18" s="7" cm="1">
        <f t="array" ref="I18">[1]!hks_qfa_netprofitmargin($U$1,$B18,1)%</f>
        <v>0.16327800000000001</v>
      </c>
      <c r="J18" s="7" cm="1">
        <f t="array" ref="J18">[1]!hks_qfa_netprofitmargin($U$1,EDATE($B18,-12),1)%</f>
        <v>-0.351742</v>
      </c>
      <c r="K18" s="7" cm="1">
        <f t="array" ref="K18">[1]!hks_fa_netprofitmargin_ttm2($U$1,$B18)%</f>
        <v>0.16620699999999999</v>
      </c>
      <c r="L18" s="8" cm="1">
        <f t="array" ref="L18">[1]!hks_qstm_cs($U$1,"W93978243",$B18,1,"Cur=USD",100000000)</f>
        <v>0.23</v>
      </c>
      <c r="M18" s="6" cm="1">
        <f t="array" ref="M18">[1]!s_nq_avgclose($U$1,-63,$A18,3)</f>
        <v>8.6032812499999984</v>
      </c>
      <c r="N18" s="6">
        <f>MIN([1]!s_mq_low($U$1,$A18,3),[1]!s_mq_low($U$1,$A18-31,3),[1]!s_mq_low($U$1,$A18-62,3))</f>
        <v>6.98</v>
      </c>
      <c r="O18" s="9">
        <f>MAX([1]!s_mq_high($U$1,$A18,3),[1]!s_mq_high($U$1,$A18-31,3),[1]!s_mq_high($U$1,$A18-62,3))</f>
        <v>9.9</v>
      </c>
      <c r="P18" s="9" cm="1">
        <f t="array" ref="P18">[1]!hks_stm_bs($U$1,"W59961072",$B18,1,"Cur=USD",100000000)</f>
        <v>33.31</v>
      </c>
      <c r="Q18" s="9" cm="1">
        <f t="array" ref="Q18">[1]!hks_stm_bs($U$1,"W57429756",$B18,1,"Cur=USD",100000000)</f>
        <v>19.010000000000002</v>
      </c>
      <c r="R18" s="9">
        <f>[1]!hks_stm_bs($U$1,"W51009704",$B18,1,"Cur=USD",100000000)</f>
        <v>16.45</v>
      </c>
      <c r="S18" s="9">
        <f>[1]!hks_stm_bs($U$1,"W50002154",$B18,1,"Cur=USD",100000000)</f>
        <v>27.91</v>
      </c>
      <c r="T18" s="11"/>
      <c r="U18" s="15"/>
    </row>
    <row r="19" spans="1:21" x14ac:dyDescent="0.25">
      <c r="A19" s="5">
        <v>40359</v>
      </c>
      <c r="B19" s="5">
        <v>40359</v>
      </c>
      <c r="C19" s="6" cm="1">
        <f t="array" ref="C19">[1]!hks_qstm_is($U$1,"W69199016",$B19,1,"Cur=USD",100000000)</f>
        <v>16.53</v>
      </c>
      <c r="D19" s="6" cm="1">
        <f t="array" ref="D19">[1]!hks_qstm_is($U$1,"W69199016",EDATE($B19,-12),1,"Cur=USD",100000000)</f>
        <v>11.84</v>
      </c>
      <c r="E19" s="6" cm="1">
        <f t="array" ref="E19">[1]!hks_fa_or_ttm($U$1,$A19,"Cur=USD",100000000)+$C19-$D19</f>
        <v>62.69</v>
      </c>
      <c r="F19" s="7" cm="1">
        <f t="array" ref="F19">[1]!hks_qfa_grossprofitmargin($U$1,$B19,1)%</f>
        <v>0.446461</v>
      </c>
      <c r="G19" s="7" cm="1">
        <f t="array" ref="G19">[1]!hks_qfa_grossprofitmargin($U$1,EDATE($B19,-12),1)%</f>
        <v>0.37246600000000002</v>
      </c>
      <c r="H19" s="7" cm="1">
        <f t="array" ref="H19">[1]!hks_fa_grossprofitmargin_ttm2($U$1,$B19)%</f>
        <v>0.44648299999999996</v>
      </c>
      <c r="I19" s="7" cm="1">
        <f t="array" ref="I19">[1]!hks_qfa_netprofitmargin($U$1,$B19,1)%</f>
        <v>-2.6013000000000001E-2</v>
      </c>
      <c r="J19" s="7" cm="1">
        <f t="array" ref="J19">[1]!hks_qfa_netprofitmargin($U$1,EDATE($B19,-12),1)%</f>
        <v>-0.282939</v>
      </c>
      <c r="K19" s="7" cm="1">
        <f t="array" ref="K19">[1]!hks_fa_netprofitmargin_ttm2($U$1,$B19)%</f>
        <v>0.200351</v>
      </c>
      <c r="L19" s="8" cm="1">
        <f t="array" ref="L19">[1]!hks_qstm_cs($U$1,"W93978243",$B19,1,"Cur=USD",100000000)</f>
        <v>-0.98</v>
      </c>
      <c r="M19" s="6" cm="1">
        <f t="array" ref="M19">[1]!s_nq_avgclose($U$1,-63,$A19,3)</f>
        <v>8.8414843750000003</v>
      </c>
      <c r="N19" s="6">
        <f>MIN([1]!s_mq_low($U$1,$A19,3),[1]!s_mq_low($U$1,$A19-31,3),[1]!s_mq_low($U$1,$A19-62,3))</f>
        <v>7.3</v>
      </c>
      <c r="O19" s="9">
        <f>MAX([1]!s_mq_high($U$1,$A19,3),[1]!s_mq_high($U$1,$A19-31,3),[1]!s_mq_high($U$1,$A19-62,3))</f>
        <v>10.24</v>
      </c>
      <c r="P19" s="9" cm="1">
        <f t="array" ref="P19">[1]!hks_stm_bs($U$1,"W59961072",$B19,1,"Cur=USD",100000000)</f>
        <v>33.130000000000003</v>
      </c>
      <c r="Q19" s="9" cm="1">
        <f t="array" ref="Q19">[1]!hks_stm_bs($U$1,"W57429756",$B19,1,"Cur=USD",100000000)</f>
        <v>16.420000000000002</v>
      </c>
      <c r="R19" s="9">
        <f>[1]!hks_stm_bs($U$1,"W51009704",$B19,1,"Cur=USD",100000000)</f>
        <v>16.3</v>
      </c>
      <c r="S19" s="9">
        <f>[1]!hks_stm_bs($U$1,"W50002154",$B19,1,"Cur=USD",100000000)</f>
        <v>25.73</v>
      </c>
      <c r="T19" s="11"/>
      <c r="U19" s="15"/>
    </row>
    <row r="20" spans="1:21" x14ac:dyDescent="0.25">
      <c r="A20" s="5">
        <v>40451</v>
      </c>
      <c r="B20" s="5">
        <v>40451</v>
      </c>
      <c r="C20" s="6" cm="1">
        <f t="array" ref="C20">[1]!hks_qstm_is($U$1,"W69199016",$B20,1,"Cur=USD",100000000)</f>
        <v>16.18</v>
      </c>
      <c r="D20" s="6" cm="1">
        <f t="array" ref="D20">[1]!hks_qstm_is($U$1,"W69199016",EDATE($B20,-12),1,"Cur=USD",100000000)</f>
        <v>13.96</v>
      </c>
      <c r="E20" s="6" cm="1">
        <f t="array" ref="E20">[1]!hks_fa_or_ttm($U$1,$A20,"Cur=USD",100000000)+$C20-$D20</f>
        <v>64.91</v>
      </c>
      <c r="F20" s="7" cm="1">
        <f t="array" ref="F20">[1]!hks_qfa_grossprofitmargin($U$1,$B20,1)%</f>
        <v>0.45673699999999995</v>
      </c>
      <c r="G20" s="7" cm="1">
        <f t="array" ref="G20">[1]!hks_qfa_grossprofitmargin($U$1,EDATE($B20,-12),1)%</f>
        <v>0.41905399999999998</v>
      </c>
      <c r="H20" s="7" cm="1">
        <f t="array" ref="H20">[1]!hks_fa_grossprofitmargin_ttm2($U$1,$B20)%</f>
        <v>0.45493800000000001</v>
      </c>
      <c r="I20" s="7" cm="1">
        <f t="array" ref="I20">[1]!hks_qfa_netprofitmargin($U$1,$B20,1)%</f>
        <v>-7.2929999999999995E-2</v>
      </c>
      <c r="J20" s="7" cm="1">
        <f t="array" ref="J20">[1]!hks_qfa_netprofitmargin($U$1,EDATE($B20,-12),1)%</f>
        <v>-9.6704999999999999E-2</v>
      </c>
      <c r="K20" s="7" cm="1">
        <f t="array" ref="K20">[1]!hks_fa_netprofitmargin_ttm2($U$1,$B20)%</f>
        <v>0.19611799999999999</v>
      </c>
      <c r="L20" s="8" cm="1">
        <f t="array" ref="L20">[1]!hks_qstm_cs($U$1,"W93978243",$B20,1,"Cur=USD",100000000)</f>
        <v>-1.24</v>
      </c>
      <c r="M20" s="6" cm="1">
        <f t="array" ref="M20">[1]!s_nq_avgclose($U$1,-63,$A20,3)</f>
        <v>6.8126718749999968</v>
      </c>
      <c r="N20" s="6">
        <f>MIN([1]!s_mq_low($U$1,$A20,3),[1]!s_mq_low($U$1,$A20-31,3),[1]!s_mq_low($U$1,$A20-62,3))</f>
        <v>5.53</v>
      </c>
      <c r="O20" s="9">
        <f>MAX([1]!s_mq_high($U$1,$A20,3),[1]!s_mq_high($U$1,$A20-31,3),[1]!s_mq_high($U$1,$A20-62,3))</f>
        <v>8.25</v>
      </c>
      <c r="P20" s="9" cm="1">
        <f t="array" ref="P20">[1]!hks_stm_bs($U$1,"W59961072",$B20,1,"Cur=USD",100000000)</f>
        <v>32.119999999999997</v>
      </c>
      <c r="Q20" s="9" cm="1">
        <f t="array" ref="Q20">[1]!hks_stm_bs($U$1,"W57429756",$B20,1,"Cur=USD",100000000)</f>
        <v>13.83</v>
      </c>
      <c r="R20" s="9">
        <f>[1]!hks_stm_bs($U$1,"W51009704",$B20,1,"Cur=USD",100000000)</f>
        <v>16.649999999999999</v>
      </c>
      <c r="S20" s="9">
        <f>[1]!hks_stm_bs($U$1,"W50002154",$B20,1,"Cur=USD",100000000)</f>
        <v>23.16</v>
      </c>
      <c r="T20" s="11"/>
      <c r="U20" s="15"/>
    </row>
    <row r="21" spans="1:21" x14ac:dyDescent="0.25">
      <c r="A21" s="5">
        <v>40543</v>
      </c>
      <c r="B21" s="5">
        <v>40543</v>
      </c>
      <c r="C21" s="6" cm="1">
        <f t="array" ref="C21">[1]!hks_qstm_is($U$1,"W69199016",$B21,1,"Cur=USD",100000000)</f>
        <v>16.489999999999998</v>
      </c>
      <c r="D21" s="6" cm="1">
        <f t="array" ref="D21">[1]!hks_qstm_is($U$1,"W69199016",EDATE($B21,-12),1,"Cur=USD",100000000)</f>
        <v>16.46</v>
      </c>
      <c r="E21" s="6" cm="1">
        <f t="array" ref="E21">[1]!hks_fa_or_ttm($U$1,$A21,"Cur=USD",100000000)+$C21-$D21</f>
        <v>64.94</v>
      </c>
      <c r="F21" s="7" cm="1">
        <f t="array" ref="F21">[1]!hks_qfa_grossprofitmargin($U$1,$B21,1)%</f>
        <v>0.45057600000000003</v>
      </c>
      <c r="G21" s="7" cm="1">
        <f t="array" ref="G21">[1]!hks_qfa_grossprofitmargin($U$1,EDATE($B21,-12),1)%</f>
        <v>0.44653700000000002</v>
      </c>
      <c r="H21" s="7" cm="1">
        <f t="array" ref="H21">[1]!hks_fa_grossprofitmargin_ttm2($U$1,$B21)%</f>
        <v>0.455959</v>
      </c>
      <c r="I21" s="7" cm="1">
        <f t="array" ref="I21">[1]!hks_qfa_netprofitmargin($U$1,$B21,1)%</f>
        <v>0.227411</v>
      </c>
      <c r="J21" s="7" cm="1">
        <f t="array" ref="J21">[1]!hks_qfa_netprofitmargin($U$1,EDATE($B21,-12),1)%</f>
        <v>0.7150669999999999</v>
      </c>
      <c r="K21" s="7" cm="1">
        <f t="array" ref="K21">[1]!hks_fa_netprofitmargin_ttm2($U$1,$B21)%</f>
        <v>7.2527999999999995E-2</v>
      </c>
      <c r="L21" s="8" cm="1">
        <f t="array" ref="L21">[1]!hks_qstm_cs($U$1,"W93978243",$B21,1,"Cur=USD",100000000)</f>
        <v>-2.13</v>
      </c>
      <c r="M21" s="6" cm="1">
        <f t="array" ref="M21">[1]!s_nq_avgclose($U$1,-63,$A21,3)</f>
        <v>7.5724062500000011</v>
      </c>
      <c r="N21" s="6">
        <f>MIN([1]!s_mq_low($U$1,$A21,3),[1]!s_mq_low($U$1,$A21-31,3),[1]!s_mq_low($U$1,$A21-62,3))</f>
        <v>6.77</v>
      </c>
      <c r="O21" s="9">
        <f>MAX([1]!s_mq_high($U$1,$A21,3),[1]!s_mq_high($U$1,$A21-31,3),[1]!s_mq_high($U$1,$A21-62,3))</f>
        <v>8.43</v>
      </c>
      <c r="P21" s="9" cm="1">
        <f t="array" ref="P21">[1]!hks_stm_bs($U$1,"W59961072",$B21,1,"Cur=USD",100000000)</f>
        <v>35.94</v>
      </c>
      <c r="Q21" s="9" cm="1">
        <f t="array" ref="Q21">[1]!hks_stm_bs($U$1,"W57429756",$B21,1,"Cur=USD",100000000)</f>
        <v>13.7</v>
      </c>
      <c r="R21" s="9">
        <f>[1]!hks_stm_bs($U$1,"W51009704",$B21,1,"Cur=USD",100000000)</f>
        <v>16.739999999999998</v>
      </c>
      <c r="S21" s="9">
        <f>[1]!hks_stm_bs($U$1,"W50002154",$B21,1,"Cur=USD",100000000)</f>
        <v>22.77</v>
      </c>
      <c r="T21" s="11"/>
      <c r="U21" s="15"/>
    </row>
    <row r="22" spans="1:21" x14ac:dyDescent="0.25">
      <c r="A22" s="5">
        <v>40633</v>
      </c>
      <c r="B22" s="5">
        <v>40633</v>
      </c>
      <c r="C22" s="6" cm="1">
        <f t="array" ref="C22">[1]!hks_qstm_is($U$1,"W69199016",$B22,1,"Cur=USD",100000000)</f>
        <v>16.13</v>
      </c>
      <c r="D22" s="6" cm="1">
        <f t="array" ref="D22">[1]!hks_qstm_is($U$1,"W69199016",EDATE($B22,-12),1,"Cur=USD",100000000)</f>
        <v>15.74</v>
      </c>
      <c r="E22" s="6" cm="1">
        <f t="array" ref="E22">[1]!hks_fa_or_ttm($U$1,$A22,"Cur=USD",100000000)+$C22-$D22</f>
        <v>65.33</v>
      </c>
      <c r="F22" s="7" cm="1">
        <f t="array" ref="F22">[1]!hks_qfa_grossprofitmargin($U$1,$B22,1)%</f>
        <v>0.428394</v>
      </c>
      <c r="G22" s="7" cm="1">
        <f t="array" ref="G22">[1]!hks_qfa_grossprofitmargin($U$1,EDATE($B22,-12),1)%</f>
        <v>0.470775</v>
      </c>
      <c r="H22" s="7" cm="1">
        <f t="array" ref="H22">[1]!hks_fa_grossprofitmargin_ttm2($U$1,$B22)%</f>
        <v>0.44558399999999998</v>
      </c>
      <c r="I22" s="7" cm="1">
        <f t="array" ref="I22">[1]!hks_qfa_netprofitmargin($U$1,$B22,1)%</f>
        <v>0.31618099999999999</v>
      </c>
      <c r="J22" s="7" cm="1">
        <f t="array" ref="J22">[1]!hks_qfa_netprofitmargin($U$1,EDATE($B22,-12),1)%</f>
        <v>0.16327800000000001</v>
      </c>
      <c r="K22" s="7" cm="1">
        <f t="array" ref="K22">[1]!hks_fa_netprofitmargin_ttm2($U$1,$B22)%</f>
        <v>0.110822</v>
      </c>
      <c r="L22" s="8" cm="1">
        <f t="array" ref="L22">[1]!hks_qstm_cs($U$1,"W93978243",$B22,1,"Cur=USD",100000000)</f>
        <v>-1.68</v>
      </c>
      <c r="M22" s="6" cm="1">
        <f t="array" ref="M22">[1]!s_nq_avgclose($U$1,-63,$A22,3)</f>
        <v>8.5002109375000021</v>
      </c>
      <c r="N22" s="6">
        <f>MIN([1]!s_mq_low($U$1,$A22,3),[1]!s_mq_low($U$1,$A22-31,3),[1]!s_mq_low($U$1,$A22-62,3))</f>
        <v>7.34</v>
      </c>
      <c r="O22" s="9">
        <f>MAX([1]!s_mq_high($U$1,$A22,3),[1]!s_mq_high($U$1,$A22-31,3),[1]!s_mq_high($U$1,$A22-62,3))</f>
        <v>9.58</v>
      </c>
      <c r="P22" s="9" cm="1">
        <f t="array" ref="P22">[1]!hks_stm_bs($U$1,"W59961072",$B22,1,"Cur=USD",100000000)</f>
        <v>34.11</v>
      </c>
      <c r="Q22" s="9" cm="1">
        <f t="array" ref="Q22">[1]!hks_stm_bs($U$1,"W57429756",$B22,1,"Cur=USD",100000000)</f>
        <v>17.98</v>
      </c>
      <c r="R22" s="9">
        <f>[1]!hks_stm_bs($U$1,"W51009704",$B22,1,"Cur=USD",100000000)</f>
        <v>13.75</v>
      </c>
      <c r="S22" s="9">
        <f>[1]!hks_stm_bs($U$1,"W50002154",$B22,1,"Cur=USD",100000000)</f>
        <v>22.76</v>
      </c>
      <c r="T22" s="11"/>
      <c r="U22" s="15"/>
    </row>
    <row r="23" spans="1:21" x14ac:dyDescent="0.25">
      <c r="A23" s="5">
        <v>40724</v>
      </c>
      <c r="B23" s="5">
        <v>40724</v>
      </c>
      <c r="C23" s="6" cm="1">
        <f t="array" ref="C23">[1]!hks_qstm_is($U$1,"W69199016",$B23,1,"Cur=USD",100000000)</f>
        <v>15.74</v>
      </c>
      <c r="D23" s="6" cm="1">
        <f t="array" ref="D23">[1]!hks_qstm_is($U$1,"W69199016",EDATE($B23,-12),1,"Cur=USD",100000000)</f>
        <v>16.53</v>
      </c>
      <c r="E23" s="6" cm="1">
        <f t="array" ref="E23">[1]!hks_fa_or_ttm($U$1,$A23,"Cur=USD",100000000)+$C23-$D23</f>
        <v>64.539999999999992</v>
      </c>
      <c r="F23" s="7" cm="1">
        <f t="array" ref="F23">[1]!hks_qfa_grossprofitmargin($U$1,$B23,1)%</f>
        <v>0.45743299999999998</v>
      </c>
      <c r="G23" s="7" cm="1">
        <f t="array" ref="G23">[1]!hks_qfa_grossprofitmargin($U$1,EDATE($B23,-12),1)%</f>
        <v>0.446461</v>
      </c>
      <c r="H23" s="7" cm="1">
        <f t="array" ref="H23">[1]!hks_fa_grossprofitmargin_ttm2($U$1,$B23)%</f>
        <v>0.44824900000000001</v>
      </c>
      <c r="I23" s="7" cm="1">
        <f t="array" ref="I23">[1]!hks_qfa_netprofitmargin($U$1,$B23,1)%</f>
        <v>3.8755000000000005E-2</v>
      </c>
      <c r="J23" s="7" cm="1">
        <f t="array" ref="J23">[1]!hks_qfa_netprofitmargin($U$1,EDATE($B23,-12),1)%</f>
        <v>-2.6013000000000001E-2</v>
      </c>
      <c r="K23" s="7" cm="1">
        <f t="array" ref="K23">[1]!hks_fa_netprofitmargin_ttm2($U$1,$B23)%</f>
        <v>0.12829299999999999</v>
      </c>
      <c r="L23" s="8" cm="1">
        <f t="array" ref="L23">[1]!hks_qstm_cs($U$1,"W93978243",$B23,1,"Cur=USD",100000000)</f>
        <v>1.74</v>
      </c>
      <c r="M23" s="6" cm="1">
        <f t="array" ref="M23">[1]!s_nq_avgclose($U$1,-63,$A23,3)</f>
        <v>8.1897656250000015</v>
      </c>
      <c r="N23" s="6">
        <f>MIN([1]!s_mq_low($U$1,$A23,3),[1]!s_mq_low($U$1,$A23-31,3),[1]!s_mq_low($U$1,$A23-62,3))</f>
        <v>6.72</v>
      </c>
      <c r="O23" s="9">
        <f>MAX([1]!s_mq_high($U$1,$A23,3),[1]!s_mq_high($U$1,$A23-31,3),[1]!s_mq_high($U$1,$A23-62,3))</f>
        <v>9.17</v>
      </c>
      <c r="P23" s="9" cm="1">
        <f t="array" ref="P23">[1]!hks_stm_bs($U$1,"W59961072",$B23,1,"Cur=USD",100000000)</f>
        <v>34.380000000000003</v>
      </c>
      <c r="Q23" s="9" cm="1">
        <f t="array" ref="Q23">[1]!hks_stm_bs($U$1,"W57429756",$B23,1,"Cur=USD",100000000)</f>
        <v>17.86</v>
      </c>
      <c r="R23" s="9">
        <f>[1]!hks_stm_bs($U$1,"W51009704",$B23,1,"Cur=USD",100000000)</f>
        <v>13.12</v>
      </c>
      <c r="S23" s="9">
        <f>[1]!hks_stm_bs($U$1,"W50002154",$B23,1,"Cur=USD",100000000)</f>
        <v>22.71</v>
      </c>
      <c r="T23" s="11"/>
      <c r="U23" s="15"/>
    </row>
    <row r="24" spans="1:21" x14ac:dyDescent="0.25">
      <c r="A24" s="5">
        <v>40816</v>
      </c>
      <c r="B24" s="5">
        <v>40816</v>
      </c>
      <c r="C24" s="6" cm="1">
        <f t="array" ref="C24">[1]!hks_qstm_is($U$1,"W69199016",$B24,1,"Cur=USD",100000000)</f>
        <v>16.899999999999999</v>
      </c>
      <c r="D24" s="6" cm="1">
        <f t="array" ref="D24">[1]!hks_qstm_is($U$1,"W69199016",EDATE($B24,-12),1,"Cur=USD",100000000)</f>
        <v>16.18</v>
      </c>
      <c r="E24" s="6" cm="1">
        <f t="array" ref="E24">[1]!hks_fa_or_ttm($U$1,$A24,"Cur=USD",100000000)+$C24-$D24</f>
        <v>65.259999999999991</v>
      </c>
      <c r="F24" s="7" cm="1">
        <f t="array" ref="F24">[1]!hks_qfa_grossprofitmargin($U$1,$B24,1)%</f>
        <v>0.44733699999999998</v>
      </c>
      <c r="G24" s="7" cm="1">
        <f t="array" ref="G24">[1]!hks_qfa_grossprofitmargin($U$1,EDATE($B24,-12),1)%</f>
        <v>0.45673699999999995</v>
      </c>
      <c r="H24" s="7" cm="1">
        <f t="array" ref="H24">[1]!hks_fa_grossprofitmargin_ttm2($U$1,$B24)%</f>
        <v>0.445909</v>
      </c>
      <c r="I24" s="7" cm="1">
        <f t="array" ref="I24">[1]!hks_qfa_netprofitmargin($U$1,$B24,1)%</f>
        <v>5.7396000000000003E-2</v>
      </c>
      <c r="J24" s="7" cm="1">
        <f t="array" ref="J24">[1]!hks_qfa_netprofitmargin($U$1,EDATE($B24,-12),1)%</f>
        <v>-7.2929999999999995E-2</v>
      </c>
      <c r="K24" s="7" cm="1">
        <f t="array" ref="K24">[1]!hks_fa_netprofitmargin_ttm2($U$1,$B24)%</f>
        <v>0.15982200000000002</v>
      </c>
      <c r="L24" s="8" cm="1">
        <f t="array" ref="L24">[1]!hks_qstm_cs($U$1,"W93978243",$B24,1,"Cur=USD",100000000)</f>
        <v>1.89</v>
      </c>
      <c r="M24" s="6" cm="1">
        <f t="array" ref="M24">[1]!s_nq_avgclose($U$1,-63,$A24,3)</f>
        <v>6.6160156249999966</v>
      </c>
      <c r="N24" s="6">
        <f>MIN([1]!s_mq_low($U$1,$A24,3),[1]!s_mq_low($U$1,$A24-31,3),[1]!s_mq_low($U$1,$A24-62,3))</f>
        <v>5.07</v>
      </c>
      <c r="O24" s="9">
        <f>MAX([1]!s_mq_high($U$1,$A24,3),[1]!s_mq_high($U$1,$A24-31,3),[1]!s_mq_high($U$1,$A24-62,3))</f>
        <v>7.87</v>
      </c>
      <c r="P24" s="9" cm="1">
        <f t="array" ref="P24">[1]!hks_stm_bs($U$1,"W59961072",$B24,1,"Cur=USD",100000000)</f>
        <v>34.119999999999997</v>
      </c>
      <c r="Q24" s="9" cm="1">
        <f t="array" ref="Q24">[1]!hks_stm_bs($U$1,"W57429756",$B24,1,"Cur=USD",100000000)</f>
        <v>18.239999999999998</v>
      </c>
      <c r="R24" s="9">
        <f>[1]!hks_stm_bs($U$1,"W51009704",$B24,1,"Cur=USD",100000000)</f>
        <v>18.55</v>
      </c>
      <c r="S24" s="9">
        <f>[1]!hks_stm_bs($U$1,"W50002154",$B24,1,"Cur=USD",100000000)</f>
        <v>16.37</v>
      </c>
      <c r="T24" s="11"/>
      <c r="U24" s="15"/>
    </row>
    <row r="25" spans="1:21" x14ac:dyDescent="0.25">
      <c r="A25" s="5">
        <v>40908</v>
      </c>
      <c r="B25" s="5">
        <v>40908</v>
      </c>
      <c r="C25" s="6" cm="1">
        <f t="array" ref="C25">[1]!hks_qstm_is($U$1,"W69199016",$B25,1,"Cur=USD",100000000)</f>
        <v>16.91</v>
      </c>
      <c r="D25" s="6" cm="1">
        <f t="array" ref="D25">[1]!hks_qstm_is($U$1,"W69199016",EDATE($B25,-12),1,"Cur=USD",100000000)</f>
        <v>16.489999999999998</v>
      </c>
      <c r="E25" s="6" cm="1">
        <f t="array" ref="E25">[1]!hks_fa_or_ttm($U$1,$A25,"Cur=USD",100000000)+$C25-$D25</f>
        <v>65.680000000000007</v>
      </c>
      <c r="F25" s="7" cm="1">
        <f t="array" ref="F25">[1]!hks_qfa_grossprofitmargin($U$1,$B25,1)%</f>
        <v>0.45712600000000003</v>
      </c>
      <c r="G25" s="7" cm="1">
        <f t="array" ref="G25">[1]!hks_qfa_grossprofitmargin($U$1,EDATE($B25,-12),1)%</f>
        <v>0.45057600000000003</v>
      </c>
      <c r="H25" s="7" cm="1">
        <f t="array" ref="H25">[1]!hks_fa_grossprofitmargin_ttm2($U$1,$B25)%</f>
        <v>0.44762500000000005</v>
      </c>
      <c r="I25" s="7" cm="1">
        <f t="array" ref="I25">[1]!hks_qfa_netprofitmargin($U$1,$B25,1)%</f>
        <v>-0.104672</v>
      </c>
      <c r="J25" s="7" cm="1">
        <f t="array" ref="J25">[1]!hks_qfa_netprofitmargin($U$1,EDATE($B25,-12),1)%</f>
        <v>0.227411</v>
      </c>
      <c r="K25" s="7" cm="1">
        <f t="array" ref="K25">[1]!hks_fa_netprofitmargin_ttm2($U$1,$B25)%</f>
        <v>7.4756000000000003E-2</v>
      </c>
      <c r="L25" s="8" cm="1">
        <f t="array" ref="L25">[1]!hks_qstm_cs($U$1,"W93978243",$B25,1,"Cur=USD",100000000)</f>
        <v>1.87</v>
      </c>
      <c r="M25" s="6" cm="1">
        <f t="array" ref="M25">[1]!s_nq_avgclose($U$1,-63,$A25,3)</f>
        <v>5.2738281249999996</v>
      </c>
      <c r="N25" s="6">
        <f>MIN([1]!s_mq_low($U$1,$A25,3),[1]!s_mq_low($U$1,$A25-31,3),[1]!s_mq_low($U$1,$A25-62,3))</f>
        <v>4.3099999999999996</v>
      </c>
      <c r="O25" s="9">
        <f>MAX([1]!s_mq_high($U$1,$A25,3),[1]!s_mq_high($U$1,$A25-31,3),[1]!s_mq_high($U$1,$A25-62,3))</f>
        <v>6.05</v>
      </c>
      <c r="P25" s="9" cm="1">
        <f t="array" ref="P25">[1]!hks_stm_bs($U$1,"W59961072",$B25,1,"Cur=USD",100000000)</f>
        <v>32.29</v>
      </c>
      <c r="Q25" s="9" cm="1">
        <f t="array" ref="Q25">[1]!hks_stm_bs($U$1,"W57429756",$B25,1,"Cur=USD",100000000)</f>
        <v>17.25</v>
      </c>
      <c r="R25" s="9">
        <f>[1]!hks_stm_bs($U$1,"W51009704",$B25,1,"Cur=USD",100000000)</f>
        <v>17.739999999999998</v>
      </c>
      <c r="S25" s="9">
        <f>[1]!hks_stm_bs($U$1,"W50002154",$B25,1,"Cur=USD",100000000)</f>
        <v>15.9</v>
      </c>
      <c r="T25" s="11"/>
    </row>
    <row r="26" spans="1:21" x14ac:dyDescent="0.25">
      <c r="A26" s="5">
        <v>40999</v>
      </c>
      <c r="B26" s="5">
        <v>40999</v>
      </c>
      <c r="C26" s="6" cm="1">
        <f t="array" ref="C26">[1]!hks_qstm_is($U$1,"W69199016",$B26,1,"Cur=USD",100000000)</f>
        <v>15.85</v>
      </c>
      <c r="D26" s="6" cm="1">
        <f t="array" ref="D26">[1]!hks_qstm_is($U$1,"W69199016",EDATE($B26,-12),1,"Cur=USD",100000000)</f>
        <v>16.13</v>
      </c>
      <c r="E26" s="6" cm="1">
        <f t="array" ref="E26">[1]!hks_fa_or_ttm($U$1,$A26,"Cur=USD",100000000)+$C26-$D26</f>
        <v>65.400000000000006</v>
      </c>
      <c r="F26" s="7" cm="1">
        <f t="array" ref="F26">[1]!hks_qfa_grossprofitmargin($U$1,$B26,1)%</f>
        <v>1.7035000000000002E-2</v>
      </c>
      <c r="G26" s="7" cm="1">
        <f t="array" ref="G26">[1]!hks_qfa_grossprofitmargin($U$1,EDATE($B26,-12),1)%</f>
        <v>0.428394</v>
      </c>
      <c r="H26" s="7" cm="1">
        <f t="array" ref="H26">[1]!hks_fa_grossprofitmargin_ttm2($U$1,$B26)%</f>
        <v>0.34801199999999999</v>
      </c>
      <c r="I26" s="7" cm="1">
        <f t="array" ref="I26">[1]!hks_qfa_netprofitmargin($U$1,$B26,1)%</f>
        <v>-0.37223999999999996</v>
      </c>
      <c r="J26" s="7" cm="1">
        <f t="array" ref="J26">[1]!hks_qfa_netprofitmargin($U$1,EDATE($B26,-12),1)%</f>
        <v>0.31618099999999999</v>
      </c>
      <c r="K26" s="7" cm="1">
        <f t="array" ref="K26">[1]!hks_fa_netprofitmargin_ttm2($U$1,$B26)%</f>
        <v>-9.3118999999999993E-2</v>
      </c>
      <c r="L26" s="8" cm="1">
        <f t="array" ref="L26">[1]!hks_qstm_cs($U$1,"W93978243",$B26,1,"Cur=USD",100000000)</f>
        <v>1.07</v>
      </c>
      <c r="M26" s="6" cm="1">
        <f t="array" ref="M26">[1]!s_nq_avgclose($U$1,-63,$A26,3)</f>
        <v>7.0145312499999983</v>
      </c>
      <c r="N26" s="6">
        <f>MIN([1]!s_mq_low($U$1,$A26,3),[1]!s_mq_low($U$1,$A26-31,3),[1]!s_mq_low($U$1,$A26-62,3))</f>
        <v>5.35</v>
      </c>
      <c r="O26" s="9">
        <f>MAX([1]!s_mq_high($U$1,$A26,3),[1]!s_mq_high($U$1,$A26-31,3),[1]!s_mq_high($U$1,$A26-62,3))</f>
        <v>8.35</v>
      </c>
      <c r="P26" s="9" cm="1">
        <f t="array" ref="P26">[1]!hks_stm_bs($U$1,"W59961072",$B26,1,"Cur=USD",100000000)</f>
        <v>31.95</v>
      </c>
      <c r="Q26" s="9" cm="1">
        <f t="array" ref="Q26">[1]!hks_stm_bs($U$1,"W57429756",$B26,1,"Cur=USD",100000000)</f>
        <v>17.93</v>
      </c>
      <c r="R26" s="9">
        <f>[1]!hks_stm_bs($U$1,"W51009704",$B26,1,"Cur=USD",100000000)</f>
        <v>23.47</v>
      </c>
      <c r="S26" s="9">
        <f>[1]!hks_stm_bs($U$1,"W50002154",$B26,1,"Cur=USD",100000000)</f>
        <v>15.89</v>
      </c>
      <c r="T26" s="11"/>
    </row>
    <row r="27" spans="1:21" x14ac:dyDescent="0.25">
      <c r="A27" s="5">
        <v>41090</v>
      </c>
      <c r="B27" s="5">
        <v>41090</v>
      </c>
      <c r="C27" s="6" cm="1">
        <f t="array" ref="C27">[1]!hks_qstm_is($U$1,"W69199016",$B27,1,"Cur=USD",100000000)</f>
        <v>14.13</v>
      </c>
      <c r="D27" s="6" cm="1">
        <f t="array" ref="D27">[1]!hks_qstm_is($U$1,"W69199016",EDATE($B27,-12),1,"Cur=USD",100000000)</f>
        <v>15.74</v>
      </c>
      <c r="E27" s="6" cm="1">
        <f t="array" ref="E27">[1]!hks_fa_or_ttm($U$1,$A27,"Cur=USD",100000000)+$C27-$D27</f>
        <v>63.79</v>
      </c>
      <c r="F27" s="7" cm="1">
        <f t="array" ref="F27">[1]!hks_qfa_grossprofitmargin($U$1,$B27,1)%</f>
        <v>0.45152199999999998</v>
      </c>
      <c r="G27" s="7" cm="1">
        <f t="array" ref="G27">[1]!hks_qfa_grossprofitmargin($U$1,EDATE($B27,-12),1)%</f>
        <v>0.45743299999999998</v>
      </c>
      <c r="H27" s="7" cm="1">
        <f t="array" ref="H27">[1]!hks_fa_grossprofitmargin_ttm2($U$1,$B27)%</f>
        <v>0.343941</v>
      </c>
      <c r="I27" s="7" cm="1">
        <f t="array" ref="I27">[1]!hks_qfa_netprofitmargin($U$1,$B27,1)%</f>
        <v>2.6185E-2</v>
      </c>
      <c r="J27" s="7" cm="1">
        <f t="array" ref="J27">[1]!hks_qfa_netprofitmargin($U$1,EDATE($B27,-12),1)%</f>
        <v>3.8755000000000005E-2</v>
      </c>
      <c r="K27" s="7" cm="1">
        <f t="array" ref="K27">[1]!hks_fa_netprofitmargin_ttm2($U$1,$B27)%</f>
        <v>-9.9232000000000001E-2</v>
      </c>
      <c r="L27" s="8" cm="1">
        <f t="array" ref="L27">[1]!hks_qstm_cs($U$1,"W93978243",$B27,1,"Cur=USD",100000000)</f>
        <v>0.81</v>
      </c>
      <c r="M27" s="6" cm="1">
        <f t="array" ref="M27">[1]!s_nq_avgclose($U$1,-63,$A27,3)</f>
        <v>6.6939843750000021</v>
      </c>
      <c r="N27" s="6">
        <f>MIN([1]!s_mq_low($U$1,$A27,3),[1]!s_mq_low($U$1,$A27-31,3),[1]!s_mq_low($U$1,$A27-62,3))</f>
        <v>5.32</v>
      </c>
      <c r="O27" s="9">
        <f>MAX([1]!s_mq_high($U$1,$A27,3),[1]!s_mq_high($U$1,$A27-31,3),[1]!s_mq_high($U$1,$A27-62,3))</f>
        <v>8.24</v>
      </c>
      <c r="P27" s="9" cm="1">
        <f t="array" ref="P27">[1]!hks_stm_bs($U$1,"W59961072",$B27,1,"Cur=USD",100000000)</f>
        <v>32.33</v>
      </c>
      <c r="Q27" s="9" cm="1">
        <f t="array" ref="Q27">[1]!hks_stm_bs($U$1,"W57429756",$B27,1,"Cur=USD",100000000)</f>
        <v>18.079999999999998</v>
      </c>
      <c r="R27" s="9">
        <f>[1]!hks_stm_bs($U$1,"W51009704",$B27,1,"Cur=USD",100000000)</f>
        <v>23.52</v>
      </c>
      <c r="S27" s="9">
        <f>[1]!hks_stm_bs($U$1,"W50002154",$B27,1,"Cur=USD",100000000)</f>
        <v>15.72</v>
      </c>
      <c r="T27" s="11"/>
    </row>
    <row r="28" spans="1:21" x14ac:dyDescent="0.25">
      <c r="A28" s="5">
        <v>41182</v>
      </c>
      <c r="B28" s="5">
        <v>41182</v>
      </c>
      <c r="C28" s="6" cm="1">
        <f t="array" ref="C28">[1]!hks_qstm_is($U$1,"W69199016",$B28,1,"Cur=USD",100000000)</f>
        <v>12.69</v>
      </c>
      <c r="D28" s="6" cm="1">
        <f t="array" ref="D28">[1]!hks_qstm_is($U$1,"W69199016",EDATE($B28,-12),1,"Cur=USD",100000000)</f>
        <v>16.899999999999999</v>
      </c>
      <c r="E28" s="6" cm="1">
        <f t="array" ref="E28">[1]!hks_fa_or_ttm($U$1,$A28,"Cur=USD",100000000)+$C28-$D28</f>
        <v>59.580000000000005</v>
      </c>
      <c r="F28" s="7" cm="1">
        <f t="array" ref="F28">[1]!hks_qfa_grossprofitmargin($U$1,$B28,1)%</f>
        <v>0.30890499999999999</v>
      </c>
      <c r="G28" s="7" cm="1">
        <f t="array" ref="G28">[1]!hks_qfa_grossprofitmargin($U$1,EDATE($B28,-12),1)%</f>
        <v>0.44733699999999998</v>
      </c>
      <c r="H28" s="7" cm="1">
        <f t="array" ref="H28">[1]!hks_fa_grossprofitmargin_ttm2($U$1,$B28)%</f>
        <v>0.30714999999999998</v>
      </c>
      <c r="I28" s="7" cm="1">
        <f t="array" ref="I28">[1]!hks_qfa_netprofitmargin($U$1,$B28,1)%</f>
        <v>-0.123719</v>
      </c>
      <c r="J28" s="7" cm="1">
        <f t="array" ref="J28">[1]!hks_qfa_netprofitmargin($U$1,EDATE($B28,-12),1)%</f>
        <v>5.7396000000000003E-2</v>
      </c>
      <c r="K28" s="7" cm="1">
        <f t="array" ref="K28">[1]!hks_fa_netprofitmargin_ttm2($U$1,$B28)%</f>
        <v>-0.14887499999999998</v>
      </c>
      <c r="L28" s="8" cm="1">
        <f t="array" ref="L28">[1]!hks_qstm_cs($U$1,"W93978243",$B28,1,"Cur=USD",100000000)</f>
        <v>-2.4</v>
      </c>
      <c r="M28" s="6" cm="1">
        <f t="array" ref="M28">[1]!s_nq_avgclose($U$1,-63,$A28,3)</f>
        <v>4.1884374999999983</v>
      </c>
      <c r="N28" s="6">
        <f>MIN([1]!s_mq_low($U$1,$A28,3),[1]!s_mq_low($U$1,$A28-31,3),[1]!s_mq_low($U$1,$A28-62,3))</f>
        <v>3.22</v>
      </c>
      <c r="O28" s="9">
        <f>MAX([1]!s_mq_high($U$1,$A28,3),[1]!s_mq_high($U$1,$A28-31,3),[1]!s_mq_high($U$1,$A28-62,3))</f>
        <v>6.08</v>
      </c>
      <c r="P28" s="9" cm="1">
        <f t="array" ref="P28">[1]!hks_stm_bs($U$1,"W59961072",$B28,1,"Cur=USD",100000000)</f>
        <v>28.15</v>
      </c>
      <c r="Q28" s="9" cm="1">
        <f t="array" ref="Q28">[1]!hks_stm_bs($U$1,"W57429756",$B28,1,"Cur=USD",100000000)</f>
        <v>17.97</v>
      </c>
      <c r="R28" s="9">
        <f>[1]!hks_stm_bs($U$1,"W51009704",$B28,1,"Cur=USD",100000000)</f>
        <v>15.55</v>
      </c>
      <c r="S28" s="9">
        <f>[1]!hks_stm_bs($U$1,"W50002154",$B28,1,"Cur=USD",100000000)</f>
        <v>20.68</v>
      </c>
      <c r="T28" s="11"/>
    </row>
    <row r="29" spans="1:21" x14ac:dyDescent="0.25">
      <c r="A29" s="5">
        <v>41274</v>
      </c>
      <c r="B29" s="5">
        <v>41274</v>
      </c>
      <c r="C29" s="6" cm="1">
        <f t="array" ref="C29">[1]!hks_qstm_is($U$1,"W69199016",$B29,1,"Cur=USD",100000000)</f>
        <v>11.55</v>
      </c>
      <c r="D29" s="6" cm="1">
        <f t="array" ref="D29">[1]!hks_qstm_is($U$1,"W69199016",EDATE($B29,-12),1,"Cur=USD",100000000)</f>
        <v>16.91</v>
      </c>
      <c r="E29" s="6" cm="1">
        <f t="array" ref="E29">[1]!hks_fa_or_ttm($U$1,$A29,"Cur=USD",100000000)+$C29-$D29</f>
        <v>54.22</v>
      </c>
      <c r="F29" s="7" cm="1">
        <f t="array" ref="F29">[1]!hks_qfa_grossprofitmargin($U$1,$B29,1)%</f>
        <v>0.154113</v>
      </c>
      <c r="G29" s="7" cm="1">
        <f t="array" ref="G29">[1]!hks_qfa_grossprofitmargin($U$1,EDATE($B29,-12),1)%</f>
        <v>0.45712600000000003</v>
      </c>
      <c r="H29" s="7" cm="1">
        <f t="array" ref="H29">[1]!hks_fa_grossprofitmargin_ttm2($U$1,$B29)%</f>
        <v>0.22777600000000001</v>
      </c>
      <c r="I29" s="7" cm="1">
        <f t="array" ref="I29">[1]!hks_qfa_netprofitmargin($U$1,$B29,1)%</f>
        <v>-0.409524</v>
      </c>
      <c r="J29" s="7" cm="1">
        <f t="array" ref="J29">[1]!hks_qfa_netprofitmargin($U$1,EDATE($B29,-12),1)%</f>
        <v>-0.104672</v>
      </c>
      <c r="K29" s="7" cm="1">
        <f t="array" ref="K29">[1]!hks_fa_netprofitmargin_ttm2($U$1,$B29)%</f>
        <v>-0.21818499999999999</v>
      </c>
      <c r="L29" s="8" cm="1">
        <f t="array" ref="L29">[1]!hks_qstm_cs($U$1,"W93978243",$B29,1,"Cur=USD",100000000)</f>
        <v>-2.86</v>
      </c>
      <c r="M29" s="6" cm="1">
        <f t="array" ref="M29">[1]!s_nq_avgclose($U$1,-63,$A29,3)</f>
        <v>2.4007875000000007</v>
      </c>
      <c r="N29" s="6">
        <f>MIN([1]!s_mq_low($U$1,$A29,3),[1]!s_mq_low($U$1,$A29-31,3),[1]!s_mq_low($U$1,$A29-62,3))</f>
        <v>1.81</v>
      </c>
      <c r="O29" s="9">
        <f>MAX([1]!s_mq_high($U$1,$A29,3),[1]!s_mq_high($U$1,$A29-31,3),[1]!s_mq_high($U$1,$A29-62,3))</f>
        <v>3.41</v>
      </c>
      <c r="P29" s="9" cm="1">
        <f t="array" ref="P29">[1]!hks_stm_bs($U$1,"W59961072",$B29,1,"Cur=USD",100000000)</f>
        <v>22.65</v>
      </c>
      <c r="Q29" s="9" cm="1">
        <f t="array" ref="Q29">[1]!hks_stm_bs($U$1,"W57429756",$B29,1,"Cur=USD",100000000)</f>
        <v>17.350000000000001</v>
      </c>
      <c r="R29" s="9">
        <f>[1]!hks_stm_bs($U$1,"W51009704",$B29,1,"Cur=USD",100000000)</f>
        <v>13.97</v>
      </c>
      <c r="S29" s="9">
        <f>[1]!hks_stm_bs($U$1,"W50002154",$B29,1,"Cur=USD",100000000)</f>
        <v>20.65</v>
      </c>
      <c r="T29" s="11"/>
    </row>
    <row r="30" spans="1:21" x14ac:dyDescent="0.25">
      <c r="A30" s="5">
        <v>41364</v>
      </c>
      <c r="B30" s="5">
        <v>41364</v>
      </c>
      <c r="C30" s="6" cm="1">
        <f t="array" ref="C30">[1]!hks_qstm_is($U$1,"W69199016",$B30,1,"Cur=USD",100000000)</f>
        <v>10.88</v>
      </c>
      <c r="D30" s="6" cm="1">
        <f t="array" ref="D30">[1]!hks_qstm_is($U$1,"W69199016",EDATE($B30,-12),1,"Cur=USD",100000000)</f>
        <v>15.85</v>
      </c>
      <c r="E30" s="6" cm="1">
        <f t="array" ref="E30">[1]!hks_fa_or_ttm($U$1,$A30,"Cur=USD",100000000)+$C30-$D30</f>
        <v>49.249999999999993</v>
      </c>
      <c r="F30" s="7" cm="1">
        <f t="array" ref="F30">[1]!hks_qfa_grossprofitmargin($U$1,$B30,1)%</f>
        <v>0.40900700000000001</v>
      </c>
      <c r="G30" s="7" cm="1">
        <f t="array" ref="G30">[1]!hks_qfa_grossprofitmargin($U$1,EDATE($B30,-12),1)%</f>
        <v>1.7035000000000002E-2</v>
      </c>
      <c r="H30" s="7" cm="1">
        <f t="array" ref="H30">[1]!hks_fa_grossprofitmargin_ttm2($U$1,$B30)%</f>
        <v>0.33563499999999996</v>
      </c>
      <c r="I30" s="7" cm="1">
        <f t="array" ref="I30">[1]!hks_qfa_netprofitmargin($U$1,$B30,1)%</f>
        <v>-0.134191</v>
      </c>
      <c r="J30" s="7" cm="1">
        <f t="array" ref="J30">[1]!hks_qfa_netprofitmargin($U$1,EDATE($B30,-12),1)%</f>
        <v>-0.37223999999999996</v>
      </c>
      <c r="K30" s="7" cm="1">
        <f t="array" ref="K30">[1]!hks_fa_netprofitmargin_ttm2($U$1,$B30)%</f>
        <v>-0.15005100000000002</v>
      </c>
      <c r="L30" s="8" cm="1">
        <f t="array" ref="L30">[1]!hks_qstm_cs($U$1,"W93978243",$B30,1,"Cur=USD",100000000)</f>
        <v>-1.55</v>
      </c>
      <c r="M30" s="6" cm="1">
        <f t="array" ref="M30">[1]!s_nq_avgclose($U$1,-63,$A30,3)</f>
        <v>2.5989062499999993</v>
      </c>
      <c r="N30" s="6">
        <f>MIN([1]!s_mq_low($U$1,$A30,3),[1]!s_mq_low($U$1,$A30-31,3),[1]!s_mq_low($U$1,$A30-62,3))</f>
        <v>2.36</v>
      </c>
      <c r="O30" s="9">
        <f>MAX([1]!s_mq_high($U$1,$A30,3),[1]!s_mq_high($U$1,$A30-31,3),[1]!s_mq_high($U$1,$A30-62,3))</f>
        <v>2.93</v>
      </c>
      <c r="P30" s="9" cm="1">
        <f t="array" ref="P30">[1]!hks_stm_bs($U$1,"W59961072",$B30,1,"Cur=USD",100000000)</f>
        <v>23.38</v>
      </c>
      <c r="Q30" s="9" cm="1">
        <f t="array" ref="Q30">[1]!hks_stm_bs($U$1,"W57429756",$B30,1,"Cur=USD",100000000)</f>
        <v>14.59</v>
      </c>
      <c r="R30" s="9">
        <f>[1]!hks_stm_bs($U$1,"W51009704",$B30,1,"Cur=USD",100000000)</f>
        <v>13.21</v>
      </c>
      <c r="S30" s="9">
        <f>[1]!hks_stm_bs($U$1,"W50002154",$B30,1,"Cur=USD",100000000)</f>
        <v>20.61</v>
      </c>
      <c r="T30" s="11"/>
    </row>
    <row r="31" spans="1:21" x14ac:dyDescent="0.25">
      <c r="A31" s="5">
        <v>41455</v>
      </c>
      <c r="B31" s="5">
        <v>41455</v>
      </c>
      <c r="C31" s="6" cm="1">
        <f t="array" ref="C31">[1]!hks_qstm_is($U$1,"W69199016",$B31,1,"Cur=USD",100000000)</f>
        <v>11.61</v>
      </c>
      <c r="D31" s="6" cm="1">
        <f t="array" ref="D31">[1]!hks_qstm_is($U$1,"W69199016",EDATE($B31,-12),1,"Cur=USD",100000000)</f>
        <v>14.13</v>
      </c>
      <c r="E31" s="6" cm="1">
        <f t="array" ref="E31">[1]!hks_fa_or_ttm($U$1,$A31,"Cur=USD",100000000)+$C31-$D31</f>
        <v>46.73</v>
      </c>
      <c r="F31" s="7" cm="1">
        <f t="array" ref="F31">[1]!hks_qfa_grossprofitmargin($U$1,$B31,1)%</f>
        <v>0.39534900000000001</v>
      </c>
      <c r="G31" s="7" cm="1">
        <f t="array" ref="G31">[1]!hks_qfa_grossprofitmargin($U$1,EDATE($B31,-12),1)%</f>
        <v>0.45152199999999998</v>
      </c>
      <c r="H31" s="7" cm="1">
        <f t="array" ref="H31">[1]!hks_fa_grossprofitmargin_ttm2($U$1,$B31)%</f>
        <v>0.31542900000000001</v>
      </c>
      <c r="I31" s="7" cm="1">
        <f t="array" ref="I31">[1]!hks_qfa_netprofitmargin($U$1,$B31,1)%</f>
        <v>-6.3738000000000003E-2</v>
      </c>
      <c r="J31" s="7" cm="1">
        <f t="array" ref="J31">[1]!hks_qfa_netprofitmargin($U$1,EDATE($B31,-12),1)%</f>
        <v>2.6185E-2</v>
      </c>
      <c r="K31" s="7" cm="1">
        <f t="array" ref="K31">[1]!hks_fa_netprofitmargin_ttm2($U$1,$B31)%</f>
        <v>-0.18189599999999997</v>
      </c>
      <c r="L31" s="8" cm="1">
        <f t="array" ref="L31">[1]!hks_qstm_cs($U$1,"W93978243",$B31,1,"Cur=USD",100000000)</f>
        <v>-0.35</v>
      </c>
      <c r="M31" s="6" cm="1">
        <f t="array" ref="M31">[1]!s_nq_avgclose($U$1,-63,$A31,3)</f>
        <v>3.4578125000000002</v>
      </c>
      <c r="N31" s="6">
        <f>MIN([1]!s_mq_low($U$1,$A31,3),[1]!s_mq_low($U$1,$A31-31,3),[1]!s_mq_low($U$1,$A31-62,3))</f>
        <v>2.2599999999999998</v>
      </c>
      <c r="O31" s="9">
        <f>MAX([1]!s_mq_high($U$1,$A31,3),[1]!s_mq_high($U$1,$A31-31,3),[1]!s_mq_high($U$1,$A31-62,3))</f>
        <v>4.42</v>
      </c>
      <c r="P31" s="9" cm="1">
        <f t="array" ref="P31">[1]!hks_stm_bs($U$1,"W59961072",$B31,1,"Cur=USD",100000000)</f>
        <v>24.58</v>
      </c>
      <c r="Q31" s="9" cm="1">
        <f t="array" ref="Q31">[1]!hks_stm_bs($U$1,"W57429756",$B31,1,"Cur=USD",100000000)</f>
        <v>14.39</v>
      </c>
      <c r="R31" s="9">
        <f>[1]!hks_stm_bs($U$1,"W51009704",$B31,1,"Cur=USD",100000000)</f>
        <v>14.51</v>
      </c>
      <c r="S31" s="9">
        <f>[1]!hks_stm_bs($U$1,"W50002154",$B31,1,"Cur=USD",100000000)</f>
        <v>20.87</v>
      </c>
      <c r="T31" s="11"/>
    </row>
    <row r="32" spans="1:21" x14ac:dyDescent="0.25">
      <c r="A32" s="5">
        <v>41547</v>
      </c>
      <c r="B32" s="5">
        <v>41547</v>
      </c>
      <c r="C32" s="6" cm="1">
        <f t="array" ref="C32">[1]!hks_qstm_is($U$1,"W69199016",$B32,1,"Cur=USD",100000000)</f>
        <v>14.61</v>
      </c>
      <c r="D32" s="6" cm="1">
        <f t="array" ref="D32">[1]!hks_qstm_is($U$1,"W69199016",EDATE($B32,-12),1,"Cur=USD",100000000)</f>
        <v>12.69</v>
      </c>
      <c r="E32" s="6" cm="1">
        <f t="array" ref="E32">[1]!hks_fa_or_ttm($U$1,$A32,"Cur=USD",100000000)+$C32-$D32</f>
        <v>48.65</v>
      </c>
      <c r="F32" s="7" cm="1">
        <f t="array" ref="F32">[1]!hks_qfa_grossprofitmargin($U$1,$B32,1)%</f>
        <v>0.35660500000000001</v>
      </c>
      <c r="G32" s="7" cm="1">
        <f t="array" ref="G32">[1]!hks_qfa_grossprofitmargin($U$1,EDATE($B32,-12),1)%</f>
        <v>0.30890499999999999</v>
      </c>
      <c r="H32" s="7" cm="1">
        <f t="array" ref="H32">[1]!hks_fa_grossprofitmargin_ttm2($U$1,$B32)%</f>
        <v>0.32949599999999996</v>
      </c>
      <c r="I32" s="7" cm="1">
        <f t="array" ref="I32">[1]!hks_qfa_netprofitmargin($U$1,$B32,1)%</f>
        <v>3.2854000000000001E-2</v>
      </c>
      <c r="J32" s="7" cm="1">
        <f t="array" ref="J32">[1]!hks_qfa_netprofitmargin($U$1,EDATE($B32,-12),1)%</f>
        <v>-0.123719</v>
      </c>
      <c r="K32" s="7" cm="1">
        <f t="array" ref="K32">[1]!hks_fa_netprofitmargin_ttm2($U$1,$B32)%</f>
        <v>-0.13258</v>
      </c>
      <c r="L32" s="8" cm="1">
        <f t="array" ref="L32">[1]!hks_qstm_cs($U$1,"W93978243",$B32,1,"Cur=USD",100000000)</f>
        <v>0.21</v>
      </c>
      <c r="M32" s="6" cm="1">
        <f t="array" ref="M32">[1]!s_nq_avgclose($U$1,-63,$A32,3)</f>
        <v>3.8087499999999994</v>
      </c>
      <c r="N32" s="6">
        <f>MIN([1]!s_mq_low($U$1,$A32,3),[1]!s_mq_low($U$1,$A32-31,3),[1]!s_mq_low($U$1,$A32-62,3))</f>
        <v>3.25</v>
      </c>
      <c r="O32" s="9">
        <f>MAX([1]!s_mq_high($U$1,$A32,3),[1]!s_mq_high($U$1,$A32-31,3),[1]!s_mq_high($U$1,$A32-62,3))</f>
        <v>4.6500000000000004</v>
      </c>
      <c r="P32" s="9" cm="1">
        <f t="array" ref="P32">[1]!hks_stm_bs($U$1,"W59961072",$B32,1,"Cur=USD",100000000)</f>
        <v>29.39</v>
      </c>
      <c r="Q32" s="9" cm="1">
        <f t="array" ref="Q32">[1]!hks_stm_bs($U$1,"W57429756",$B32,1,"Cur=USD",100000000)</f>
        <v>13.78</v>
      </c>
      <c r="R32" s="9">
        <f>[1]!hks_stm_bs($U$1,"W51009704",$B32,1,"Cur=USD",100000000)</f>
        <v>17.62</v>
      </c>
      <c r="S32" s="9">
        <f>[1]!hks_stm_bs($U$1,"W50002154",$B32,1,"Cur=USD",100000000)</f>
        <v>21.21</v>
      </c>
      <c r="T32" s="11"/>
    </row>
    <row r="33" spans="1:20" x14ac:dyDescent="0.25">
      <c r="A33" s="5">
        <v>41639</v>
      </c>
      <c r="B33" s="5">
        <v>41639</v>
      </c>
      <c r="C33" s="6" cm="1">
        <f t="array" ref="C33">[1]!hks_qstm_is($U$1,"W69199016",$B33,1,"Cur=USD",100000000)</f>
        <v>15.89</v>
      </c>
      <c r="D33" s="6" cm="1">
        <f t="array" ref="D33">[1]!hks_qstm_is($U$1,"W69199016",EDATE($B33,-12),1,"Cur=USD",100000000)</f>
        <v>11.55</v>
      </c>
      <c r="E33" s="6" cm="1">
        <f t="array" ref="E33">[1]!hks_fa_or_ttm($U$1,$A33,"Cur=USD",100000000)+$C33-$D33</f>
        <v>52.989999999999995</v>
      </c>
      <c r="F33" s="7" cm="1">
        <f t="array" ref="F33">[1]!hks_qfa_grossprofitmargin($U$1,$B33,1)%</f>
        <v>0.34801799999999999</v>
      </c>
      <c r="G33" s="7" cm="1">
        <f t="array" ref="G33">[1]!hks_qfa_grossprofitmargin($U$1,EDATE($B33,-12),1)%</f>
        <v>0.154113</v>
      </c>
      <c r="H33" s="7" cm="1">
        <f t="array" ref="H33">[1]!hks_fa_grossprofitmargin_ttm2($U$1,$B33)%</f>
        <v>0.37327800000000005</v>
      </c>
      <c r="I33" s="7" cm="1">
        <f t="array" ref="I33">[1]!hks_qfa_netprofitmargin($U$1,$B33,1)%</f>
        <v>5.6009999999999997E-2</v>
      </c>
      <c r="J33" s="7" cm="1">
        <f t="array" ref="J33">[1]!hks_qfa_netprofitmargin($U$1,EDATE($B33,-12),1)%</f>
        <v>-0.409524</v>
      </c>
      <c r="K33" s="7" cm="1">
        <f t="array" ref="K33">[1]!hks_fa_netprofitmargin_ttm2($U$1,$B33)%</f>
        <v>-1.5663E-2</v>
      </c>
      <c r="L33" s="8" cm="1">
        <f t="array" ref="L33">[1]!hks_qstm_cs($U$1,"W93978243",$B33,1,"Cur=USD",100000000)</f>
        <v>0.21</v>
      </c>
      <c r="M33" s="6" cm="1">
        <f t="array" ref="M33">[1]!s_nq_avgclose($U$1,-63,$A33,3)</f>
        <v>3.5860937499999994</v>
      </c>
      <c r="N33" s="6">
        <f>MIN([1]!s_mq_low($U$1,$A33,3),[1]!s_mq_low($U$1,$A33-31,3),[1]!s_mq_low($U$1,$A33-62,3))</f>
        <v>3.04</v>
      </c>
      <c r="O33" s="9">
        <f>MAX([1]!s_mq_high($U$1,$A33,3),[1]!s_mq_high($U$1,$A33-31,3),[1]!s_mq_high($U$1,$A33-62,3))</f>
        <v>4.13</v>
      </c>
      <c r="P33" s="9" cm="1">
        <f t="array" ref="P33">[1]!hks_stm_bs($U$1,"W59961072",$B33,1,"Cur=USD",100000000)</f>
        <v>28.84</v>
      </c>
      <c r="Q33" s="9" cm="1">
        <f t="array" ref="Q33">[1]!hks_stm_bs($U$1,"W57429756",$B33,1,"Cur=USD",100000000)</f>
        <v>14.53</v>
      </c>
      <c r="R33" s="9">
        <f>[1]!hks_stm_bs($U$1,"W51009704",$B33,1,"Cur=USD",100000000)</f>
        <v>16.18</v>
      </c>
      <c r="S33" s="9">
        <f>[1]!hks_stm_bs($U$1,"W50002154",$B33,1,"Cur=USD",100000000)</f>
        <v>21.75</v>
      </c>
      <c r="T33" s="11"/>
    </row>
    <row r="34" spans="1:20" x14ac:dyDescent="0.25">
      <c r="A34" s="5">
        <v>41729</v>
      </c>
      <c r="B34" s="5">
        <v>41729</v>
      </c>
      <c r="C34" s="6" cm="1">
        <f t="array" ref="C34">[1]!hks_qstm_is($U$1,"W69199016",$B34,1,"Cur=USD",100000000)</f>
        <v>13.97</v>
      </c>
      <c r="D34" s="6" cm="1">
        <f t="array" ref="D34">[1]!hks_qstm_is($U$1,"W69199016",EDATE($B34,-12),1,"Cur=USD",100000000)</f>
        <v>10.88</v>
      </c>
      <c r="E34" s="6" cm="1">
        <f t="array" ref="E34">[1]!hks_fa_or_ttm($U$1,$A34,"Cur=USD",100000000)+$C34-$D34</f>
        <v>56.080000000000005</v>
      </c>
      <c r="F34" s="7" cm="1">
        <f t="array" ref="F34">[1]!hks_qfa_grossprofitmargin($U$1,$B34,1)%</f>
        <v>0.34860399999999997</v>
      </c>
      <c r="G34" s="7" cm="1">
        <f t="array" ref="G34">[1]!hks_qfa_grossprofitmargin($U$1,EDATE($B34,-12),1)%</f>
        <v>0.40900700000000001</v>
      </c>
      <c r="H34" s="7" cm="1">
        <f t="array" ref="H34">[1]!hks_fa_grossprofitmargin_ttm2($U$1,$B34)%</f>
        <v>0.36020000000000002</v>
      </c>
      <c r="I34" s="7" cm="1">
        <f t="array" ref="I34">[1]!hks_qfa_netprofitmargin($U$1,$B34,1)%</f>
        <v>-1.4316000000000001E-2</v>
      </c>
      <c r="J34" s="7" cm="1">
        <f t="array" ref="J34">[1]!hks_qfa_netprofitmargin($U$1,EDATE($B34,-12),1)%</f>
        <v>-0.134191</v>
      </c>
      <c r="K34" s="7" cm="1">
        <f t="array" ref="K34">[1]!hks_fa_netprofitmargin_ttm2($U$1,$B34)%</f>
        <v>7.6680000000000003E-3</v>
      </c>
      <c r="L34" s="8" cm="1">
        <f t="array" ref="L34">[1]!hks_qstm_cs($U$1,"W93978243",$B34,1,"Cur=USD",100000000)</f>
        <v>-2.04</v>
      </c>
      <c r="M34" s="6" cm="1">
        <f t="array" ref="M34">[1]!s_nq_avgclose($U$1,-63,$A34,3)</f>
        <v>3.8171874999999997</v>
      </c>
      <c r="N34" s="6">
        <f>MIN([1]!s_mq_low($U$1,$A34,3),[1]!s_mq_low($U$1,$A34-31,3),[1]!s_mq_low($U$1,$A34-62,3))</f>
        <v>3.2915000000000001</v>
      </c>
      <c r="O34" s="9">
        <f>MAX([1]!s_mq_high($U$1,$A34,3),[1]!s_mq_high($U$1,$A34-31,3),[1]!s_mq_high($U$1,$A34-62,3))</f>
        <v>4.5999999999999996</v>
      </c>
      <c r="P34" s="9" cm="1">
        <f t="array" ref="P34">[1]!hks_stm_bs($U$1,"W59961072",$B34,1,"Cur=USD",100000000)</f>
        <v>26.9</v>
      </c>
      <c r="Q34" s="9" cm="1">
        <f t="array" ref="Q34">[1]!hks_stm_bs($U$1,"W57429756",$B34,1,"Cur=USD",100000000)</f>
        <v>14.18</v>
      </c>
      <c r="R34" s="9">
        <f>[1]!hks_stm_bs($U$1,"W51009704",$B34,1,"Cur=USD",100000000)</f>
        <v>13.84</v>
      </c>
      <c r="S34" s="9">
        <f>[1]!hks_stm_bs($U$1,"W50002154",$B34,1,"Cur=USD",100000000)</f>
        <v>22.13</v>
      </c>
      <c r="T34" s="11"/>
    </row>
    <row r="35" spans="1:20" x14ac:dyDescent="0.25">
      <c r="A35" s="5">
        <v>41820</v>
      </c>
      <c r="B35" s="5">
        <v>41820</v>
      </c>
      <c r="C35" s="6" cm="1">
        <f t="array" ref="C35">[1]!hks_qstm_is($U$1,"W69199016",$B35,1,"Cur=USD",100000000)</f>
        <v>14.41</v>
      </c>
      <c r="D35" s="6" cm="1">
        <f t="array" ref="D35">[1]!hks_qstm_is($U$1,"W69199016",EDATE($B35,-12),1,"Cur=USD",100000000)</f>
        <v>11.61</v>
      </c>
      <c r="E35" s="6" cm="1">
        <f t="array" ref="E35">[1]!hks_fa_or_ttm($U$1,$A35,"Cur=USD",100000000)+$C35-$D35</f>
        <v>58.879999999999995</v>
      </c>
      <c r="F35" s="7" cm="1">
        <f t="array" ref="F35">[1]!hks_qfa_grossprofitmargin($U$1,$B35,1)%</f>
        <v>0.34559299999999998</v>
      </c>
      <c r="G35" s="7" cm="1">
        <f t="array" ref="G35">[1]!hks_qfa_grossprofitmargin($U$1,EDATE($B35,-12),1)%</f>
        <v>0.39534900000000001</v>
      </c>
      <c r="H35" s="7" cm="1">
        <f t="array" ref="H35">[1]!hks_fa_grossprofitmargin_ttm2($U$1,$B35)%</f>
        <v>0.349694</v>
      </c>
      <c r="I35" s="7" cm="1">
        <f t="array" ref="I35">[1]!hks_qfa_netprofitmargin($U$1,$B35,1)%</f>
        <v>-2.4982999999999998E-2</v>
      </c>
      <c r="J35" s="7" cm="1">
        <f t="array" ref="J35">[1]!hks_qfa_netprofitmargin($U$1,EDATE($B35,-12),1)%</f>
        <v>-6.3738000000000003E-2</v>
      </c>
      <c r="K35" s="7" cm="1">
        <f t="array" ref="K35">[1]!hks_fa_netprofitmargin_ttm2($U$1,$B35)%</f>
        <v>1.3756999999999998E-2</v>
      </c>
      <c r="L35" s="8" cm="1">
        <f t="array" ref="L35">[1]!hks_qstm_cs($U$1,"W93978243",$B35,1,"Cur=USD",100000000)</f>
        <v>-0.28000000000000003</v>
      </c>
      <c r="M35" s="6" cm="1">
        <f t="array" ref="M35">[1]!s_nq_avgclose($U$1,-63,$A35,3)</f>
        <v>4.05078125</v>
      </c>
      <c r="N35" s="6">
        <f>MIN([1]!s_mq_low($U$1,$A35,3),[1]!s_mq_low($U$1,$A35-31,3),[1]!s_mq_low($U$1,$A35-62,3))</f>
        <v>3.65</v>
      </c>
      <c r="O35" s="9">
        <f>MAX([1]!s_mq_high($U$1,$A35,3),[1]!s_mq_high($U$1,$A35-31,3),[1]!s_mq_high($U$1,$A35-62,3))</f>
        <v>4.5</v>
      </c>
      <c r="P35" s="9" cm="1">
        <f t="array" ref="P35">[1]!hks_stm_bs($U$1,"W59961072",$B35,1,"Cur=USD",100000000)</f>
        <v>29.32</v>
      </c>
      <c r="Q35" s="9" cm="1">
        <f t="array" ref="Q35">[1]!hks_stm_bs($U$1,"W57429756",$B35,1,"Cur=USD",100000000)</f>
        <v>13.14</v>
      </c>
      <c r="R35" s="9">
        <f>[1]!hks_stm_bs($U$1,"W51009704",$B35,1,"Cur=USD",100000000)</f>
        <v>15.05</v>
      </c>
      <c r="S35" s="9">
        <f>[1]!hks_stm_bs($U$1,"W50002154",$B35,1,"Cur=USD",100000000)</f>
        <v>22.4</v>
      </c>
      <c r="T35" s="11"/>
    </row>
    <row r="36" spans="1:20" x14ac:dyDescent="0.25">
      <c r="A36" s="5">
        <v>41912</v>
      </c>
      <c r="B36" s="5">
        <v>41912</v>
      </c>
      <c r="C36" s="6" cm="1">
        <f t="array" ref="C36">[1]!hks_qstm_is($U$1,"W69199016",$B36,1,"Cur=USD",100000000)</f>
        <v>14.29</v>
      </c>
      <c r="D36" s="6" cm="1">
        <f t="array" ref="D36">[1]!hks_qstm_is($U$1,"W69199016",EDATE($B36,-12),1,"Cur=USD",100000000)</f>
        <v>14.61</v>
      </c>
      <c r="E36" s="6" cm="1">
        <f t="array" ref="E36">[1]!hks_fa_or_ttm($U$1,$A36,"Cur=USD",100000000)+$C36-$D36</f>
        <v>55.760000000000005</v>
      </c>
      <c r="F36" s="7" cm="1">
        <f t="array" ref="F36">[1]!hks_qfa_grossprofitmargin($U$1,$B36,1)%</f>
        <v>0.345696</v>
      </c>
      <c r="G36" s="7" cm="1">
        <f t="array" ref="G36">[1]!hks_qfa_grossprofitmargin($U$1,EDATE($B36,-12),1)%</f>
        <v>0.35660500000000001</v>
      </c>
      <c r="H36" s="7" cm="1">
        <f t="array" ref="H36">[1]!hks_fa_grossprofitmargin_ttm2($U$1,$B36)%</f>
        <v>0.346995</v>
      </c>
      <c r="I36" s="7" cm="1">
        <f t="array" ref="I36">[1]!hks_qfa_netprofitmargin($U$1,$B36,1)%</f>
        <v>1.1896E-2</v>
      </c>
      <c r="J36" s="7" cm="1">
        <f t="array" ref="J36">[1]!hks_qfa_netprofitmargin($U$1,EDATE($B36,-12),1)%</f>
        <v>3.2854000000000001E-2</v>
      </c>
      <c r="K36" s="7" cm="1">
        <f t="array" ref="K36">[1]!hks_fa_netprofitmargin_ttm2($U$1,$B36)%</f>
        <v>8.5380000000000005E-3</v>
      </c>
      <c r="L36" s="8" cm="1">
        <f t="array" ref="L36">[1]!hks_qstm_cs($U$1,"W93978243",$B36,1,"Cur=USD",100000000)</f>
        <v>0.18</v>
      </c>
      <c r="M36" s="6" cm="1">
        <f t="array" ref="M36">[1]!s_nq_avgclose($U$1,-63,$A36,3)</f>
        <v>4.0476562500000002</v>
      </c>
      <c r="N36" s="6">
        <f>MIN([1]!s_mq_low($U$1,$A36,3),[1]!s_mq_low($U$1,$A36-31,3),[1]!s_mq_low($U$1,$A36-62,3))</f>
        <v>3.4</v>
      </c>
      <c r="O36" s="9">
        <f>MAX([1]!s_mq_high($U$1,$A36,3),[1]!s_mq_high($U$1,$A36-31,3),[1]!s_mq_high($U$1,$A36-62,3))</f>
        <v>4.8</v>
      </c>
      <c r="P36" s="9" cm="1">
        <f t="array" ref="P36">[1]!hks_stm_bs($U$1,"W59961072",$B36,1,"Cur=USD",100000000)</f>
        <v>30.2</v>
      </c>
      <c r="Q36" s="9" cm="1">
        <f t="array" ref="Q36">[1]!hks_stm_bs($U$1,"W57429756",$B36,1,"Cur=USD",100000000)</f>
        <v>13.05</v>
      </c>
      <c r="R36" s="9">
        <f>[1]!hks_stm_bs($U$1,"W51009704",$B36,1,"Cur=USD",100000000)</f>
        <v>15.66</v>
      </c>
      <c r="S36" s="9">
        <f>[1]!hks_stm_bs($U$1,"W50002154",$B36,1,"Cur=USD",100000000)</f>
        <v>22.24</v>
      </c>
      <c r="T36" s="11"/>
    </row>
    <row r="37" spans="1:20" x14ac:dyDescent="0.25">
      <c r="A37" s="5">
        <v>42004</v>
      </c>
      <c r="B37" s="5">
        <v>42004</v>
      </c>
      <c r="C37" s="6" cm="1">
        <f t="array" ref="C37">[1]!hks_qstm_is($U$1,"W69199016",$B37,1,"Cur=USD",100000000)</f>
        <v>12.39</v>
      </c>
      <c r="D37" s="6" cm="1">
        <f t="array" ref="D37">[1]!hks_qstm_is($U$1,"W69199016",EDATE($B37,-12),1,"Cur=USD",100000000)</f>
        <v>15.89</v>
      </c>
      <c r="E37" s="6" cm="1">
        <f t="array" ref="E37">[1]!hks_fa_or_ttm($U$1,$A37,"Cur=USD",100000000)+$C37-$D37</f>
        <v>55.06</v>
      </c>
      <c r="F37" s="7" cm="1">
        <f t="array" ref="F37">[1]!hks_qfa_grossprofitmargin($U$1,$B37,1)%</f>
        <v>0.29055700000000001</v>
      </c>
      <c r="G37" s="7" cm="1">
        <f t="array" ref="G37">[1]!hks_qfa_grossprofitmargin($U$1,EDATE($B37,-12),1)%</f>
        <v>0.34801799999999999</v>
      </c>
      <c r="H37" s="7" cm="1">
        <f t="array" ref="H37">[1]!hks_fa_grossprofitmargin_ttm2($U$1,$B37)%</f>
        <v>0.33399900000000005</v>
      </c>
      <c r="I37" s="7" cm="1">
        <f t="array" ref="I37">[1]!hks_qfa_netprofitmargin($U$1,$B37,1)%</f>
        <v>-0.29378499999999996</v>
      </c>
      <c r="J37" s="7" cm="1">
        <f t="array" ref="J37">[1]!hks_qfa_netprofitmargin($U$1,EDATE($B37,-12),1)%</f>
        <v>5.6009999999999997E-2</v>
      </c>
      <c r="K37" s="7" cm="1">
        <f t="array" ref="K37">[1]!hks_fa_netprofitmargin_ttm2($U$1,$B37)%</f>
        <v>-7.3193000000000008E-2</v>
      </c>
      <c r="L37" s="8" cm="1">
        <f t="array" ref="L37">[1]!hks_qstm_cs($U$1,"W93978243",$B37,1,"Cur=USD",100000000)</f>
        <v>1.1599999999999999</v>
      </c>
      <c r="M37" s="6" cm="1">
        <f t="array" ref="M37">[1]!s_nq_avgclose($U$1,-63,$A37,3)</f>
        <v>2.7460937500000004</v>
      </c>
      <c r="N37" s="6">
        <f>MIN([1]!s_mq_low($U$1,$A37,3),[1]!s_mq_low($U$1,$A37-31,3),[1]!s_mq_low($U$1,$A37-62,3))</f>
        <v>2.35</v>
      </c>
      <c r="O37" s="9">
        <f>MAX([1]!s_mq_high($U$1,$A37,3),[1]!s_mq_high($U$1,$A37-31,3),[1]!s_mq_high($U$1,$A37-62,3))</f>
        <v>3.46</v>
      </c>
      <c r="P37" s="9" cm="1">
        <f t="array" ref="P37">[1]!hks_stm_bs($U$1,"W59961072",$B37,1,"Cur=USD",100000000)</f>
        <v>27.36</v>
      </c>
      <c r="Q37" s="9" cm="1">
        <f t="array" ref="Q37">[1]!hks_stm_bs($U$1,"W57429756",$B37,1,"Cur=USD",100000000)</f>
        <v>10.31</v>
      </c>
      <c r="R37" s="9">
        <f>[1]!hks_stm_bs($U$1,"W51009704",$B37,1,"Cur=USD",100000000)</f>
        <v>14.4</v>
      </c>
      <c r="S37" s="9">
        <f>[1]!hks_stm_bs($U$1,"W50002154",$B37,1,"Cur=USD",100000000)</f>
        <v>21.4</v>
      </c>
      <c r="T37" s="11"/>
    </row>
    <row r="38" spans="1:20" x14ac:dyDescent="0.25">
      <c r="A38" s="5">
        <v>42094</v>
      </c>
      <c r="B38" s="5">
        <v>42094</v>
      </c>
      <c r="C38" s="6" cm="1">
        <f t="array" ref="C38">[1]!hks_qstm_is($U$1,"W69199016",$B38,1,"Cur=USD",100000000)</f>
        <v>10.3</v>
      </c>
      <c r="D38" s="6" cm="1">
        <f t="array" ref="D38">[1]!hks_qstm_is($U$1,"W69199016",EDATE($B38,-12),1,"Cur=USD",100000000)</f>
        <v>13.97</v>
      </c>
      <c r="E38" s="6" cm="1">
        <f t="array" ref="E38">[1]!hks_fa_or_ttm($U$1,$A38,"Cur=USD",100000000)+$C38-$D38</f>
        <v>51.39</v>
      </c>
      <c r="F38" s="7" cm="1">
        <f t="array" ref="F38">[1]!hks_qfa_grossprofitmargin($U$1,$B38,1)%</f>
        <v>0.31650500000000004</v>
      </c>
      <c r="G38" s="7" cm="1">
        <f t="array" ref="G38">[1]!hks_qfa_grossprofitmargin($U$1,EDATE($B38,-12),1)%</f>
        <v>0.34860399999999997</v>
      </c>
      <c r="H38" s="7" cm="1">
        <f t="array" ref="H38">[1]!hks_fa_grossprofitmargin_ttm2($U$1,$B38)%</f>
        <v>0.32652299999999995</v>
      </c>
      <c r="I38" s="7" cm="1">
        <f t="array" ref="I38">[1]!hks_qfa_netprofitmargin($U$1,$B38,1)%</f>
        <v>-0.174757</v>
      </c>
      <c r="J38" s="7" cm="1">
        <f t="array" ref="J38">[1]!hks_qfa_netprofitmargin($U$1,EDATE($B38,-12),1)%</f>
        <v>-1.4316000000000001E-2</v>
      </c>
      <c r="K38" s="7" cm="1">
        <f t="array" ref="K38">[1]!hks_fa_netprofitmargin_ttm2($U$1,$B38)%</f>
        <v>-0.10955399999999998</v>
      </c>
      <c r="L38" s="8" cm="1">
        <f t="array" ref="L38">[1]!hks_qstm_cs($U$1,"W93978243",$B38,1,"Cur=USD",100000000)</f>
        <v>-1.73</v>
      </c>
      <c r="M38" s="6" cm="1">
        <f t="array" ref="M38">[1]!s_nq_avgclose($U$1,-63,$A38,3)</f>
        <v>2.8039843750000002</v>
      </c>
      <c r="N38" s="6">
        <f>MIN([1]!s_mq_low($U$1,$A38,3),[1]!s_mq_low($U$1,$A38-31,3),[1]!s_mq_low($U$1,$A38-62,3))</f>
        <v>2.14</v>
      </c>
      <c r="O38" s="9">
        <f>MAX([1]!s_mq_high($U$1,$A38,3),[1]!s_mq_high($U$1,$A38-31,3),[1]!s_mq_high($U$1,$A38-62,3))</f>
        <v>3.37</v>
      </c>
      <c r="P38" s="9" cm="1">
        <f t="array" ref="P38">[1]!hks_stm_bs($U$1,"W59961072",$B38,1,"Cur=USD",100000000)</f>
        <v>24.97</v>
      </c>
      <c r="Q38" s="9" cm="1">
        <f t="array" ref="Q38">[1]!hks_stm_bs($U$1,"W57429756",$B38,1,"Cur=USD",100000000)</f>
        <v>9.31</v>
      </c>
      <c r="R38" s="9">
        <f>[1]!hks_stm_bs($U$1,"W51009704",$B38,1,"Cur=USD",100000000)</f>
        <v>12.92</v>
      </c>
      <c r="S38" s="9">
        <f>[1]!hks_stm_bs($U$1,"W50002154",$B38,1,"Cur=USD",100000000)</f>
        <v>21.19</v>
      </c>
      <c r="T38" s="11"/>
    </row>
    <row r="39" spans="1:20" x14ac:dyDescent="0.25">
      <c r="A39" s="5">
        <v>42185</v>
      </c>
      <c r="B39" s="5">
        <v>42185</v>
      </c>
      <c r="C39" s="6" cm="1">
        <f t="array" ref="C39">[1]!hks_qstm_is($U$1,"W69199016",$B39,1,"Cur=USD",100000000)</f>
        <v>9.42</v>
      </c>
      <c r="D39" s="6" cm="1">
        <f t="array" ref="D39">[1]!hks_qstm_is($U$1,"W69199016",EDATE($B39,-12),1,"Cur=USD",100000000)</f>
        <v>14.41</v>
      </c>
      <c r="E39" s="6" cm="1">
        <f t="array" ref="E39">[1]!hks_fa_or_ttm($U$1,$A39,"Cur=USD",100000000)+$C39-$D39</f>
        <v>46.400000000000006</v>
      </c>
      <c r="F39" s="7" cm="1">
        <f t="array" ref="F39">[1]!hks_qfa_grossprofitmargin($U$1,$B39,1)%</f>
        <v>0.24628499999999998</v>
      </c>
      <c r="G39" s="7" cm="1">
        <f t="array" ref="G39">[1]!hks_qfa_grossprofitmargin($U$1,EDATE($B39,-12),1)%</f>
        <v>0.34559299999999998</v>
      </c>
      <c r="H39" s="7" cm="1">
        <f t="array" ref="H39">[1]!hks_fa_grossprofitmargin_ttm2($U$1,$B39)%</f>
        <v>0.30431000000000002</v>
      </c>
      <c r="I39" s="7" cm="1">
        <f t="array" ref="I39">[1]!hks_qfa_netprofitmargin($U$1,$B39,1)%</f>
        <v>-0.19214400000000001</v>
      </c>
      <c r="J39" s="7" cm="1">
        <f t="array" ref="J39">[1]!hks_qfa_netprofitmargin($U$1,EDATE($B39,-12),1)%</f>
        <v>-2.4982999999999998E-2</v>
      </c>
      <c r="K39" s="7" cm="1">
        <f t="array" ref="K39">[1]!hks_fa_netprofitmargin_ttm2($U$1,$B39)%</f>
        <v>-0.152586</v>
      </c>
      <c r="L39" s="8" cm="1">
        <f t="array" ref="L39">[1]!hks_qstm_cs($U$1,"W93978243",$B39,1,"Cur=USD",100000000)</f>
        <v>-0.57999999999999996</v>
      </c>
      <c r="M39" s="6" cm="1">
        <f t="array" ref="M39">[1]!s_nq_avgclose($U$1,-63,$A39,3)</f>
        <v>2.4246093750000006</v>
      </c>
      <c r="N39" s="6">
        <f>MIN([1]!s_mq_low($U$1,$A39,3),[1]!s_mq_low($U$1,$A39-31,3),[1]!s_mq_low($U$1,$A39-62,3))</f>
        <v>2.2000000000000002</v>
      </c>
      <c r="O39" s="9">
        <f>MAX([1]!s_mq_high($U$1,$A39,3),[1]!s_mq_high($U$1,$A39-31,3),[1]!s_mq_high($U$1,$A39-62,3))</f>
        <v>2.94</v>
      </c>
      <c r="P39" s="9" cm="1">
        <f t="array" ref="P39">[1]!hks_stm_bs($U$1,"W59961072",$B39,1,"Cur=USD",100000000)</f>
        <v>24.51</v>
      </c>
      <c r="Q39" s="9" cm="1">
        <f t="array" ref="Q39">[1]!hks_stm_bs($U$1,"W57429756",$B39,1,"Cur=USD",100000000)</f>
        <v>9.3000000000000007</v>
      </c>
      <c r="R39" s="9">
        <f>[1]!hks_stm_bs($U$1,"W51009704",$B39,1,"Cur=USD",100000000)</f>
        <v>13.99</v>
      </c>
      <c r="S39" s="9">
        <f>[1]!hks_stm_bs($U$1,"W50002154",$B39,1,"Cur=USD",100000000)</f>
        <v>21.23</v>
      </c>
      <c r="T39" s="11"/>
    </row>
    <row r="40" spans="1:20" x14ac:dyDescent="0.25">
      <c r="A40" s="5">
        <v>42277</v>
      </c>
      <c r="B40" s="5">
        <v>42277</v>
      </c>
      <c r="C40" s="6" cm="1">
        <f t="array" ref="C40">[1]!hks_qstm_is($U$1,"W69199016",$B40,1,"Cur=USD",100000000)</f>
        <v>10.61</v>
      </c>
      <c r="D40" s="6" cm="1">
        <f t="array" ref="D40">[1]!hks_qstm_is($U$1,"W69199016",EDATE($B40,-12),1,"Cur=USD",100000000)</f>
        <v>14.29</v>
      </c>
      <c r="E40" s="6" cm="1">
        <f t="array" ref="E40">[1]!hks_fa_or_ttm($U$1,$A40,"Cur=USD",100000000)+$C40-$D40</f>
        <v>42.72</v>
      </c>
      <c r="F40" s="7" cm="1">
        <f t="array" ref="F40">[1]!hks_qfa_grossprofitmargin($U$1,$B40,1)%</f>
        <v>0.22525899999999999</v>
      </c>
      <c r="G40" s="7" cm="1">
        <f t="array" ref="G40">[1]!hks_qfa_grossprofitmargin($U$1,EDATE($B40,-12),1)%</f>
        <v>0.345696</v>
      </c>
      <c r="H40" s="7" cm="1">
        <f t="array" ref="H40">[1]!hks_fa_grossprofitmargin_ttm2($U$1,$B40)%</f>
        <v>0.27083299999999999</v>
      </c>
      <c r="I40" s="7" cm="1">
        <f t="array" ref="I40">[1]!hks_qfa_netprofitmargin($U$1,$B40,1)%</f>
        <v>-0.18567400000000001</v>
      </c>
      <c r="J40" s="7" cm="1">
        <f t="array" ref="J40">[1]!hks_qfa_netprofitmargin($U$1,EDATE($B40,-12),1)%</f>
        <v>1.1896E-2</v>
      </c>
      <c r="K40" s="7" cm="1">
        <f t="array" ref="K40">[1]!hks_fa_netprofitmargin_ttm2($U$1,$B40)%</f>
        <v>-0.21582399999999999</v>
      </c>
      <c r="L40" s="8" cm="1">
        <f t="array" ref="L40">[1]!hks_qstm_cs($U$1,"W93978243",$B40,1,"Cur=USD",100000000)</f>
        <v>-0.59</v>
      </c>
      <c r="M40" s="6" cm="1">
        <f t="array" ref="M40">[1]!s_nq_avgclose($U$1,-63,$A40,3)</f>
        <v>1.8803124999999998</v>
      </c>
      <c r="N40" s="6">
        <f>MIN([1]!s_mq_low($U$1,$A40,3),[1]!s_mq_low($U$1,$A40-31,3),[1]!s_mq_low($U$1,$A40-62,3))</f>
        <v>1.61</v>
      </c>
      <c r="O40" s="9">
        <f>MAX([1]!s_mq_high($U$1,$A40,3),[1]!s_mq_high($U$1,$A40-31,3),[1]!s_mq_high($U$1,$A40-62,3))</f>
        <v>2.63</v>
      </c>
      <c r="P40" s="9" cm="1">
        <f t="array" ref="P40">[1]!hks_stm_bs($U$1,"W59961072",$B40,1,"Cur=USD",100000000)</f>
        <v>24.66</v>
      </c>
      <c r="Q40" s="9" cm="1">
        <f t="array" ref="Q40">[1]!hks_stm_bs($U$1,"W57429756",$B40,1,"Cur=USD",100000000)</f>
        <v>7.63</v>
      </c>
      <c r="R40" s="9">
        <f>[1]!hks_stm_bs($U$1,"W51009704",$B40,1,"Cur=USD",100000000)</f>
        <v>14.49</v>
      </c>
      <c r="S40" s="9">
        <f>[1]!hks_stm_bs($U$1,"W50002154",$B40,1,"Cur=USD",100000000)</f>
        <v>21.16</v>
      </c>
      <c r="T40" s="11"/>
    </row>
    <row r="41" spans="1:20" x14ac:dyDescent="0.25">
      <c r="A41" s="5">
        <v>42369</v>
      </c>
      <c r="B41" s="5">
        <v>42369</v>
      </c>
      <c r="C41" s="6" cm="1">
        <f t="array" ref="C41">[1]!hks_qstm_is($U$1,"W69199016",$B41,1,"Cur=USD",100000000)</f>
        <v>9.58</v>
      </c>
      <c r="D41" s="6" cm="1">
        <f t="array" ref="D41">[1]!hks_qstm_is($U$1,"W69199016",EDATE($B41,-12),1,"Cur=USD",100000000)</f>
        <v>12.39</v>
      </c>
      <c r="E41" s="6" cm="1">
        <f t="array" ref="E41">[1]!hks_fa_or_ttm($U$1,$A41,"Cur=USD",100000000)+$C41-$D41</f>
        <v>39.909999999999997</v>
      </c>
      <c r="F41" s="7" cm="1">
        <f t="array" ref="F41">[1]!hks_qfa_grossprofitmargin($U$1,$B41,1)%</f>
        <v>0.29540700000000003</v>
      </c>
      <c r="G41" s="7" cm="1">
        <f t="array" ref="G41">[1]!hks_qfa_grossprofitmargin($U$1,EDATE($B41,-12),1)%</f>
        <v>0.29055700000000001</v>
      </c>
      <c r="H41" s="7" cm="1">
        <f t="array" ref="H41">[1]!hks_fa_grossprofitmargin_ttm2($U$1,$B41)%</f>
        <v>0.27060899999999999</v>
      </c>
      <c r="I41" s="7" cm="1">
        <f t="array" ref="I41">[1]!hks_qfa_netprofitmargin($U$1,$B41,1)%</f>
        <v>-0.106472</v>
      </c>
      <c r="J41" s="7" cm="1">
        <f t="array" ref="J41">[1]!hks_qfa_netprofitmargin($U$1,EDATE($B41,-12),1)%</f>
        <v>-0.29378499999999996</v>
      </c>
      <c r="K41" s="7" cm="1">
        <f t="array" ref="K41">[1]!hks_fa_netprofitmargin_ttm2($U$1,$B41)%</f>
        <v>-0.16537199999999999</v>
      </c>
      <c r="L41" s="8" cm="1">
        <f t="array" ref="L41">[1]!hks_qstm_cs($U$1,"W93978243",$B41,1,"Cur=USD",100000000)</f>
        <v>0.53</v>
      </c>
      <c r="M41" s="6" cm="1">
        <f t="array" ref="M41">[1]!s_nq_avgclose($U$1,-63,$A41,3)</f>
        <v>2.2386718750000001</v>
      </c>
      <c r="N41" s="6">
        <f>MIN([1]!s_mq_low($U$1,$A41,3),[1]!s_mq_low($U$1,$A41-31,3),[1]!s_mq_low($U$1,$A41-62,3))</f>
        <v>1.72</v>
      </c>
      <c r="O41" s="9">
        <f>MAX([1]!s_mq_high($U$1,$A41,3),[1]!s_mq_high($U$1,$A41-31,3),[1]!s_mq_high($U$1,$A41-62,3))</f>
        <v>3.06</v>
      </c>
      <c r="P41" s="9" cm="1">
        <f t="array" ref="P41">[1]!hks_stm_bs($U$1,"W59961072",$B41,1,"Cur=USD",100000000)</f>
        <v>23.2</v>
      </c>
      <c r="Q41" s="9" cm="1">
        <f t="array" ref="Q41">[1]!hks_stm_bs($U$1,"W57429756",$B41,1,"Cur=USD",100000000)</f>
        <v>7.89</v>
      </c>
      <c r="R41" s="9">
        <f>[1]!hks_stm_bs($U$1,"W51009704",$B41,1,"Cur=USD",100000000)</f>
        <v>14.03</v>
      </c>
      <c r="S41" s="9">
        <f>[1]!hks_stm_bs($U$1,"W50002154",$B41,1,"Cur=USD",100000000)</f>
        <v>21.18</v>
      </c>
      <c r="T41" s="11"/>
    </row>
    <row r="42" spans="1:20" x14ac:dyDescent="0.25">
      <c r="A42" s="5">
        <v>42460</v>
      </c>
      <c r="B42" s="5">
        <v>42460</v>
      </c>
      <c r="C42" s="6" cm="1">
        <f t="array" ref="C42">[1]!hks_qstm_is($U$1,"W69199016",$B42,1,"Cur=USD",100000000)</f>
        <v>8.32</v>
      </c>
      <c r="D42" s="6" cm="1">
        <f t="array" ref="D42">[1]!hks_qstm_is($U$1,"W69199016",EDATE($B42,-12),1,"Cur=USD",100000000)</f>
        <v>10.3</v>
      </c>
      <c r="E42" s="6" cm="1">
        <f t="array" ref="E42">[1]!hks_fa_or_ttm($U$1,$A42,"Cur=USD",100000000)+$C42-$D42</f>
        <v>37.929999999999993</v>
      </c>
      <c r="F42" s="7" cm="1">
        <f t="array" ref="F42">[1]!hks_qfa_grossprofitmargin($U$1,$B42,1)%</f>
        <v>0.32331699999999997</v>
      </c>
      <c r="G42" s="7" cm="1">
        <f t="array" ref="G42">[1]!hks_qfa_grossprofitmargin($U$1,EDATE($B42,-12),1)%</f>
        <v>0.31650500000000004</v>
      </c>
      <c r="H42" s="7" cm="1">
        <f t="array" ref="H42">[1]!hks_fa_grossprofitmargin_ttm2($U$1,$B42)%</f>
        <v>0.26970700000000003</v>
      </c>
      <c r="I42" s="7" cm="1">
        <f t="array" ref="I42">[1]!hks_qfa_netprofitmargin($U$1,$B42,1)%</f>
        <v>-0.13101000000000002</v>
      </c>
      <c r="J42" s="7" cm="1">
        <f t="array" ref="J42">[1]!hks_qfa_netprofitmargin($U$1,EDATE($B42,-12),1)%</f>
        <v>-0.174757</v>
      </c>
      <c r="K42" s="7" cm="1">
        <f t="array" ref="K42">[1]!hks_fa_netprofitmargin_ttm2($U$1,$B42)%</f>
        <v>-0.15528600000000001</v>
      </c>
      <c r="L42" s="8" cm="1">
        <f t="array" ref="L42">[1]!hks_qstm_cs($U$1,"W93978243",$B42,1,"Cur=USD",100000000)</f>
        <v>-0.42</v>
      </c>
      <c r="M42" s="6" cm="1">
        <f t="array" ref="M42">[1]!s_nq_avgclose($U$1,-63,$A42,3)</f>
        <v>2.3048437500000003</v>
      </c>
      <c r="N42" s="6">
        <f>MIN([1]!s_mq_low($U$1,$A42,3),[1]!s_mq_low($U$1,$A42-31,3),[1]!s_mq_low($U$1,$A42-62,3))</f>
        <v>1.75</v>
      </c>
      <c r="O42" s="9">
        <f>MAX([1]!s_mq_high($U$1,$A42,3),[1]!s_mq_high($U$1,$A42-31,3),[1]!s_mq_high($U$1,$A42-62,3))</f>
        <v>2.98</v>
      </c>
      <c r="P42" s="9" cm="1">
        <f t="array" ref="P42">[1]!hks_stm_bs($U$1,"W59961072",$B42,1,"Cur=USD",100000000)</f>
        <v>22.26</v>
      </c>
      <c r="Q42" s="9" cm="1">
        <f t="array" ref="Q42">[1]!hks_stm_bs($U$1,"W57429756",$B42,1,"Cur=USD",100000000)</f>
        <v>7.55</v>
      </c>
      <c r="R42" s="9">
        <f>[1]!hks_stm_bs($U$1,"W51009704",$B42,1,"Cur=USD",100000000)</f>
        <v>13.28</v>
      </c>
      <c r="S42" s="9">
        <f>[1]!hks_stm_bs($U$1,"W50002154",$B42,1,"Cur=USD",100000000)</f>
        <v>21.56</v>
      </c>
      <c r="T42" s="11"/>
    </row>
    <row r="43" spans="1:20" x14ac:dyDescent="0.25">
      <c r="A43" s="5">
        <v>42551</v>
      </c>
      <c r="B43" s="5">
        <v>42551</v>
      </c>
      <c r="C43" s="6" cm="1">
        <f t="array" ref="C43">[1]!hks_qstm_is($U$1,"W69199016",$B43,1,"Cur=USD",100000000)</f>
        <v>10.27</v>
      </c>
      <c r="D43" s="6" cm="1">
        <f t="array" ref="D43">[1]!hks_qstm_is($U$1,"W69199016",EDATE($B43,-12),1,"Cur=USD",100000000)</f>
        <v>9.42</v>
      </c>
      <c r="E43" s="6" cm="1">
        <f t="array" ref="E43">[1]!hks_fa_or_ttm($U$1,$A43,"Cur=USD",100000000)+$C43-$D43</f>
        <v>38.78</v>
      </c>
      <c r="F43" s="7" cm="1">
        <f t="array" ref="F43">[1]!hks_qfa_grossprofitmargin($U$1,$B43,1)%</f>
        <v>0.31061299999999997</v>
      </c>
      <c r="G43" s="7" cm="1">
        <f t="array" ref="G43">[1]!hks_qfa_grossprofitmargin($U$1,EDATE($B43,-12),1)%</f>
        <v>0.24628499999999998</v>
      </c>
      <c r="H43" s="7" cm="1">
        <f t="array" ref="H43">[1]!hks_fa_grossprofitmargin_ttm2($U$1,$B43)%</f>
        <v>0.28622999999999998</v>
      </c>
      <c r="I43" s="7" cm="1">
        <f t="array" ref="I43">[1]!hks_qfa_netprofitmargin($U$1,$B43,1)%</f>
        <v>6.718600000000001E-2</v>
      </c>
      <c r="J43" s="7" cm="1">
        <f t="array" ref="J43">[1]!hks_qfa_netprofitmargin($U$1,EDATE($B43,-12),1)%</f>
        <v>-0.19214400000000001</v>
      </c>
      <c r="K43" s="7" cm="1">
        <f t="array" ref="K43">[1]!hks_fa_netprofitmargin_ttm2($U$1,$B43)%</f>
        <v>-8.7415999999999994E-2</v>
      </c>
      <c r="L43" s="8" cm="1">
        <f t="array" ref="L43">[1]!hks_qstm_cs($U$1,"W93978243",$B43,1,"Cur=USD",100000000)</f>
        <v>-0.85</v>
      </c>
      <c r="M43" s="6" cm="1">
        <f t="array" ref="M43">[1]!s_nq_avgclose($U$1,-63,$A43,3)</f>
        <v>3.8853124999999995</v>
      </c>
      <c r="N43" s="6">
        <f>MIN([1]!s_mq_low($U$1,$A43,3),[1]!s_mq_low($U$1,$A43-31,3),[1]!s_mq_low($U$1,$A43-62,3))</f>
        <v>2.6</v>
      </c>
      <c r="O43" s="9">
        <f>MAX([1]!s_mq_high($U$1,$A43,3),[1]!s_mq_high($U$1,$A43-31,3),[1]!s_mq_high($U$1,$A43-62,3))</f>
        <v>5.52</v>
      </c>
      <c r="P43" s="9" cm="1">
        <f t="array" ref="P43">[1]!hks_stm_bs($U$1,"W59961072",$B43,1,"Cur=USD",100000000)</f>
        <v>25.06</v>
      </c>
      <c r="Q43" s="9" cm="1">
        <f t="array" ref="Q43">[1]!hks_stm_bs($U$1,"W57429756",$B43,1,"Cur=USD",100000000)</f>
        <v>8.1</v>
      </c>
      <c r="R43" s="9">
        <f>[1]!hks_stm_bs($U$1,"W51009704",$B43,1,"Cur=USD",100000000)</f>
        <v>15.81</v>
      </c>
      <c r="S43" s="9">
        <f>[1]!hks_stm_bs($U$1,"W50002154",$B43,1,"Cur=USD",100000000)</f>
        <v>21.48</v>
      </c>
      <c r="T43" s="11"/>
    </row>
    <row r="44" spans="1:20" x14ac:dyDescent="0.25">
      <c r="A44" s="5">
        <v>42643</v>
      </c>
      <c r="B44" s="5">
        <v>42643</v>
      </c>
      <c r="C44" s="6" cm="1">
        <f t="array" ref="C44">[1]!hks_qstm_is($U$1,"W69199016",$B44,1,"Cur=USD",100000000)</f>
        <v>13.07</v>
      </c>
      <c r="D44" s="6" cm="1">
        <f t="array" ref="D44">[1]!hks_qstm_is($U$1,"W69199016",EDATE($B44,-12),1,"Cur=USD",100000000)</f>
        <v>10.61</v>
      </c>
      <c r="E44" s="6" cm="1">
        <f t="array" ref="E44">[1]!hks_fa_or_ttm($U$1,$A44,"Cur=USD",100000000)+$C44-$D44</f>
        <v>41.24</v>
      </c>
      <c r="F44" s="7" cm="1">
        <f t="array" ref="F44">[1]!hks_qfa_grossprofitmargin($U$1,$B44,1)%</f>
        <v>4.5141999999999995E-2</v>
      </c>
      <c r="G44" s="7" cm="1">
        <f t="array" ref="G44">[1]!hks_qfa_grossprofitmargin($U$1,EDATE($B44,-12),1)%</f>
        <v>0.22525899999999999</v>
      </c>
      <c r="H44" s="7" cm="1">
        <f t="array" ref="H44">[1]!hks_fa_grossprofitmargin_ttm2($U$1,$B44)%</f>
        <v>0.22550899999999999</v>
      </c>
      <c r="I44" s="7" cm="1">
        <f t="array" ref="I44">[1]!hks_qfa_netprofitmargin($U$1,$B44,1)%</f>
        <v>-0.31063499999999999</v>
      </c>
      <c r="J44" s="7" cm="1">
        <f t="array" ref="J44">[1]!hks_qfa_netprofitmargin($U$1,EDATE($B44,-12),1)%</f>
        <v>-0.18567400000000001</v>
      </c>
      <c r="K44" s="7" cm="1">
        <f t="array" ref="K44">[1]!hks_fa_netprofitmargin_ttm2($U$1,$B44)%</f>
        <v>-0.132881</v>
      </c>
      <c r="L44" s="8" cm="1">
        <f t="array" ref="L44">[1]!hks_qstm_cs($U$1,"W93978243",$B44,1,"Cur=USD",100000000)</f>
        <v>0.28999999999999998</v>
      </c>
      <c r="M44" s="6" cm="1">
        <f t="array" ref="M44">[1]!s_nq_avgclose($U$1,-63,$A44,3)</f>
        <v>6.3842187500000014</v>
      </c>
      <c r="N44" s="6">
        <f>MIN([1]!s_mq_low($U$1,$A44,3),[1]!s_mq_low($U$1,$A44-31,3),[1]!s_mq_low($U$1,$A44-62,3))</f>
        <v>4.82</v>
      </c>
      <c r="O44" s="9">
        <f>MAX([1]!s_mq_high($U$1,$A44,3),[1]!s_mq_high($U$1,$A44-31,3),[1]!s_mq_high($U$1,$A44-62,3))</f>
        <v>8</v>
      </c>
      <c r="P44" s="9" cm="1">
        <f t="array" ref="P44">[1]!hks_stm_bs($U$1,"W59961072",$B44,1,"Cur=USD",100000000)</f>
        <v>28.24</v>
      </c>
      <c r="Q44" s="9" cm="1">
        <f t="array" ref="Q44">[1]!hks_stm_bs($U$1,"W57429756",$B44,1,"Cur=USD",100000000)</f>
        <v>7.92</v>
      </c>
      <c r="R44" s="9">
        <f>[1]!hks_stm_bs($U$1,"W51009704",$B44,1,"Cur=USD",100000000)</f>
        <v>14.73</v>
      </c>
      <c r="S44" s="9">
        <f>[1]!hks_stm_bs($U$1,"W50002154",$B44,1,"Cur=USD",100000000)</f>
        <v>17.579999999999998</v>
      </c>
      <c r="T44" s="11"/>
    </row>
    <row r="45" spans="1:20" x14ac:dyDescent="0.25">
      <c r="A45" s="5">
        <v>42735</v>
      </c>
      <c r="B45" s="5">
        <v>42735</v>
      </c>
      <c r="C45" s="6" cm="1">
        <f t="array" ref="C45">[1]!hks_qstm_is($U$1,"W69199016",$B45,1,"Cur=USD",100000000)</f>
        <v>11.06</v>
      </c>
      <c r="D45" s="6" cm="1">
        <f t="array" ref="D45">[1]!hks_qstm_is($U$1,"W69199016",EDATE($B45,-12),1,"Cur=USD",100000000)</f>
        <v>9.58</v>
      </c>
      <c r="E45" s="6" cm="1">
        <f t="array" ref="E45">[1]!hks_fa_or_ttm($U$1,$A45,"Cur=USD",100000000)+$C45-$D45</f>
        <v>42.720000000000006</v>
      </c>
      <c r="F45" s="7" cm="1">
        <f t="array" ref="F45">[1]!hks_qfa_grossprofitmargin($U$1,$B45,1)%</f>
        <v>0.31736000000000003</v>
      </c>
      <c r="G45" s="7" cm="1">
        <f t="array" ref="G45">[1]!hks_qfa_grossprofitmargin($U$1,EDATE($B45,-12),1)%</f>
        <v>0.29540700000000003</v>
      </c>
      <c r="H45" s="7" cm="1">
        <f t="array" ref="H45">[1]!hks_fa_grossprofitmargin_ttm2($U$1,$B45)%</f>
        <v>0.23361399999999999</v>
      </c>
      <c r="I45" s="7" cm="1">
        <f t="array" ref="I45">[1]!hks_qfa_netprofitmargin($U$1,$B45,1)%</f>
        <v>-4.6112E-2</v>
      </c>
      <c r="J45" s="7" cm="1">
        <f t="array" ref="J45">[1]!hks_qfa_netprofitmargin($U$1,EDATE($B45,-12),1)%</f>
        <v>-0.106472</v>
      </c>
      <c r="K45" s="7" cm="1">
        <f t="array" ref="K45">[1]!hks_fa_netprofitmargin_ttm2($U$1,$B45)%</f>
        <v>-0.11633900000000001</v>
      </c>
      <c r="L45" s="8" cm="1">
        <f t="array" ref="L45">[1]!hks_qstm_cs($U$1,"W93978243",$B45,1,"Cur=USD",100000000)</f>
        <v>1.88</v>
      </c>
      <c r="M45" s="6" cm="1">
        <f t="array" ref="M45">[1]!s_nq_avgclose($U$1,-63,$A45,3)</f>
        <v>8.3625781250000006</v>
      </c>
      <c r="N45" s="6">
        <f>MIN([1]!s_mq_low($U$1,$A45,3),[1]!s_mq_low($U$1,$A45-31,3),[1]!s_mq_low($U$1,$A45-62,3))</f>
        <v>6.22</v>
      </c>
      <c r="O45" s="9">
        <f>MAX([1]!s_mq_high($U$1,$A45,3),[1]!s_mq_high($U$1,$A45-31,3),[1]!s_mq_high($U$1,$A45-62,3))</f>
        <v>12.42</v>
      </c>
      <c r="P45" s="9" cm="1">
        <f t="array" ref="P45">[1]!hks_stm_bs($U$1,"W59961072",$B45,1,"Cur=USD",100000000)</f>
        <v>25.3</v>
      </c>
      <c r="Q45" s="9" cm="1">
        <f t="array" ref="Q45">[1]!hks_stm_bs($U$1,"W57429756",$B45,1,"Cur=USD",100000000)</f>
        <v>7.91</v>
      </c>
      <c r="R45" s="9">
        <f>[1]!hks_stm_bs($U$1,"W51009704",$B45,1,"Cur=USD",100000000)</f>
        <v>13.46</v>
      </c>
      <c r="S45" s="9">
        <f>[1]!hks_stm_bs($U$1,"W50002154",$B45,1,"Cur=USD",100000000)</f>
        <v>15.59</v>
      </c>
      <c r="T45" s="11"/>
    </row>
    <row r="46" spans="1:20" x14ac:dyDescent="0.25">
      <c r="A46" s="5">
        <v>42825</v>
      </c>
      <c r="B46" s="5">
        <v>42825</v>
      </c>
      <c r="C46" s="6" cm="1">
        <f t="array" ref="C46">[1]!hks_qstm_is($U$1,"W69199016",$B46,1,"Cur=USD",100000000)</f>
        <v>9.84</v>
      </c>
      <c r="D46" s="6" cm="1">
        <f t="array" ref="D46">[1]!hks_qstm_is($U$1,"W69199016",EDATE($B46,-12),1,"Cur=USD",100000000)</f>
        <v>8.32</v>
      </c>
      <c r="E46" s="6" cm="1">
        <f t="array" ref="E46">[1]!hks_fa_or_ttm($U$1,$A46,"Cur=USD",100000000)+$C46-$D46</f>
        <v>44.24</v>
      </c>
      <c r="F46" s="7" cm="1">
        <f t="array" ref="F46">[1]!hks_qfa_grossprofitmargin($U$1,$B46,1)%</f>
        <v>0.33638199999999996</v>
      </c>
      <c r="G46" s="7" cm="1">
        <f t="array" ref="G46">[1]!hks_qfa_grossprofitmargin($U$1,EDATE($B46,-12),1)%</f>
        <v>0.32331699999999997</v>
      </c>
      <c r="H46" s="7" cm="1">
        <f t="array" ref="H46">[1]!hks_fa_grossprofitmargin_ttm2($U$1,$B46)%</f>
        <v>0.23960200000000001</v>
      </c>
      <c r="I46" s="7" cm="1">
        <f t="array" ref="I46">[1]!hks_qfa_netprofitmargin($U$1,$B46,1)%</f>
        <v>-7.4187000000000003E-2</v>
      </c>
      <c r="J46" s="7" cm="1">
        <f t="array" ref="J46">[1]!hks_qfa_netprofitmargin($U$1,EDATE($B46,-12),1)%</f>
        <v>-0.13101000000000002</v>
      </c>
      <c r="K46" s="7" cm="1">
        <f t="array" ref="K46">[1]!hks_fa_netprofitmargin_ttm2($U$1,$B46)%</f>
        <v>-0.104204</v>
      </c>
      <c r="L46" s="8" cm="1">
        <f t="array" ref="L46">[1]!hks_qstm_cs($U$1,"W93978243",$B46,1,"Cur=USD",100000000)</f>
        <v>-2.99</v>
      </c>
      <c r="M46" s="6" cm="1">
        <f t="array" ref="M46">[1]!s_nq_avgclose($U$1,-63,$A46,3)</f>
        <v>12.655468749999999</v>
      </c>
      <c r="N46" s="6">
        <f>MIN([1]!s_mq_low($U$1,$A46,3),[1]!s_mq_low($U$1,$A46-31,3),[1]!s_mq_low($U$1,$A46-62,3))</f>
        <v>9.42</v>
      </c>
      <c r="O46" s="9">
        <f>MAX([1]!s_mq_high($U$1,$A46,3),[1]!s_mq_high($U$1,$A46-31,3),[1]!s_mq_high($U$1,$A46-62,3))</f>
        <v>15.55</v>
      </c>
      <c r="P46" s="9" cm="1">
        <f t="array" ref="P46">[1]!hks_stm_bs($U$1,"W59961072",$B46,1,"Cur=USD",100000000)</f>
        <v>24.98</v>
      </c>
      <c r="Q46" s="9" cm="1">
        <f t="array" ref="Q46">[1]!hks_stm_bs($U$1,"W57429756",$B46,1,"Cur=USD",100000000)</f>
        <v>8.01</v>
      </c>
      <c r="R46" s="9">
        <f>[1]!hks_stm_bs($U$1,"W51009704",$B46,1,"Cur=USD",100000000)</f>
        <v>13.72</v>
      </c>
      <c r="S46" s="9">
        <f>[1]!hks_stm_bs($U$1,"W50002154",$B46,1,"Cur=USD",100000000)</f>
        <v>15.18</v>
      </c>
      <c r="T46" s="11"/>
    </row>
    <row r="47" spans="1:20" x14ac:dyDescent="0.25">
      <c r="A47" s="5">
        <v>42916</v>
      </c>
      <c r="B47" s="5">
        <v>42916</v>
      </c>
      <c r="C47" s="6" cm="1">
        <f t="array" ref="C47">[1]!hks_qstm_is($U$1,"W69199016",$B47,1,"Cur=USD",100000000)</f>
        <v>12.22</v>
      </c>
      <c r="D47" s="6" cm="1">
        <f t="array" ref="D47">[1]!hks_qstm_is($U$1,"W69199016",EDATE($B47,-12),1,"Cur=USD",100000000)</f>
        <v>10.27</v>
      </c>
      <c r="E47" s="6" cm="1">
        <f t="array" ref="E47">[1]!hks_fa_or_ttm($U$1,$A47,"Cur=USD",100000000)+$C47-$D47</f>
        <v>46.19</v>
      </c>
      <c r="F47" s="7" cm="1">
        <f t="array" ref="F47">[1]!hks_qfa_grossprofitmargin($U$1,$B47,1)%</f>
        <v>0.33060600000000001</v>
      </c>
      <c r="G47" s="7" cm="1">
        <f t="array" ref="G47">[1]!hks_qfa_grossprofitmargin($U$1,EDATE($B47,-12),1)%</f>
        <v>0.31061299999999997</v>
      </c>
      <c r="H47" s="7" cm="1">
        <f t="array" ref="H47">[1]!hks_fa_grossprofitmargin_ttm2($U$1,$B47)%</f>
        <v>0.24788900000000003</v>
      </c>
      <c r="I47" s="7" cm="1">
        <f t="array" ref="I47">[1]!hks_qfa_netprofitmargin($U$1,$B47,1)%</f>
        <v>-1.3092999999999999E-2</v>
      </c>
      <c r="J47" s="7" cm="1">
        <f t="array" ref="J47">[1]!hks_qfa_netprofitmargin($U$1,EDATE($B47,-12),1)%</f>
        <v>6.718600000000001E-2</v>
      </c>
      <c r="K47" s="7" cm="1">
        <f t="array" ref="K47">[1]!hks_fa_netprofitmargin_ttm2($U$1,$B47)%</f>
        <v>-0.11820700000000001</v>
      </c>
      <c r="L47" s="8" cm="1">
        <f t="array" ref="L47">[1]!hks_qstm_cs($U$1,"W93978243",$B47,1,"Cur=USD",100000000)</f>
        <v>-0.82</v>
      </c>
      <c r="M47" s="6" cm="1">
        <f t="array" ref="M47">[1]!s_nq_avgclose($U$1,-63,$A47,3)</f>
        <v>12.260234375</v>
      </c>
      <c r="N47" s="6">
        <f>MIN([1]!s_mq_low($U$1,$A47,3),[1]!s_mq_low($U$1,$A47-31,3),[1]!s_mq_low($U$1,$A47-62,3))</f>
        <v>9.85</v>
      </c>
      <c r="O47" s="9">
        <f>MAX([1]!s_mq_high($U$1,$A47,3),[1]!s_mq_high($U$1,$A47-31,3),[1]!s_mq_high($U$1,$A47-62,3))</f>
        <v>14.74</v>
      </c>
      <c r="P47" s="9" cm="1">
        <f t="array" ref="P47">[1]!hks_stm_bs($U$1,"W59961072",$B47,1,"Cur=USD",100000000)</f>
        <v>25.11</v>
      </c>
      <c r="Q47" s="9" cm="1">
        <f t="array" ref="Q47">[1]!hks_stm_bs($U$1,"W57429756",$B47,1,"Cur=USD",100000000)</f>
        <v>8.59</v>
      </c>
      <c r="R47" s="9">
        <f>[1]!hks_stm_bs($U$1,"W51009704",$B47,1,"Cur=USD",100000000)</f>
        <v>14.49</v>
      </c>
      <c r="S47" s="9">
        <f>[1]!hks_stm_bs($U$1,"W50002154",$B47,1,"Cur=USD",100000000)</f>
        <v>15.04</v>
      </c>
      <c r="T47" s="11"/>
    </row>
    <row r="48" spans="1:20" x14ac:dyDescent="0.25">
      <c r="A48" s="5">
        <v>43008</v>
      </c>
      <c r="B48" s="5">
        <v>43008</v>
      </c>
      <c r="C48" s="6" cm="1">
        <f t="array" ref="C48">[1]!hks_qstm_is($U$1,"W69199016",$B48,1,"Cur=USD",100000000)</f>
        <v>16.43</v>
      </c>
      <c r="D48" s="6" cm="1">
        <f t="array" ref="D48">[1]!hks_qstm_is($U$1,"W69199016",EDATE($B48,-12),1,"Cur=USD",100000000)</f>
        <v>13.07</v>
      </c>
      <c r="E48" s="6" cm="1">
        <f t="array" ref="E48">[1]!hks_fa_or_ttm($U$1,$A48,"Cur=USD",100000000)+$C48-$D48</f>
        <v>49.55</v>
      </c>
      <c r="F48" s="7" cm="1">
        <f t="array" ref="F48">[1]!hks_qfa_grossprofitmargin($U$1,$B48,1)%</f>
        <v>0.34875200000000001</v>
      </c>
      <c r="G48" s="7" cm="1">
        <f t="array" ref="G48">[1]!hks_qfa_grossprofitmargin($U$1,EDATE($B48,-12),1)%</f>
        <v>4.5141999999999995E-2</v>
      </c>
      <c r="H48" s="7" cm="1">
        <f t="array" ref="H48">[1]!hks_fa_grossprofitmargin_ttm2($U$1,$B48)%</f>
        <v>0.33481299999999997</v>
      </c>
      <c r="I48" s="7" cm="1">
        <f t="array" ref="I48">[1]!hks_qfa_netprofitmargin($U$1,$B48,1)%</f>
        <v>4.3213999999999995E-2</v>
      </c>
      <c r="J48" s="7" cm="1">
        <f t="array" ref="J48">[1]!hks_qfa_netprofitmargin($U$1,EDATE($B48,-12),1)%</f>
        <v>-0.31063499999999999</v>
      </c>
      <c r="K48" s="7" cm="1">
        <f t="array" ref="K48">[1]!hks_fa_netprofitmargin_ttm2($U$1,$B48)%</f>
        <v>-1.3925E-2</v>
      </c>
      <c r="L48" s="8" cm="1">
        <f t="array" ref="L48">[1]!hks_qstm_cs($U$1,"W93978243",$B48,1,"Cur=USD",100000000)</f>
        <v>0.66</v>
      </c>
      <c r="M48" s="6" cm="1">
        <f t="array" ref="M48">[1]!s_nq_avgclose($U$1,-63,$A48,3)</f>
        <v>13.038437499999999</v>
      </c>
      <c r="N48" s="6">
        <f>MIN([1]!s_mq_low($U$1,$A48,3),[1]!s_mq_low($U$1,$A48-31,3),[1]!s_mq_low($U$1,$A48-62,3))</f>
        <v>11.86</v>
      </c>
      <c r="O48" s="9">
        <f>MAX([1]!s_mq_high($U$1,$A48,3),[1]!s_mq_high($U$1,$A48-31,3),[1]!s_mq_high($U$1,$A48-62,3))</f>
        <v>15.65</v>
      </c>
      <c r="P48" s="9" cm="1">
        <f t="array" ref="P48">[1]!hks_stm_bs($U$1,"W59961072",$B48,1,"Cur=USD",100000000)</f>
        <v>26.99</v>
      </c>
      <c r="Q48" s="9" cm="1">
        <f t="array" ref="Q48">[1]!hks_stm_bs($U$1,"W57429756",$B48,1,"Cur=USD",100000000)</f>
        <v>8.8699999999999992</v>
      </c>
      <c r="R48" s="9">
        <f>[1]!hks_stm_bs($U$1,"W51009704",$B48,1,"Cur=USD",100000000)</f>
        <v>15.91</v>
      </c>
      <c r="S48" s="9">
        <f>[1]!hks_stm_bs($U$1,"W50002154",$B48,1,"Cur=USD",100000000)</f>
        <v>14.75</v>
      </c>
      <c r="T48" s="11"/>
    </row>
    <row r="49" spans="1:20" x14ac:dyDescent="0.25">
      <c r="A49" s="5">
        <v>43100</v>
      </c>
      <c r="B49" s="5">
        <v>43100</v>
      </c>
      <c r="C49" s="6" cm="1">
        <f t="array" ref="C49">[1]!hks_qstm_is($U$1,"W69199016",$B49,1,"Cur=USD",100000000)</f>
        <v>14.8</v>
      </c>
      <c r="D49" s="6" cm="1">
        <f t="array" ref="D49">[1]!hks_qstm_is($U$1,"W69199016",EDATE($B49,-12),1,"Cur=USD",100000000)</f>
        <v>11.06</v>
      </c>
      <c r="E49" s="6" cm="1">
        <f t="array" ref="E49">[1]!hks_fa_or_ttm($U$1,$A49,"Cur=USD",100000000)+$C49-$D49</f>
        <v>53.289999999999992</v>
      </c>
      <c r="F49" s="7" cm="1">
        <f t="array" ref="F49">[1]!hks_qfa_grossprofitmargin($U$1,$B49,1)%</f>
        <v>0.34797299999999998</v>
      </c>
      <c r="G49" s="7" cm="1">
        <f t="array" ref="G49">[1]!hks_qfa_grossprofitmargin($U$1,EDATE($B49,-12),1)%</f>
        <v>0.31736000000000003</v>
      </c>
      <c r="H49" s="7" cm="1">
        <f t="array" ref="H49">[1]!hks_fa_grossprofitmargin_ttm2($U$1,$B49)%</f>
        <v>0.34209000000000001</v>
      </c>
      <c r="I49" s="7" cm="1">
        <f t="array" ref="I49">[1]!hks_qfa_netprofitmargin($U$1,$B49,1)%</f>
        <v>4.1216000000000003E-2</v>
      </c>
      <c r="J49" s="7" cm="1">
        <f t="array" ref="J49">[1]!hks_qfa_netprofitmargin($U$1,EDATE($B49,-12),1)%</f>
        <v>-4.6112E-2</v>
      </c>
      <c r="K49" s="7" cm="1">
        <f t="array" ref="K49">[1]!hks_fa_netprofitmargin_ttm2($U$1,$B49)%</f>
        <v>8.0689999999999998E-3</v>
      </c>
      <c r="L49" s="8" cm="1">
        <f t="array" ref="L49">[1]!hks_qstm_cs($U$1,"W93978243",$B49,1,"Cur=USD",100000000)</f>
        <v>3.83</v>
      </c>
      <c r="M49" s="6" cm="1">
        <f t="array" ref="M49">[1]!s_nq_avgclose($U$1,-63,$A49,3)</f>
        <v>11.702499999999997</v>
      </c>
      <c r="N49" s="6">
        <f>MIN([1]!s_mq_low($U$1,$A49,3),[1]!s_mq_low($U$1,$A49-31,3),[1]!s_mq_low($U$1,$A49-62,3))</f>
        <v>9.6999999999999993</v>
      </c>
      <c r="O49" s="9">
        <f>MAX([1]!s_mq_high($U$1,$A49,3),[1]!s_mq_high($U$1,$A49-31,3),[1]!s_mq_high($U$1,$A49-62,3))</f>
        <v>14.41</v>
      </c>
      <c r="P49" s="9" cm="1">
        <f t="array" ref="P49">[1]!hks_stm_bs($U$1,"W59961072",$B49,1,"Cur=USD",100000000)</f>
        <v>26.22</v>
      </c>
      <c r="Q49" s="9" cm="1">
        <f t="array" ref="Q49">[1]!hks_stm_bs($U$1,"W57429756",$B49,1,"Cur=USD",100000000)</f>
        <v>9.18</v>
      </c>
      <c r="R49" s="9">
        <f>[1]!hks_stm_bs($U$1,"W51009704",$B49,1,"Cur=USD",100000000)</f>
        <v>14.86</v>
      </c>
      <c r="S49" s="9">
        <f>[1]!hks_stm_bs($U$1,"W50002154",$B49,1,"Cur=USD",100000000)</f>
        <v>14.43</v>
      </c>
      <c r="T49" s="11"/>
    </row>
    <row r="50" spans="1:20" x14ac:dyDescent="0.25">
      <c r="A50" s="5">
        <v>43190</v>
      </c>
      <c r="B50" s="5">
        <v>43190</v>
      </c>
      <c r="C50" s="6" cm="1">
        <f t="array" ref="C50">[1]!hks_qstm_is($U$1,"W69199016",$B50,1,"Cur=USD",100000000)</f>
        <v>16.47</v>
      </c>
      <c r="D50" s="6" cm="1">
        <f t="array" ref="D50">[1]!hks_qstm_is($U$1,"W69199016",EDATE($B50,-12),1,"Cur=USD",100000000)</f>
        <v>9.84</v>
      </c>
      <c r="E50" s="6" cm="1">
        <f t="array" ref="E50">[1]!hks_fa_or_ttm($U$1,$A50,"Cur=USD",100000000)+$C50-$D50</f>
        <v>59.919999999999987</v>
      </c>
      <c r="F50" s="7" cm="1">
        <f t="array" ref="F50">[1]!hks_qfa_grossprofitmargin($U$1,$B50,1)%</f>
        <v>0.36247699999999999</v>
      </c>
      <c r="G50" s="7" cm="1">
        <f t="array" ref="G50">[1]!hks_qfa_grossprofitmargin($U$1,EDATE($B50,-12),1)%</f>
        <v>0.33638199999999996</v>
      </c>
      <c r="H50" s="7" cm="1">
        <f t="array" ref="H50">[1]!hks_fa_grossprofitmargin_ttm2($U$1,$B50)%</f>
        <v>0.348632</v>
      </c>
      <c r="I50" s="7" cm="1">
        <f t="array" ref="I50">[1]!hks_qfa_netprofitmargin($U$1,$B50,1)%</f>
        <v>4.9180000000000001E-2</v>
      </c>
      <c r="J50" s="7" cm="1">
        <f t="array" ref="J50">[1]!hks_qfa_netprofitmargin($U$1,EDATE($B50,-12),1)%</f>
        <v>-7.4187000000000003E-2</v>
      </c>
      <c r="K50" s="7" cm="1">
        <f t="array" ref="K50">[1]!hks_fa_netprofitmargin_ttm2($U$1,$B50)%</f>
        <v>3.2877000000000003E-2</v>
      </c>
      <c r="L50" s="8" cm="1">
        <f t="array" ref="L50">[1]!hks_qstm_cs($U$1,"W93978243",$B50,1,"Cur=USD",100000000)</f>
        <v>-0.86</v>
      </c>
      <c r="M50" s="6" cm="1">
        <f t="array" ref="M50">[1]!s_nq_avgclose($U$1,-63,$A50,3)</f>
        <v>11.791562499999998</v>
      </c>
      <c r="N50" s="6">
        <f>MIN([1]!s_mq_low($U$1,$A50,3),[1]!s_mq_low($U$1,$A50-31,3),[1]!s_mq_low($U$1,$A50-62,3))</f>
        <v>9.7899999999999991</v>
      </c>
      <c r="O50" s="9">
        <f>MAX([1]!s_mq_high($U$1,$A50,3),[1]!s_mq_high($U$1,$A50-31,3),[1]!s_mq_high($U$1,$A50-62,3))</f>
        <v>13.85</v>
      </c>
      <c r="P50" s="9" cm="1">
        <f t="array" ref="P50">[1]!hks_stm_bs($U$1,"W59961072",$B50,1,"Cur=USD",100000000)</f>
        <v>27.51</v>
      </c>
      <c r="Q50" s="9" cm="1">
        <f t="array" ref="Q50">[1]!hks_stm_bs($U$1,"W57429756",$B50,1,"Cur=USD",100000000)</f>
        <v>10.119999999999999</v>
      </c>
      <c r="R50" s="9">
        <f>[1]!hks_stm_bs($U$1,"W51009704",$B50,1,"Cur=USD",100000000)</f>
        <v>16.97</v>
      </c>
      <c r="S50" s="9">
        <f>[1]!hks_stm_bs($U$1,"W50002154",$B50,1,"Cur=USD",100000000)</f>
        <v>13.51</v>
      </c>
      <c r="T50" s="11"/>
    </row>
    <row r="51" spans="1:20" x14ac:dyDescent="0.25">
      <c r="A51" s="5">
        <v>43281</v>
      </c>
      <c r="B51" s="5">
        <v>43281</v>
      </c>
      <c r="C51" s="6" cm="1">
        <f t="array" ref="C51">[1]!hks_qstm_is($U$1,"W69199016",$B51,1,"Cur=USD",100000000)</f>
        <v>17.559999999999999</v>
      </c>
      <c r="D51" s="6" cm="1">
        <f t="array" ref="D51">[1]!hks_qstm_is($U$1,"W69199016",EDATE($B51,-12),1,"Cur=USD",100000000)</f>
        <v>12.22</v>
      </c>
      <c r="E51" s="6" cm="1">
        <f t="array" ref="E51">[1]!hks_fa_or_ttm($U$1,$A51,"Cur=USD",100000000)+$C51-$D51</f>
        <v>63.319999999999993</v>
      </c>
      <c r="F51" s="7" cm="1">
        <f t="array" ref="F51">[1]!hks_qfa_grossprofitmargin($U$1,$B51,1)%</f>
        <v>0.37129800000000002</v>
      </c>
      <c r="G51" s="7" cm="1">
        <f t="array" ref="G51">[1]!hks_qfa_grossprofitmargin($U$1,EDATE($B51,-12),1)%</f>
        <v>0.33060600000000001</v>
      </c>
      <c r="H51" s="7" cm="1">
        <f t="array" ref="H51">[1]!hks_fa_grossprofitmargin_ttm2($U$1,$B51)%</f>
        <v>0.35810600000000004</v>
      </c>
      <c r="I51" s="7" cm="1">
        <f t="array" ref="I51">[1]!hks_qfa_netprofitmargin($U$1,$B51,1)%</f>
        <v>6.6059000000000007E-2</v>
      </c>
      <c r="J51" s="7" cm="1">
        <f t="array" ref="J51">[1]!hks_qfa_netprofitmargin($U$1,EDATE($B51,-12),1)%</f>
        <v>-1.3092999999999999E-2</v>
      </c>
      <c r="K51" s="7" cm="1">
        <f t="array" ref="K51">[1]!hks_fa_netprofitmargin_ttm2($U$1,$B51)%</f>
        <v>5.0414E-2</v>
      </c>
      <c r="L51" s="8" cm="1">
        <f t="array" ref="L51">[1]!hks_qstm_cs($U$1,"W93978243",$B51,1,"Cur=USD",100000000)</f>
        <v>-0.45</v>
      </c>
      <c r="M51" s="6" cm="1">
        <f t="array" ref="M51">[1]!s_nq_avgclose($U$1,-63,$A51,3)</f>
        <v>12.712500000000002</v>
      </c>
      <c r="N51" s="6">
        <f>MIN([1]!s_mq_low($U$1,$A51,3),[1]!s_mq_low($U$1,$A51-31,3),[1]!s_mq_low($U$1,$A51-62,3))</f>
        <v>9.0399999999999991</v>
      </c>
      <c r="O51" s="9">
        <f>MAX([1]!s_mq_high($U$1,$A51,3),[1]!s_mq_high($U$1,$A51-31,3),[1]!s_mq_high($U$1,$A51-62,3))</f>
        <v>17.34</v>
      </c>
      <c r="P51" s="9" cm="1">
        <f t="array" ref="P51">[1]!hks_stm_bs($U$1,"W59961072",$B51,1,"Cur=USD",100000000)</f>
        <v>30.99</v>
      </c>
      <c r="Q51" s="9" cm="1">
        <f t="array" ref="Q51">[1]!hks_stm_bs($U$1,"W57429756",$B51,1,"Cur=USD",100000000)</f>
        <v>10.039999999999999</v>
      </c>
      <c r="R51" s="9">
        <f>[1]!hks_stm_bs($U$1,"W51009704",$B51,1,"Cur=USD",100000000)</f>
        <v>18.68</v>
      </c>
      <c r="S51" s="9">
        <f>[1]!hks_stm_bs($U$1,"W50002154",$B51,1,"Cur=USD",100000000)</f>
        <v>13.56</v>
      </c>
      <c r="T51" s="11"/>
    </row>
    <row r="52" spans="1:20" x14ac:dyDescent="0.25">
      <c r="A52" s="5">
        <v>43373</v>
      </c>
      <c r="B52" s="5">
        <v>43373</v>
      </c>
      <c r="C52" s="6" cm="1">
        <f t="array" ref="C52">[1]!hks_qstm_is($U$1,"W69199016",$B52,1,"Cur=USD",100000000)</f>
        <v>16.53</v>
      </c>
      <c r="D52" s="6" cm="1">
        <f t="array" ref="D52">[1]!hks_qstm_is($U$1,"W69199016",EDATE($B52,-12),1,"Cur=USD",100000000)</f>
        <v>16.43</v>
      </c>
      <c r="E52" s="6" cm="1">
        <f t="array" ref="E52">[1]!hks_fa_or_ttm($U$1,$A52,"Cur=USD",100000000)+$C52-$D52</f>
        <v>64.13</v>
      </c>
      <c r="F52" s="7" cm="1">
        <f t="array" ref="F52">[1]!hks_qfa_grossprofitmargin($U$1,$B52,1)%</f>
        <v>0.39987900000000004</v>
      </c>
      <c r="G52" s="7" cm="1">
        <f t="array" ref="G52">[1]!hks_qfa_grossprofitmargin($U$1,EDATE($B52,-12),1)%</f>
        <v>0.34875200000000001</v>
      </c>
      <c r="H52" s="7" cm="1">
        <f t="array" ref="H52">[1]!hks_fa_grossprofitmargin_ttm2($U$1,$B52)%</f>
        <v>0.37102200000000002</v>
      </c>
      <c r="I52" s="7" cm="1">
        <f t="array" ref="I52">[1]!hks_qfa_netprofitmargin($U$1,$B52,1)%</f>
        <v>6.1706000000000004E-2</v>
      </c>
      <c r="J52" s="7" cm="1">
        <f t="array" ref="J52">[1]!hks_qfa_netprofitmargin($U$1,EDATE($B52,-12),1)%</f>
        <v>4.3213999999999995E-2</v>
      </c>
      <c r="K52" s="7" cm="1">
        <f t="array" ref="K52">[1]!hks_fa_netprofitmargin_ttm2($U$1,$B52)%</f>
        <v>5.5079999999999997E-2</v>
      </c>
      <c r="L52" s="8" cm="1">
        <f t="array" ref="L52">[1]!hks_qstm_cs($U$1,"W93978243",$B52,1,"Cur=USD",100000000)</f>
        <v>0.95</v>
      </c>
      <c r="M52" s="6" cm="1">
        <f t="array" ref="M52">[1]!s_nq_avgclose($U$1,-63,$A52,3)</f>
        <v>22.448281250000001</v>
      </c>
      <c r="N52" s="6">
        <f>MIN([1]!s_mq_low($U$1,$A52,3),[1]!s_mq_low($U$1,$A52-31,3),[1]!s_mq_low($U$1,$A52-62,3))</f>
        <v>14.74</v>
      </c>
      <c r="O52" s="9">
        <f>MAX([1]!s_mq_high($U$1,$A52,3),[1]!s_mq_high($U$1,$A52-31,3),[1]!s_mq_high($U$1,$A52-62,3))</f>
        <v>34.14</v>
      </c>
      <c r="P52" s="9" cm="1">
        <f t="array" ref="P52">[1]!hks_stm_bs($U$1,"W59961072",$B52,1,"Cur=USD",100000000)</f>
        <v>33.14</v>
      </c>
      <c r="Q52" s="9" cm="1">
        <f t="array" ref="Q52">[1]!hks_stm_bs($U$1,"W57429756",$B52,1,"Cur=USD",100000000)</f>
        <v>10.33</v>
      </c>
      <c r="R52" s="9">
        <f>[1]!hks_stm_bs($U$1,"W51009704",$B52,1,"Cur=USD",100000000)</f>
        <v>18.78</v>
      </c>
      <c r="S52" s="9">
        <f>[1]!hks_stm_bs($U$1,"W50002154",$B52,1,"Cur=USD",100000000)</f>
        <v>13.44</v>
      </c>
      <c r="T52" s="11"/>
    </row>
    <row r="53" spans="1:20" x14ac:dyDescent="0.25">
      <c r="A53" s="5">
        <v>43465</v>
      </c>
      <c r="B53" s="5">
        <v>43465</v>
      </c>
      <c r="C53" s="6" cm="1">
        <f t="array" ref="C53">[1]!hks_qstm_is($U$1,"W69199016",$B53,1,"Cur=USD",100000000)</f>
        <v>14.19</v>
      </c>
      <c r="D53" s="6" cm="1">
        <f t="array" ref="D53">[1]!hks_qstm_is($U$1,"W69199016",EDATE($B53,-12),1,"Cur=USD",100000000)</f>
        <v>14.8</v>
      </c>
      <c r="E53" s="6" cm="1">
        <f t="array" ref="E53">[1]!hks_fa_or_ttm($U$1,$A53,"Cur=USD",100000000)+$C53-$D53</f>
        <v>64.11</v>
      </c>
      <c r="F53" s="7" cm="1">
        <f t="array" ref="F53">[1]!hks_qfa_grossprofitmargin($U$1,$B53,1)%</f>
        <v>0.37843599999999999</v>
      </c>
      <c r="G53" s="7" cm="1">
        <f t="array" ref="G53">[1]!hks_qfa_grossprofitmargin($U$1,EDATE($B53,-12),1)%</f>
        <v>0.34797299999999998</v>
      </c>
      <c r="H53" s="7" cm="1">
        <f t="array" ref="H53">[1]!hks_fa_grossprofitmargin_ttm2($U$1,$B53)%</f>
        <v>0.377915</v>
      </c>
      <c r="I53" s="7" cm="1">
        <f t="array" ref="I53">[1]!hks_qfa_netprofitmargin($U$1,$B53,1)%</f>
        <v>2.6779000000000001E-2</v>
      </c>
      <c r="J53" s="7" cm="1">
        <f t="array" ref="J53">[1]!hks_qfa_netprofitmargin($U$1,EDATE($B53,-12),1)%</f>
        <v>4.1216000000000003E-2</v>
      </c>
      <c r="K53" s="7" cm="1">
        <f t="array" ref="K53">[1]!hks_fa_netprofitmargin_ttm2($U$1,$B53)%</f>
        <v>5.2046000000000002E-2</v>
      </c>
      <c r="L53" s="8" cm="1">
        <f t="array" ref="L53">[1]!hks_qstm_cs($U$1,"W93978243",$B53,1,"Cur=USD",100000000)</f>
        <v>0.7</v>
      </c>
      <c r="M53" s="6" cm="1">
        <f t="array" ref="M53">[1]!s_nq_avgclose($U$1,-63,$A53,3)</f>
        <v>21.767656250000005</v>
      </c>
      <c r="N53" s="6">
        <f>MIN([1]!s_mq_low($U$1,$A53,3),[1]!s_mq_low($U$1,$A53-31,3),[1]!s_mq_low($U$1,$A53-62,3))</f>
        <v>16.03</v>
      </c>
      <c r="O53" s="9">
        <f>MAX([1]!s_mq_high($U$1,$A53,3),[1]!s_mq_high($U$1,$A53-31,3),[1]!s_mq_high($U$1,$A53-62,3))</f>
        <v>31.91</v>
      </c>
      <c r="P53" s="9" cm="1">
        <f t="array" ref="P53">[1]!hks_stm_bs($U$1,"W59961072",$B53,1,"Cur=USD",100000000)</f>
        <v>35.4</v>
      </c>
      <c r="Q53" s="9" cm="1">
        <f t="array" ref="Q53">[1]!hks_stm_bs($U$1,"W57429756",$B53,1,"Cur=USD",100000000)</f>
        <v>10.16</v>
      </c>
      <c r="R53" s="9">
        <f>[1]!hks_stm_bs($U$1,"W51009704",$B53,1,"Cur=USD",100000000)</f>
        <v>19.84</v>
      </c>
      <c r="S53" s="9">
        <f>[1]!hks_stm_bs($U$1,"W50002154",$B53,1,"Cur=USD",100000000)</f>
        <v>13.06</v>
      </c>
      <c r="T53" s="11"/>
    </row>
    <row r="54" spans="1:20" x14ac:dyDescent="0.25">
      <c r="A54" s="5">
        <v>43555</v>
      </c>
      <c r="B54" s="5">
        <v>43555</v>
      </c>
      <c r="C54" s="6" cm="1">
        <f t="array" ref="C54">[1]!hks_qstm_is($U$1,"W69199016",$B54,1,"Cur=USD",100000000)</f>
        <v>12.72</v>
      </c>
      <c r="D54" s="6" cm="1">
        <f t="array" ref="D54">[1]!hks_qstm_is($U$1,"W69199016",EDATE($B54,-12),1,"Cur=USD",100000000)</f>
        <v>16.47</v>
      </c>
      <c r="E54" s="6" cm="1">
        <f t="array" ref="E54">[1]!hks_fa_or_ttm($U$1,$A54,"Cur=USD",100000000)+$C54-$D54</f>
        <v>61</v>
      </c>
      <c r="F54" s="7" cm="1">
        <f t="array" ref="F54">[1]!hks_qfa_grossprofitmargin($U$1,$B54,1)%</f>
        <v>0.40959099999999998</v>
      </c>
      <c r="G54" s="7" cm="1">
        <f t="array" ref="G54">[1]!hks_qfa_grossprofitmargin($U$1,EDATE($B54,-12),1)%</f>
        <v>0.36247699999999999</v>
      </c>
      <c r="H54" s="7" cm="1">
        <f t="array" ref="H54">[1]!hks_fa_grossprofitmargin_ttm2($U$1,$B54)%</f>
        <v>0.38868899999999995</v>
      </c>
      <c r="I54" s="7" cm="1">
        <f t="array" ref="I54">[1]!hks_qfa_netprofitmargin($U$1,$B54,1)%</f>
        <v>1.2579E-2</v>
      </c>
      <c r="J54" s="7" cm="1">
        <f t="array" ref="J54">[1]!hks_qfa_netprofitmargin($U$1,EDATE($B54,-12),1)%</f>
        <v>4.9180000000000001E-2</v>
      </c>
      <c r="K54" s="7" cm="1">
        <f t="array" ref="K54">[1]!hks_fa_netprofitmargin_ttm2($U$1,$B54)%</f>
        <v>4.4589999999999998E-2</v>
      </c>
      <c r="L54" s="8" cm="1">
        <f t="array" ref="L54">[1]!hks_qstm_cs($U$1,"W93978243",$B54,1,"Cur=USD",100000000)</f>
        <v>-2.13</v>
      </c>
      <c r="M54" s="6" cm="1">
        <f t="array" ref="M54">[1]!s_nq_avgclose($U$1,-63,$A54,3)</f>
        <v>22.478281250000002</v>
      </c>
      <c r="N54" s="6">
        <f>MIN([1]!s_mq_low($U$1,$A54,3),[1]!s_mq_low($U$1,$A54-31,3),[1]!s_mq_low($U$1,$A54-62,3))</f>
        <v>16.940000000000001</v>
      </c>
      <c r="O54" s="9">
        <f>MAX([1]!s_mq_high($U$1,$A54,3),[1]!s_mq_high($U$1,$A54-31,3),[1]!s_mq_high($U$1,$A54-62,3))</f>
        <v>28.11</v>
      </c>
      <c r="P54" s="9" cm="1">
        <f t="array" ref="P54">[1]!hks_stm_bs($U$1,"W59961072",$B54,1,"Cur=USD",100000000)</f>
        <v>36.770000000000003</v>
      </c>
      <c r="Q54" s="9" cm="1">
        <f t="array" ref="Q54">[1]!hks_stm_bs($U$1,"W57429756",$B54,1,"Cur=USD",100000000)</f>
        <v>12.54</v>
      </c>
      <c r="R54" s="9">
        <f>[1]!hks_stm_bs($U$1,"W51009704",$B54,1,"Cur=USD",100000000)</f>
        <v>17.64</v>
      </c>
      <c r="S54" s="9">
        <f>[1]!hks_stm_bs($U$1,"W50002154",$B54,1,"Cur=USD",100000000)</f>
        <v>13.79</v>
      </c>
      <c r="T54" s="11"/>
    </row>
    <row r="55" spans="1:20" x14ac:dyDescent="0.25">
      <c r="A55" s="5">
        <v>43646</v>
      </c>
      <c r="B55" s="5">
        <v>43646</v>
      </c>
      <c r="C55" s="6" cm="1">
        <f t="array" ref="C55">[1]!hks_qstm_is($U$1,"W69199016",$B55,1,"Cur=USD",100000000)</f>
        <v>15.31</v>
      </c>
      <c r="D55" s="6" cm="1">
        <f t="array" ref="D55">[1]!hks_qstm_is($U$1,"W69199016",EDATE($B55,-12),1,"Cur=USD",100000000)</f>
        <v>17.559999999999999</v>
      </c>
      <c r="E55" s="6" cm="1">
        <f t="array" ref="E55">[1]!hks_fa_or_ttm($U$1,$A55,"Cur=USD",100000000)+$C55-$D55</f>
        <v>58.75</v>
      </c>
      <c r="F55" s="7" cm="1">
        <f t="array" ref="F55">[1]!hks_qfa_grossprofitmargin($U$1,$B55,1)%</f>
        <v>0.40561700000000001</v>
      </c>
      <c r="G55" s="7" cm="1">
        <f t="array" ref="G55">[1]!hks_qfa_grossprofitmargin($U$1,EDATE($B55,-12),1)%</f>
        <v>0.37129800000000002</v>
      </c>
      <c r="H55" s="7" cm="1">
        <f t="array" ref="H55">[1]!hks_fa_grossprofitmargin_ttm2($U$1,$B55)%</f>
        <v>0.39829799999999999</v>
      </c>
      <c r="I55" s="7" cm="1">
        <f t="array" ref="I55">[1]!hks_qfa_netprofitmargin($U$1,$B55,1)%</f>
        <v>2.2860999999999999E-2</v>
      </c>
      <c r="J55" s="7" cm="1">
        <f t="array" ref="J55">[1]!hks_qfa_netprofitmargin($U$1,EDATE($B55,-12),1)%</f>
        <v>6.6059000000000007E-2</v>
      </c>
      <c r="K55" s="7" cm="1">
        <f t="array" ref="K55">[1]!hks_fa_netprofitmargin_ttm2($U$1,$B55)%</f>
        <v>3.2510999999999998E-2</v>
      </c>
      <c r="L55" s="8" cm="1">
        <f t="array" ref="L55">[1]!hks_qstm_cs($U$1,"W93978243",$B55,1,"Cur=USD",100000000)</f>
        <v>0.3</v>
      </c>
      <c r="M55" s="6" cm="1">
        <f t="array" ref="M55">[1]!s_nq_avgclose($U$1,-63,$A55,3)</f>
        <v>28.481718749999999</v>
      </c>
      <c r="N55" s="6">
        <f>MIN([1]!s_mq_low($U$1,$A55,3),[1]!s_mq_low($U$1,$A55-31,3),[1]!s_mq_low($U$1,$A55-62,3))</f>
        <v>25.83</v>
      </c>
      <c r="O55" s="9">
        <f>MAX([1]!s_mq_high($U$1,$A55,3),[1]!s_mq_high($U$1,$A55-31,3),[1]!s_mq_high($U$1,$A55-62,3))</f>
        <v>34.299999999999997</v>
      </c>
      <c r="P55" s="9" cm="1">
        <f t="array" ref="P55">[1]!hks_stm_bs($U$1,"W59961072",$B55,1,"Cur=USD",100000000)</f>
        <v>37.54</v>
      </c>
      <c r="Q55" s="9" cm="1">
        <f t="array" ref="Q55">[1]!hks_stm_bs($U$1,"W57429756",$B55,1,"Cur=USD",100000000)</f>
        <v>13.48</v>
      </c>
      <c r="R55" s="9">
        <f>[1]!hks_stm_bs($U$1,"W51009704",$B55,1,"Cur=USD",100000000)</f>
        <v>18.04</v>
      </c>
      <c r="S55" s="9">
        <f>[1]!hks_stm_bs($U$1,"W50002154",$B55,1,"Cur=USD",100000000)</f>
        <v>13.97</v>
      </c>
      <c r="T55" s="11"/>
    </row>
    <row r="56" spans="1:20" x14ac:dyDescent="0.25">
      <c r="A56" s="5">
        <v>43738</v>
      </c>
      <c r="B56" s="5">
        <v>43738</v>
      </c>
      <c r="C56" s="6" cm="1">
        <f t="array" ref="C56">[1]!hks_qstm_is($U$1,"W69199016",$B56,1,"Cur=USD",100000000)</f>
        <v>18.010000000000002</v>
      </c>
      <c r="D56" s="6" cm="1">
        <f t="array" ref="D56">[1]!hks_qstm_is($U$1,"W69199016",EDATE($B56,-12),1,"Cur=USD",100000000)</f>
        <v>16.53</v>
      </c>
      <c r="E56" s="6" cm="1">
        <f t="array" ref="E56">[1]!hks_fa_or_ttm($U$1,$A56,"Cur=USD",100000000)+$C56-$D56</f>
        <v>60.230000000000004</v>
      </c>
      <c r="F56" s="7" cm="1">
        <f t="array" ref="F56">[1]!hks_qfa_grossprofitmargin($U$1,$B56,1)%</f>
        <v>0.431427</v>
      </c>
      <c r="G56" s="7" cm="1">
        <f t="array" ref="G56">[1]!hks_qfa_grossprofitmargin($U$1,EDATE($B56,-12),1)%</f>
        <v>0.39987900000000004</v>
      </c>
      <c r="H56" s="7" cm="1">
        <f t="array" ref="H56">[1]!hks_fa_grossprofitmargin_ttm2($U$1,$B56)%</f>
        <v>0.40777000000000002</v>
      </c>
      <c r="I56" s="7" cm="1">
        <f t="array" ref="I56">[1]!hks_qfa_netprofitmargin($U$1,$B56,1)%</f>
        <v>6.6630000000000009E-2</v>
      </c>
      <c r="J56" s="7" cm="1">
        <f t="array" ref="J56">[1]!hks_qfa_netprofitmargin($U$1,EDATE($B56,-12),1)%</f>
        <v>6.1706000000000004E-2</v>
      </c>
      <c r="K56" s="7" cm="1">
        <f t="array" ref="K56">[1]!hks_fa_netprofitmargin_ttm2($U$1,$B56)%</f>
        <v>3.4700000000000002E-2</v>
      </c>
      <c r="L56" s="8" cm="1">
        <f t="array" ref="L56">[1]!hks_qstm_cs($U$1,"W93978243",$B56,1,"Cur=USD",100000000)</f>
        <v>2.34</v>
      </c>
      <c r="M56" s="6" cm="1">
        <f t="array" ref="M56">[1]!s_nq_avgclose($U$1,-63,$A56,3)</f>
        <v>31.359531250000011</v>
      </c>
      <c r="N56" s="6">
        <f>MIN([1]!s_mq_low($U$1,$A56,3),[1]!s_mq_low($U$1,$A56-31,3),[1]!s_mq_low($U$1,$A56-62,3))</f>
        <v>27.65</v>
      </c>
      <c r="O56" s="9">
        <f>MAX([1]!s_mq_high($U$1,$A56,3),[1]!s_mq_high($U$1,$A56-31,3),[1]!s_mq_high($U$1,$A56-62,3))</f>
        <v>35.549999999999997</v>
      </c>
      <c r="P56" s="9" cm="1">
        <f t="array" ref="P56">[1]!hks_stm_bs($U$1,"W59961072",$B56,1,"Cur=USD",100000000)</f>
        <v>39.119999999999997</v>
      </c>
      <c r="Q56" s="9" cm="1">
        <f t="array" ref="Q56">[1]!hks_stm_bs($U$1,"W57429756",$B56,1,"Cur=USD",100000000)</f>
        <v>13.41</v>
      </c>
      <c r="R56" s="9">
        <f>[1]!hks_stm_bs($U$1,"W51009704",$B56,1,"Cur=USD",100000000)</f>
        <v>18.64</v>
      </c>
      <c r="S56" s="9">
        <f>[1]!hks_stm_bs($U$1,"W50002154",$B56,1,"Cur=USD",100000000)</f>
        <v>12.13</v>
      </c>
      <c r="T56" s="11"/>
    </row>
    <row r="57" spans="1:20" x14ac:dyDescent="0.25">
      <c r="A57" s="5">
        <v>43830</v>
      </c>
      <c r="B57" s="5">
        <v>43830</v>
      </c>
      <c r="C57" s="6" cm="1">
        <f t="array" ref="C57">[1]!hks_qstm_is($U$1,"W69199016",$B57,1,"Cur=USD",100000000)</f>
        <v>21.27</v>
      </c>
      <c r="D57" s="6" cm="1">
        <f t="array" ref="D57">[1]!hks_qstm_is($U$1,"W69199016",EDATE($B57,-12),1,"Cur=USD",100000000)</f>
        <v>14.19</v>
      </c>
      <c r="E57" s="6" cm="1">
        <f t="array" ref="E57">[1]!hks_fa_or_ttm($U$1,$A57,"Cur=USD",100000000)+$C57-$D57</f>
        <v>67.31</v>
      </c>
      <c r="F57" s="7" cm="1">
        <f t="array" ref="F57">[1]!hks_qfa_grossprofitmargin($U$1,$B57,1)%</f>
        <v>0.44616799999999995</v>
      </c>
      <c r="G57" s="7" cm="1">
        <f t="array" ref="G57">[1]!hks_qfa_grossprofitmargin($U$1,EDATE($B57,-12),1)%</f>
        <v>0.37843599999999999</v>
      </c>
      <c r="H57" s="7" cm="1">
        <f t="array" ref="H57">[1]!hks_fa_grossprofitmargin_ttm2($U$1,$B57)%</f>
        <v>0.42608800000000002</v>
      </c>
      <c r="I57" s="7" cm="1">
        <f t="array" ref="I57">[1]!hks_qfa_netprofitmargin($U$1,$B57,1)%</f>
        <v>7.9924999999999996E-2</v>
      </c>
      <c r="J57" s="7" cm="1">
        <f t="array" ref="J57">[1]!hks_qfa_netprofitmargin($U$1,EDATE($B57,-12),1)%</f>
        <v>2.6779000000000001E-2</v>
      </c>
      <c r="K57" s="7" cm="1">
        <f t="array" ref="K57">[1]!hks_fa_netprofitmargin_ttm2($U$1,$B57)%</f>
        <v>5.0660999999999998E-2</v>
      </c>
      <c r="L57" s="8" cm="1">
        <f t="array" ref="L57">[1]!hks_qstm_cs($U$1,"W93978243",$B57,1,"Cur=USD",100000000)</f>
        <v>4.42</v>
      </c>
      <c r="M57" s="6" cm="1">
        <f t="array" ref="M57">[1]!s_nq_avgclose($U$1,-63,$A57,3)</f>
        <v>36.812031250000004</v>
      </c>
      <c r="N57" s="6">
        <f>MIN([1]!s_mq_low($U$1,$A57,3),[1]!s_mq_low($U$1,$A57-31,3),[1]!s_mq_low($U$1,$A57-62,3))</f>
        <v>27.43</v>
      </c>
      <c r="O57" s="9">
        <f>MAX([1]!s_mq_high($U$1,$A57,3),[1]!s_mq_high($U$1,$A57-31,3),[1]!s_mq_high($U$1,$A57-62,3))</f>
        <v>47.31</v>
      </c>
      <c r="P57" s="9" cm="1">
        <f t="array" ref="P57">[1]!hks_stm_bs($U$1,"W59961072",$B57,1,"Cur=USD",100000000)</f>
        <v>45.97</v>
      </c>
      <c r="Q57" s="9" cm="1">
        <f t="array" ref="Q57">[1]!hks_stm_bs($U$1,"W57429756",$B57,1,"Cur=USD",100000000)</f>
        <v>14.31</v>
      </c>
      <c r="R57" s="9">
        <f>[1]!hks_stm_bs($U$1,"W51009704",$B57,1,"Cur=USD",100000000)</f>
        <v>23.59</v>
      </c>
      <c r="S57" s="9">
        <f>[1]!hks_stm_bs($U$1,"W50002154",$B57,1,"Cur=USD",100000000)</f>
        <v>8.42</v>
      </c>
      <c r="T57" s="11"/>
    </row>
    <row r="58" spans="1:20" x14ac:dyDescent="0.25">
      <c r="A58" s="5">
        <v>43921</v>
      </c>
      <c r="B58" s="5">
        <v>43921</v>
      </c>
      <c r="C58" s="6" cm="1">
        <f t="array" ref="C58">[1]!hks_qstm_is($U$1,"W69199016",$B58,1,"Cur=USD",100000000)</f>
        <v>17.86</v>
      </c>
      <c r="D58" s="6" cm="1">
        <f t="array" ref="D58">[1]!hks_qstm_is($U$1,"W69199016",EDATE($B58,-12),1,"Cur=USD",100000000)</f>
        <v>12.72</v>
      </c>
      <c r="E58" s="6" cm="1">
        <f t="array" ref="E58">[1]!hks_fa_or_ttm($U$1,$A58,"Cur=USD",100000000)+$C58-$D58</f>
        <v>72.45</v>
      </c>
      <c r="F58" s="7" cm="1">
        <f t="array" ref="F58">[1]!hks_qfa_grossprofitmargin($U$1,$B58,1)%</f>
        <v>0.458007</v>
      </c>
      <c r="G58" s="7" cm="1">
        <f t="array" ref="G58">[1]!hks_qfa_grossprofitmargin($U$1,EDATE($B58,-12),1)%</f>
        <v>0.40959099999999998</v>
      </c>
      <c r="H58" s="7" cm="1">
        <f t="array" ref="H58">[1]!hks_fa_grossprofitmargin_ttm2($U$1,$B58)%</f>
        <v>0.43685299999999999</v>
      </c>
      <c r="I58" s="7" cm="1">
        <f t="array" ref="I58">[1]!hks_qfa_netprofitmargin($U$1,$B58,1)%</f>
        <v>9.0704999999999994E-2</v>
      </c>
      <c r="J58" s="7" cm="1">
        <f t="array" ref="J58">[1]!hks_qfa_netprofitmargin($U$1,EDATE($B58,-12),1)%</f>
        <v>1.2579E-2</v>
      </c>
      <c r="K58" s="7" cm="1">
        <f t="array" ref="K58">[1]!hks_fa_netprofitmargin_ttm2($U$1,$B58)%</f>
        <v>6.7219000000000001E-2</v>
      </c>
      <c r="L58" s="8" cm="1">
        <f t="array" ref="L58">[1]!hks_qstm_cs($U$1,"W93978243",$B58,1,"Cur=USD",100000000)</f>
        <v>-0.65</v>
      </c>
      <c r="M58" s="6" cm="1">
        <f t="array" ref="M58">[1]!s_nq_avgclose($U$1,-63,$A58,3)</f>
        <v>48.093671875000013</v>
      </c>
      <c r="N58" s="6">
        <f>MIN([1]!s_mq_low($U$1,$A58,3),[1]!s_mq_low($U$1,$A58-31,3),[1]!s_mq_low($U$1,$A58-62,3))</f>
        <v>36.75</v>
      </c>
      <c r="O58" s="9">
        <f>MAX([1]!s_mq_high($U$1,$A58,3),[1]!s_mq_high($U$1,$A58-31,3),[1]!s_mq_high($U$1,$A58-62,3))</f>
        <v>59.27</v>
      </c>
      <c r="P58" s="9" cm="1">
        <f t="array" ref="P58">[1]!hks_stm_bs($U$1,"W59961072",$B58,1,"Cur=USD",100000000)</f>
        <v>43.9</v>
      </c>
      <c r="Q58" s="9" cm="1">
        <f t="array" ref="Q58">[1]!hks_stm_bs($U$1,"W57429756",$B58,1,"Cur=USD",100000000)</f>
        <v>14.74</v>
      </c>
      <c r="R58" s="9">
        <f>[1]!hks_stm_bs($U$1,"W51009704",$B58,1,"Cur=USD",100000000)</f>
        <v>19.850000000000001</v>
      </c>
      <c r="S58" s="9">
        <f>[1]!hks_stm_bs($U$1,"W50002154",$B58,1,"Cur=USD",100000000)</f>
        <v>8.42</v>
      </c>
      <c r="T58" s="11"/>
    </row>
    <row r="59" spans="1:20" x14ac:dyDescent="0.25">
      <c r="A59" s="5">
        <v>44012</v>
      </c>
      <c r="B59" s="5">
        <v>44012</v>
      </c>
      <c r="C59" s="6" cm="1">
        <f t="array" ref="C59">[1]!hks_qstm_is($U$1,"W69199016",$B59,1,"Cur=USD",100000000)</f>
        <v>19.32</v>
      </c>
      <c r="D59" s="6" cm="1">
        <f t="array" ref="D59">[1]!hks_qstm_is($U$1,"W69199016",EDATE($B59,-12),1,"Cur=USD",100000000)</f>
        <v>15.31</v>
      </c>
      <c r="E59" s="6" cm="1">
        <f t="array" ref="E59">[1]!hks_fa_or_ttm($U$1,$A59,"Cur=USD",100000000)+$C59-$D59</f>
        <v>76.460000000000008</v>
      </c>
      <c r="F59" s="7" cm="1">
        <f t="array" ref="F59">[1]!hks_qfa_grossprofitmargin($U$1,$B59,1)%</f>
        <v>0.43892300000000001</v>
      </c>
      <c r="G59" s="7" cm="1">
        <f t="array" ref="G59">[1]!hks_qfa_grossprofitmargin($U$1,EDATE($B59,-12),1)%</f>
        <v>0.40561700000000001</v>
      </c>
      <c r="H59" s="7" cm="1">
        <f t="array" ref="H59">[1]!hks_fa_grossprofitmargin_ttm2($U$1,$B59)%</f>
        <v>0.44363100000000005</v>
      </c>
      <c r="I59" s="7" cm="1">
        <f t="array" ref="I59">[1]!hks_qfa_netprofitmargin($U$1,$B59,1)%</f>
        <v>8.1263000000000002E-2</v>
      </c>
      <c r="J59" s="7" cm="1">
        <f t="array" ref="J59">[1]!hks_qfa_netprofitmargin($U$1,EDATE($B59,-12),1)%</f>
        <v>2.2860999999999999E-2</v>
      </c>
      <c r="K59" s="7" cm="1">
        <f t="array" ref="K59">[1]!hks_fa_netprofitmargin_ttm2($U$1,$B59)%</f>
        <v>7.9648999999999998E-2</v>
      </c>
      <c r="L59" s="8" cm="1">
        <f t="array" ref="L59">[1]!hks_qstm_cs($U$1,"W93978243",$B59,1,"Cur=USD",100000000)</f>
        <v>2.4300000000000002</v>
      </c>
      <c r="M59" s="6" cm="1">
        <f t="array" ref="M59">[1]!s_nq_avgclose($U$1,-63,$A59,3)</f>
        <v>52.900937500000005</v>
      </c>
      <c r="N59" s="6">
        <f>MIN([1]!s_mq_low($U$1,$A59,3),[1]!s_mq_low($U$1,$A59-31,3),[1]!s_mq_low($U$1,$A59-62,3))</f>
        <v>41.7</v>
      </c>
      <c r="O59" s="9">
        <f>MAX([1]!s_mq_high($U$1,$A59,3),[1]!s_mq_high($U$1,$A59-31,3),[1]!s_mq_high($U$1,$A59-62,3))</f>
        <v>59</v>
      </c>
      <c r="P59" s="9" cm="1">
        <f t="array" ref="P59">[1]!hks_stm_bs($U$1,"W59961072",$B59,1,"Cur=USD",100000000)</f>
        <v>51.09</v>
      </c>
      <c r="Q59" s="9" cm="1">
        <f t="array" ref="Q59">[1]!hks_stm_bs($U$1,"W57429756",$B59,1,"Cur=USD",100000000)</f>
        <v>14.74</v>
      </c>
      <c r="R59" s="9">
        <f>[1]!hks_stm_bs($U$1,"W51009704",$B59,1,"Cur=USD",100000000)</f>
        <v>24.34</v>
      </c>
      <c r="S59" s="9">
        <f>[1]!hks_stm_bs($U$1,"W50002154",$B59,1,"Cur=USD",100000000)</f>
        <v>8.44</v>
      </c>
      <c r="T59" s="11"/>
    </row>
    <row r="60" spans="1:20" x14ac:dyDescent="0.25">
      <c r="A60" s="5">
        <v>44104</v>
      </c>
      <c r="B60" s="5">
        <v>44104</v>
      </c>
      <c r="C60" s="6" cm="1">
        <f t="array" ref="C60">[1]!hks_qstm_is($U$1,"W69199016",$B60,1,"Cur=USD",100000000)</f>
        <v>28.01</v>
      </c>
      <c r="D60" s="6" cm="1">
        <f t="array" ref="D60">[1]!hks_qstm_is($U$1,"W69199016",EDATE($B60,-12),1,"Cur=USD",100000000)</f>
        <v>18.010000000000002</v>
      </c>
      <c r="E60" s="6" cm="1">
        <f t="array" ref="E60">[1]!hks_fa_or_ttm($U$1,$A60,"Cur=USD",100000000)+$C60-$D60</f>
        <v>86.46</v>
      </c>
      <c r="F60" s="7" cm="1">
        <f t="array" ref="F60">[1]!hks_qfa_grossprofitmargin($U$1,$B60,1)%</f>
        <v>0.43912899999999999</v>
      </c>
      <c r="G60" s="7" cm="1">
        <f t="array" ref="G60">[1]!hks_qfa_grossprofitmargin($U$1,EDATE($B60,-12),1)%</f>
        <v>0.431427</v>
      </c>
      <c r="H60" s="7" cm="1">
        <f t="array" ref="H60">[1]!hks_fa_grossprofitmargin_ttm2($U$1,$B60)%</f>
        <v>0.44471400000000005</v>
      </c>
      <c r="I60" s="7" cm="1">
        <f t="array" ref="I60">[1]!hks_qfa_netprofitmargin($U$1,$B60,1)%</f>
        <v>0.139236</v>
      </c>
      <c r="J60" s="7" cm="1">
        <f t="array" ref="J60">[1]!hks_qfa_netprofitmargin($U$1,EDATE($B60,-12),1)%</f>
        <v>6.6630000000000009E-2</v>
      </c>
      <c r="K60" s="7" cm="1">
        <f t="array" ref="K60">[1]!hks_fa_netprofitmargin_ttm2($U$1,$B60)%</f>
        <v>0.10166600000000001</v>
      </c>
      <c r="L60" s="8" cm="1">
        <f t="array" ref="L60">[1]!hks_qstm_cs($U$1,"W93978243",$B60,1,"Cur=USD",100000000)</f>
        <v>3.39</v>
      </c>
      <c r="M60" s="6" cm="1">
        <f t="array" ref="M60">[1]!s_nq_avgclose($U$1,-63,$A60,3)</f>
        <v>74.251406249999988</v>
      </c>
      <c r="N60" s="6">
        <f>MIN([1]!s_mq_low($U$1,$A60,3),[1]!s_mq_low($U$1,$A60-31,3),[1]!s_mq_low($U$1,$A60-62,3))</f>
        <v>51.6</v>
      </c>
      <c r="O60" s="9">
        <f>MAX([1]!s_mq_high($U$1,$A60,3),[1]!s_mq_high($U$1,$A60-31,3),[1]!s_mq_high($U$1,$A60-62,3))</f>
        <v>94.28</v>
      </c>
      <c r="P60" s="9" cm="1">
        <f t="array" ref="P60">[1]!hks_stm_bs($U$1,"W59961072",$B60,1,"Cur=USD",100000000)</f>
        <v>55</v>
      </c>
      <c r="Q60" s="9" cm="1">
        <f t="array" ref="Q60">[1]!hks_stm_bs($U$1,"W57429756",$B60,1,"Cur=USD",100000000)</f>
        <v>15.23</v>
      </c>
      <c r="R60" s="9">
        <f>[1]!hks_stm_bs($U$1,"W51009704",$B60,1,"Cur=USD",100000000)</f>
        <v>24.17</v>
      </c>
      <c r="S60" s="9">
        <f>[1]!hks_stm_bs($U$1,"W50002154",$B60,1,"Cur=USD",100000000)</f>
        <v>7.39</v>
      </c>
      <c r="T60" s="11"/>
    </row>
    <row r="61" spans="1:20" x14ac:dyDescent="0.25">
      <c r="A61" s="5">
        <v>44196</v>
      </c>
      <c r="B61" s="5">
        <v>44196</v>
      </c>
      <c r="C61" s="6" cm="1">
        <f t="array" ref="C61">[1]!hks_qstm_is($U$1,"W69199016",$B61,1,"Cur=USD",100000000)</f>
        <v>32.44</v>
      </c>
      <c r="D61" s="6" cm="1">
        <f t="array" ref="D61">[1]!hks_qstm_is($U$1,"W69199016",EDATE($B61,-12),1,"Cur=USD",100000000)</f>
        <v>21.27</v>
      </c>
      <c r="E61" s="6" cm="1">
        <f t="array" ref="E61">[1]!hks_fa_or_ttm($U$1,$A61,"Cur=USD",100000000)+$C61-$D61</f>
        <v>97.63</v>
      </c>
      <c r="F61" s="7" cm="1">
        <f t="array" ref="F61">[1]!hks_qfa_grossprofitmargin($U$1,$B61,1)%</f>
        <v>0.44728700000000005</v>
      </c>
      <c r="G61" s="7" cm="1">
        <f t="array" ref="G61">[1]!hks_qfa_grossprofitmargin($U$1,EDATE($B61,-12),1)%</f>
        <v>0.44616799999999995</v>
      </c>
      <c r="H61" s="7" cm="1">
        <f t="array" ref="H61">[1]!hks_fa_grossprofitmargin_ttm2($U$1,$B61)%</f>
        <v>0.44525199999999998</v>
      </c>
      <c r="I61" s="7" cm="1">
        <f t="array" ref="I61">[1]!hks_qfa_netprofitmargin($U$1,$B61,1)%</f>
        <v>0.549014</v>
      </c>
      <c r="J61" s="7" cm="1">
        <f t="array" ref="J61">[1]!hks_qfa_netprofitmargin($U$1,EDATE($B61,-12),1)%</f>
        <v>7.9924999999999996E-2</v>
      </c>
      <c r="K61" s="7" cm="1">
        <f t="array" ref="K61">[1]!hks_fa_netprofitmargin_ttm2($U$1,$B61)%</f>
        <v>0.25504500000000002</v>
      </c>
      <c r="L61" s="8" cm="1">
        <f t="array" ref="L61">[1]!hks_qstm_cs($U$1,"W93978243",$B61,1,"Cur=USD",100000000)</f>
        <v>5.54</v>
      </c>
      <c r="M61" s="6" cm="1">
        <f t="array" ref="M61">[1]!s_nq_avgclose($U$1,-63,$A61,3)</f>
        <v>86.295000000000002</v>
      </c>
      <c r="N61" s="6">
        <f>MIN([1]!s_mq_low($U$1,$A61,3),[1]!s_mq_low($U$1,$A61-31,3),[1]!s_mq_low($U$1,$A61-62,3))</f>
        <v>73.757300000000001</v>
      </c>
      <c r="O61" s="9">
        <f>MAX([1]!s_mq_high($U$1,$A61,3),[1]!s_mq_high($U$1,$A61-31,3),[1]!s_mq_high($U$1,$A61-62,3))</f>
        <v>97.98</v>
      </c>
      <c r="P61" s="9" cm="1">
        <f t="array" ref="P61">[1]!hks_stm_bs($U$1,"W59961072",$B61,1,"Cur=USD",100000000)</f>
        <v>61.43</v>
      </c>
      <c r="Q61" s="9" cm="1">
        <f t="array" ref="Q61">[1]!hks_stm_bs($U$1,"W57429756",$B61,1,"Cur=USD",100000000)</f>
        <v>28.19</v>
      </c>
      <c r="R61" s="9">
        <f>[1]!hks_stm_bs($U$1,"W51009704",$B61,1,"Cur=USD",100000000)</f>
        <v>24.17</v>
      </c>
      <c r="S61" s="9">
        <f>[1]!hks_stm_bs($U$1,"W50002154",$B61,1,"Cur=USD",100000000)</f>
        <v>7.08</v>
      </c>
      <c r="T61" s="11"/>
    </row>
    <row r="62" spans="1:20" x14ac:dyDescent="0.25">
      <c r="A62" s="5">
        <v>44286</v>
      </c>
      <c r="B62" s="5">
        <v>44286</v>
      </c>
      <c r="C62" s="6" cm="1">
        <f t="array" ref="C62">[1]!hks_qstm_is($U$1,"W69199016",$B62,1,"Cur=USD",100000000)</f>
        <v>34.450000000000003</v>
      </c>
      <c r="D62" s="6" cm="1">
        <f t="array" ref="D62">[1]!hks_qstm_is($U$1,"W69199016",EDATE($B62,-12),1,"Cur=USD",100000000)</f>
        <v>17.86</v>
      </c>
      <c r="E62" s="6" cm="1">
        <f t="array" ref="E62">[1]!hks_fa_or_ttm($U$1,$A62,"Cur=USD",100000000)+$C62-$D62</f>
        <v>114.21999999999998</v>
      </c>
      <c r="F62" s="7" cm="1">
        <f t="array" ref="F62">[1]!hks_qfa_grossprofitmargin($U$1,$B62,1)%</f>
        <v>0.46066800000000002</v>
      </c>
      <c r="G62" s="7" cm="1">
        <f t="array" ref="G62">[1]!hks_qfa_grossprofitmargin($U$1,EDATE($B62,-12),1)%</f>
        <v>0.458007</v>
      </c>
      <c r="H62" s="7" cm="1">
        <f t="array" ref="H62">[1]!hks_fa_grossprofitmargin_ttm2($U$1,$B62)%</f>
        <v>0.44790799999999997</v>
      </c>
      <c r="I62" s="7" cm="1">
        <f t="array" ref="I62">[1]!hks_qfa_netprofitmargin($U$1,$B62,1)%</f>
        <v>0.161103</v>
      </c>
      <c r="J62" s="7" cm="1">
        <f t="array" ref="J62">[1]!hks_qfa_netprofitmargin($U$1,EDATE($B62,-12),1)%</f>
        <v>9.0704999999999994E-2</v>
      </c>
      <c r="K62" s="7" cm="1">
        <f t="array" ref="K62">[1]!hks_fa_netprofitmargin_ttm2($U$1,$B62)%</f>
        <v>0.25240800000000002</v>
      </c>
      <c r="L62" s="8" cm="1">
        <f t="array" ref="L62">[1]!hks_qstm_cs($U$1,"W93978243",$B62,1,"Cur=USD",100000000)</f>
        <v>8.98</v>
      </c>
      <c r="M62" s="6" cm="1">
        <f t="array" ref="M62">[1]!s_nq_avgclose($U$1,-63,$A62,3)</f>
        <v>86.356953125000004</v>
      </c>
      <c r="N62" s="6">
        <f>MIN([1]!s_mq_low($U$1,$A62,3),[1]!s_mq_low($U$1,$A62-31,3),[1]!s_mq_low($U$1,$A62-62,3))</f>
        <v>73.86</v>
      </c>
      <c r="O62" s="9">
        <f>MAX([1]!s_mq_high($U$1,$A62,3),[1]!s_mq_high($U$1,$A62-31,3),[1]!s_mq_high($U$1,$A62-62,3))</f>
        <v>99.23</v>
      </c>
      <c r="P62" s="9" cm="1">
        <f t="array" ref="P62">[1]!hks_stm_bs($U$1,"W59961072",$B62,1,"Cur=USD",100000000)</f>
        <v>71.97</v>
      </c>
      <c r="Q62" s="9" cm="1">
        <f t="array" ref="Q62">[1]!hks_stm_bs($U$1,"W57429756",$B62,1,"Cur=USD",100000000)</f>
        <v>28.5</v>
      </c>
      <c r="R62" s="9">
        <f>[1]!hks_stm_bs($U$1,"W51009704",$B62,1,"Cur=USD",100000000)</f>
        <v>28.64</v>
      </c>
      <c r="S62" s="9">
        <f>[1]!hks_stm_bs($U$1,"W50002154",$B62,1,"Cur=USD",100000000)</f>
        <v>7.06</v>
      </c>
      <c r="T62" s="11"/>
    </row>
    <row r="63" spans="1:20" x14ac:dyDescent="0.25">
      <c r="A63" s="5">
        <v>44377</v>
      </c>
      <c r="B63" s="5">
        <v>44377</v>
      </c>
      <c r="C63" s="6" cm="1">
        <f t="array" ref="C63">[1]!hks_qstm_is($U$1,"W69199016",$B63,1,"Cur=USD",100000000)</f>
        <v>38.5</v>
      </c>
      <c r="D63" s="6" cm="1">
        <f t="array" ref="D63">[1]!hks_qstm_is($U$1,"W69199016",EDATE($B63,-12),1,"Cur=USD",100000000)</f>
        <v>19.32</v>
      </c>
      <c r="E63" s="6" cm="1">
        <f t="array" ref="E63">[1]!hks_fa_or_ttm($U$1,$A63,"Cur=USD",100000000)+$C63-$D63</f>
        <v>133.4</v>
      </c>
      <c r="F63" s="7" cm="1">
        <f t="array" ref="F63">[1]!hks_qfa_grossprofitmargin($U$1,$B63,1)%</f>
        <v>0.475325</v>
      </c>
      <c r="G63" s="7" cm="1">
        <f t="array" ref="G63">[1]!hks_qfa_grossprofitmargin($U$1,EDATE($B63,-12),1)%</f>
        <v>0.43892300000000001</v>
      </c>
      <c r="H63" s="7" cm="1">
        <f t="array" ref="H63">[1]!hks_fa_grossprofitmargin_ttm2($U$1,$B63)%</f>
        <v>0.457121</v>
      </c>
      <c r="I63" s="7" cm="1">
        <f t="array" ref="I63">[1]!hks_qfa_netprofitmargin($U$1,$B63,1)%</f>
        <v>0.18441600000000002</v>
      </c>
      <c r="J63" s="7" cm="1">
        <f t="array" ref="J63">[1]!hks_qfa_netprofitmargin($U$1,EDATE($B63,-12),1)%</f>
        <v>8.1263000000000002E-2</v>
      </c>
      <c r="K63" s="7" cm="1">
        <f t="array" ref="K63">[1]!hks_fa_netprofitmargin_ttm2($U$1,$B63)%</f>
        <v>0.25757099999999999</v>
      </c>
      <c r="L63" s="8" cm="1">
        <f t="array" ref="L63">[1]!hks_qstm_cs($U$1,"W93978243",$B63,1,"Cur=USD",100000000)</f>
        <v>9.52</v>
      </c>
      <c r="M63" s="6" cm="1">
        <f t="array" ref="M63">[1]!s_nq_avgclose($U$1,-63,$A63,3)</f>
        <v>80.781874999999999</v>
      </c>
      <c r="N63" s="6">
        <f>MIN([1]!s_mq_low($U$1,$A63,3),[1]!s_mq_low($U$1,$A63-31,3),[1]!s_mq_low($U$1,$A63-62,3))</f>
        <v>72.5</v>
      </c>
      <c r="O63" s="9">
        <f>MAX([1]!s_mq_high($U$1,$A63,3),[1]!s_mq_high($U$1,$A63-31,3),[1]!s_mq_high($U$1,$A63-62,3))</f>
        <v>94.334999999999994</v>
      </c>
      <c r="P63" s="9" cm="1">
        <f t="array" ref="P63">[1]!hks_stm_bs($U$1,"W59961072",$B63,1,"Cur=USD",100000000)</f>
        <v>78.180000000000007</v>
      </c>
      <c r="Q63" s="9" cm="1">
        <f t="array" ref="Q63">[1]!hks_stm_bs($U$1,"W57429756",$B63,1,"Cur=USD",100000000)</f>
        <v>28.73</v>
      </c>
      <c r="R63" s="9">
        <f>[1]!hks_stm_bs($U$1,"W51009704",$B63,1,"Cur=USD",100000000)</f>
        <v>28.92</v>
      </c>
      <c r="S63" s="9">
        <f>[1]!hks_stm_bs($U$1,"W50002154",$B63,1,"Cur=USD",100000000)</f>
        <v>7.34</v>
      </c>
      <c r="T63" s="11"/>
    </row>
    <row r="64" spans="1:20" x14ac:dyDescent="0.25">
      <c r="A64" s="5">
        <v>44469</v>
      </c>
      <c r="B64" s="5">
        <v>44469</v>
      </c>
      <c r="C64" s="6" cm="1">
        <f t="array" ref="C64">[1]!hks_qstm_is($U$1,"W69199016",$B64,1,"Cur=USD",100000000)</f>
        <v>43.13</v>
      </c>
      <c r="D64" s="6" cm="1">
        <f t="array" ref="D64">[1]!hks_qstm_is($U$1,"W69199016",EDATE($B64,-12),1,"Cur=USD",100000000)</f>
        <v>28.01</v>
      </c>
      <c r="E64" s="6" cm="1">
        <f t="array" ref="E64">[1]!hks_fa_or_ttm($U$1,$A64,"Cur=USD",100000000)+$C64-$D64</f>
        <v>148.52000000000001</v>
      </c>
      <c r="F64" s="7" cm="1">
        <f t="array" ref="F64">[1]!hks_qfa_grossprofitmargin($U$1,$B64,1)%</f>
        <v>0.48365400000000003</v>
      </c>
      <c r="G64" s="7" cm="1">
        <f t="array" ref="G64">[1]!hks_qfa_grossprofitmargin($U$1,EDATE($B64,-12),1)%</f>
        <v>0.43912899999999999</v>
      </c>
      <c r="H64" s="7" cm="1">
        <f t="array" ref="H64">[1]!hks_fa_grossprofitmargin_ttm2($U$1,$B64)%</f>
        <v>0.46822000000000003</v>
      </c>
      <c r="I64" s="7" cm="1">
        <f t="array" ref="I64">[1]!hks_qfa_netprofitmargin($U$1,$B64,1)%</f>
        <v>0.214004</v>
      </c>
      <c r="J64" s="7" cm="1">
        <f t="array" ref="J64">[1]!hks_qfa_netprofitmargin($U$1,EDATE($B64,-12),1)%</f>
        <v>0.139236</v>
      </c>
      <c r="K64" s="7" cm="1">
        <f t="array" ref="K64">[1]!hks_fa_netprofitmargin_ttm2($U$1,$B64)%</f>
        <v>0.267237</v>
      </c>
      <c r="L64" s="8" cm="1">
        <f t="array" ref="L64">[1]!hks_qstm_cs($U$1,"W93978243",$B64,1,"Cur=USD",100000000)</f>
        <v>8.49</v>
      </c>
      <c r="M64" s="6" cm="1">
        <f t="array" ref="M64">[1]!s_nq_avgclose($U$1,-63,$A64,3)</f>
        <v>102.22015624999999</v>
      </c>
      <c r="N64" s="6">
        <f>MIN([1]!s_mq_low($U$1,$A64,3),[1]!s_mq_low($U$1,$A64-31,3),[1]!s_mq_low($U$1,$A64-62,3))</f>
        <v>84.24</v>
      </c>
      <c r="O64" s="9">
        <f>MAX([1]!s_mq_high($U$1,$A64,3),[1]!s_mq_high($U$1,$A64-31,3),[1]!s_mq_high($U$1,$A64-62,3))</f>
        <v>122.49</v>
      </c>
      <c r="P64" s="9" cm="1">
        <f t="array" ref="P64">[1]!hks_stm_bs($U$1,"W59961072",$B64,1,"Cur=USD",100000000)</f>
        <v>79.88</v>
      </c>
      <c r="Q64" s="9" cm="1">
        <f t="array" ref="Q64">[1]!hks_stm_bs($U$1,"W57429756",$B64,1,"Cur=USD",100000000)</f>
        <v>31.65</v>
      </c>
      <c r="R64" s="9">
        <f>[1]!hks_stm_bs($U$1,"W51009704",$B64,1,"Cur=USD",100000000)</f>
        <v>35.64</v>
      </c>
      <c r="S64" s="9">
        <f>[1]!hks_stm_bs($U$1,"W50002154",$B64,1,"Cur=USD",100000000)</f>
        <v>4.53</v>
      </c>
      <c r="T64" s="11"/>
    </row>
    <row r="65" spans="1:20" x14ac:dyDescent="0.25">
      <c r="A65" s="5">
        <v>44561</v>
      </c>
      <c r="B65" s="5">
        <v>44561</v>
      </c>
      <c r="C65" s="6" cm="1">
        <f t="array" ref="C65">[1]!hks_qstm_is($U$1,"W69199016",$B65,1,"Cur=USD",100000000)</f>
        <v>48.26</v>
      </c>
      <c r="D65" s="6" cm="1">
        <f t="array" ref="D65">[1]!hks_qstm_is($U$1,"W69199016",EDATE($B65,-12),1,"Cur=USD",100000000)</f>
        <v>32.44</v>
      </c>
      <c r="E65" s="6" cm="1">
        <f t="array" ref="E65">[1]!hks_fa_or_ttm($U$1,$A65,"Cur=USD",100000000)+$C65-$D65</f>
        <v>164.34</v>
      </c>
      <c r="F65" s="7" cm="1">
        <f t="array" ref="F65">[1]!hks_qfa_grossprofitmargin($U$1,$B65,1)%</f>
        <v>0.50269399999999997</v>
      </c>
      <c r="G65" s="7" cm="1">
        <f t="array" ref="G65">[1]!hks_qfa_grossprofitmargin($U$1,EDATE($B65,-12),1)%</f>
        <v>0.44728700000000005</v>
      </c>
      <c r="H65" s="7" cm="1">
        <f t="array" ref="H65">[1]!hks_fa_grossprofitmargin_ttm2($U$1,$B65)%</f>
        <v>0.48247500000000004</v>
      </c>
      <c r="I65" s="7" cm="1">
        <f t="array" ref="I65">[1]!hks_qfa_netprofitmargin($U$1,$B65,1)%</f>
        <v>0.201823</v>
      </c>
      <c r="J65" s="7" cm="1">
        <f t="array" ref="J65">[1]!hks_qfa_netprofitmargin($U$1,EDATE($B65,-12),1)%</f>
        <v>0.549014</v>
      </c>
      <c r="K65" s="7" cm="1">
        <f t="array" ref="K65">[1]!hks_fa_netprofitmargin_ttm2($U$1,$B65)%</f>
        <v>0.19240599999999999</v>
      </c>
      <c r="L65" s="8" cm="1">
        <f t="array" ref="L65">[1]!hks_qstm_cs($U$1,"W93978243",$B65,1,"Cur=USD",100000000)</f>
        <v>8.2200000000000006</v>
      </c>
      <c r="M65" s="6" cm="1">
        <f t="array" ref="M65">[1]!s_nq_avgclose($U$1,-63,$A65,3)</f>
        <v>134.42031250000002</v>
      </c>
      <c r="N65" s="6">
        <f>MIN([1]!s_mq_low($U$1,$A65,3),[1]!s_mq_low($U$1,$A65-31,3),[1]!s_mq_low($U$1,$A65-62,3))</f>
        <v>99.82</v>
      </c>
      <c r="O65" s="9">
        <f>MAX([1]!s_mq_high($U$1,$A65,3),[1]!s_mq_high($U$1,$A65-31,3),[1]!s_mq_high($U$1,$A65-62,3))</f>
        <v>164.4599</v>
      </c>
      <c r="P65" s="9" cm="1">
        <f t="array" ref="P65">[1]!hks_stm_bs($U$1,"W59961072",$B65,1,"Cur=USD",100000000)</f>
        <v>85.83</v>
      </c>
      <c r="Q65" s="9" cm="1">
        <f t="array" ref="Q65">[1]!hks_stm_bs($U$1,"W57429756",$B65,1,"Cur=USD",100000000)</f>
        <v>38.36</v>
      </c>
      <c r="R65" s="9">
        <f>[1]!hks_stm_bs($U$1,"W51009704",$B65,1,"Cur=USD",100000000)</f>
        <v>42.4</v>
      </c>
      <c r="S65" s="9">
        <f>[1]!hks_stm_bs($U$1,"W50002154",$B65,1,"Cur=USD",100000000)</f>
        <v>6.82</v>
      </c>
      <c r="T65" s="11"/>
    </row>
    <row r="66" spans="1:20" x14ac:dyDescent="0.25">
      <c r="A66" s="5">
        <v>44651</v>
      </c>
      <c r="B66" s="5">
        <v>44651</v>
      </c>
      <c r="C66" s="6" cm="1">
        <f t="array" ref="C66">[1]!hks_qstm_is($U$1,"W69199016",$B66,1,"Cur=USD",100000000)</f>
        <v>58.87</v>
      </c>
      <c r="D66" s="6" cm="1">
        <f t="array" ref="D66">[1]!hks_qstm_is($U$1,"W69199016",EDATE($B66,-12),1,"Cur=USD",100000000)</f>
        <v>34.450000000000003</v>
      </c>
      <c r="E66" s="6" cm="1">
        <f t="array" ref="E66">[1]!hks_fa_or_ttm($U$1,$A66,"Cur=USD",100000000)+$C66-$D66</f>
        <v>188.76</v>
      </c>
      <c r="F66" s="7" cm="1">
        <f t="array" ref="F66">[1]!hks_qfa_grossprofitmargin($U$1,$B66,1)%</f>
        <v>0.478682</v>
      </c>
      <c r="G66" s="7" cm="1">
        <f t="array" ref="G66">[1]!hks_qfa_grossprofitmargin($U$1,EDATE($B66,-12),1)%</f>
        <v>0.46066800000000002</v>
      </c>
      <c r="H66" s="7" cm="1">
        <f t="array" ref="H66">[1]!hks_fa_grossprofitmargin_ttm2($U$1,$B66)%</f>
        <v>0.48527199999999998</v>
      </c>
      <c r="I66" s="7" cm="1">
        <f t="array" ref="I66">[1]!hks_qfa_netprofitmargin($U$1,$B66,1)%</f>
        <v>0.13351499999999999</v>
      </c>
      <c r="J66" s="7" cm="1">
        <f t="array" ref="J66">[1]!hks_qfa_netprofitmargin($U$1,EDATE($B66,-12),1)%</f>
        <v>0.161103</v>
      </c>
      <c r="K66" s="7" cm="1">
        <f t="array" ref="K66">[1]!hks_fa_netprofitmargin_ttm2($U$1,$B66)%</f>
        <v>0.17975200000000002</v>
      </c>
      <c r="L66" s="8" cm="1">
        <f t="array" ref="L66">[1]!hks_qstm_cs($U$1,"W93978243",$B66,1,"Cur=USD",100000000)</f>
        <v>9.9499999999999993</v>
      </c>
      <c r="M66" s="6" cm="1">
        <f t="array" ref="M66">[1]!s_nq_avgclose($U$1,-63,$A66,3)</f>
        <v>120.16484374999996</v>
      </c>
      <c r="N66" s="6">
        <f>MIN([1]!s_mq_low($U$1,$A66,3),[1]!s_mq_low($U$1,$A66-31,3),[1]!s_mq_low($U$1,$A66-62,3))</f>
        <v>99.35</v>
      </c>
      <c r="O66" s="9">
        <f>MAX([1]!s_mq_high($U$1,$A66,3),[1]!s_mq_high($U$1,$A66-31,3),[1]!s_mq_high($U$1,$A66-62,3))</f>
        <v>152.41999999999999</v>
      </c>
      <c r="P66" s="9" cm="1">
        <f t="array" ref="P66">[1]!hks_stm_bs($U$1,"W59961072",$B66,1,"Cur=USD",100000000)</f>
        <v>133.69</v>
      </c>
      <c r="Q66" s="9" cm="1">
        <f t="array" ref="Q66">[1]!hks_stm_bs($U$1,"W57429756",$B66,1,"Cur=USD",100000000)</f>
        <v>535.46</v>
      </c>
      <c r="R66" s="9">
        <f>[1]!hks_stm_bs($U$1,"W51009704",$B66,1,"Cur=USD",100000000)</f>
        <v>55.81</v>
      </c>
      <c r="S66" s="9">
        <f>[1]!hks_stm_bs($U$1,"W50002154",$B66,1,"Cur=USD",100000000)</f>
        <v>60.01</v>
      </c>
      <c r="T66" s="11"/>
    </row>
    <row r="67" spans="1:20" x14ac:dyDescent="0.25">
      <c r="A67" s="5">
        <v>44742</v>
      </c>
      <c r="B67" s="5">
        <v>44742</v>
      </c>
      <c r="C67" s="6" cm="1">
        <f t="array" ref="C67">[1]!hks_qstm_is($U$1,"W69199016",$B67,1,"Cur=USD",100000000)</f>
        <v>65.5</v>
      </c>
      <c r="D67" s="6" cm="1">
        <f t="array" ref="D67">[1]!hks_qstm_is($U$1,"W69199016",EDATE($B67,-12),1,"Cur=USD",100000000)</f>
        <v>38.5</v>
      </c>
      <c r="E67" s="6" cm="1">
        <f t="array" ref="E67">[1]!hks_fa_or_ttm($U$1,$A67,"Cur=USD",100000000)+$C67-$D67</f>
        <v>215.76</v>
      </c>
      <c r="F67" s="7" cm="1">
        <f t="array" ref="F67">[1]!hks_qfa_grossprofitmargin($U$1,$B67,1)%</f>
        <v>0.46228999999999998</v>
      </c>
      <c r="G67" s="7" cm="1">
        <f t="array" ref="G67">[1]!hks_qfa_grossprofitmargin($U$1,EDATE($B67,-12),1)%</f>
        <v>0.475325</v>
      </c>
      <c r="H67" s="7" cm="1">
        <f t="array" ref="H67">[1]!hks_fa_grossprofitmargin_ttm2($U$1,$B67)%</f>
        <v>0.48007</v>
      </c>
      <c r="I67" s="7" cm="1">
        <f t="array" ref="I67">[1]!hks_qfa_netprofitmargin($U$1,$B67,1)%</f>
        <v>6.8243999999999999E-2</v>
      </c>
      <c r="J67" s="7" cm="1">
        <f t="array" ref="J67">[1]!hks_qfa_netprofitmargin($U$1,EDATE($B67,-12),1)%</f>
        <v>0.18441600000000002</v>
      </c>
      <c r="K67" s="7" cm="1">
        <f t="array" ref="K67">[1]!hks_fa_netprofitmargin_ttm2($U$1,$B67)%</f>
        <v>0.145069</v>
      </c>
      <c r="L67" s="8" cm="1">
        <f t="array" ref="L67">[1]!hks_qstm_cs($U$1,"W93978243",$B67,1,"Cur=USD",100000000)</f>
        <v>10.38</v>
      </c>
      <c r="M67" s="6" cm="1">
        <f t="array" ref="M67">[1]!s_nq_avgclose($U$1,-63,$A67,3)</f>
        <v>94.251874999999998</v>
      </c>
      <c r="N67" s="6">
        <f>MIN([1]!s_mq_low($U$1,$A67,3),[1]!s_mq_low($U$1,$A67-31,3),[1]!s_mq_low($U$1,$A67-62,3))</f>
        <v>75.48</v>
      </c>
      <c r="O67" s="9">
        <f>MAX([1]!s_mq_high($U$1,$A67,3),[1]!s_mq_high($U$1,$A67-31,3),[1]!s_mq_high($U$1,$A67-62,3))</f>
        <v>111.42</v>
      </c>
      <c r="P67" s="9" cm="1">
        <f t="array" ref="P67">[1]!hks_stm_bs($U$1,"W59961072",$B67,1,"Cur=USD",100000000)</f>
        <v>134.62</v>
      </c>
      <c r="Q67" s="9" cm="1">
        <f t="array" ref="Q67">[1]!hks_stm_bs($U$1,"W57429756",$B67,1,"Cur=USD",100000000)</f>
        <v>540.4</v>
      </c>
      <c r="R67" s="9">
        <f>[1]!hks_stm_bs($U$1,"W51009704",$B67,1,"Cur=USD",100000000)</f>
        <v>55.23</v>
      </c>
      <c r="S67" s="9">
        <f>[1]!hks_stm_bs($U$1,"W50002154",$B67,1,"Cur=USD",100000000)</f>
        <v>68.099999999999994</v>
      </c>
      <c r="T67" s="11"/>
    </row>
    <row r="68" spans="1:20" x14ac:dyDescent="0.25">
      <c r="A68" s="5">
        <v>44834</v>
      </c>
      <c r="B68" s="5">
        <v>44834</v>
      </c>
      <c r="C68" s="6" cm="1">
        <f t="array" ref="C68">[1]!hks_qstm_is($U$1,"W69199016",$B68,1,"Cur=USD",100000000)</f>
        <v>55.65</v>
      </c>
      <c r="D68" s="6" cm="1">
        <f t="array" ref="D68">[1]!hks_qstm_is($U$1,"W69199016",EDATE($B68,-12),1,"Cur=USD",100000000)</f>
        <v>43.13</v>
      </c>
      <c r="E68" s="6" cm="1">
        <f t="array" ref="E68">[1]!hks_fa_or_ttm($U$1,$A68,"Cur=USD",100000000)+$C68-$D68</f>
        <v>228.27999999999997</v>
      </c>
      <c r="F68" s="7" cm="1">
        <f t="array" ref="F68">[1]!hks_qfa_grossprofitmargin($U$1,$B68,1)%</f>
        <v>0.42300100000000002</v>
      </c>
      <c r="G68" s="7" cm="1">
        <f t="array" ref="G68">[1]!hks_qfa_grossprofitmargin($U$1,EDATE($B68,-12),1)%</f>
        <v>0.48365400000000003</v>
      </c>
      <c r="H68" s="7" cm="1">
        <f t="array" ref="H68">[1]!hks_fa_grossprofitmargin_ttm2($U$1,$B68)%</f>
        <v>0.46548099999999998</v>
      </c>
      <c r="I68" s="7" cm="1">
        <f t="array" ref="I68">[1]!hks_qfa_netprofitmargin($U$1,$B68,1)%</f>
        <v>1.1859999999999999E-2</v>
      </c>
      <c r="J68" s="7" cm="1">
        <f t="array" ref="J68">[1]!hks_qfa_netprofitmargin($U$1,EDATE($B68,-12),1)%</f>
        <v>0.214004</v>
      </c>
      <c r="K68" s="7" cm="1">
        <f t="array" ref="K68">[1]!hks_fa_netprofitmargin_ttm2($U$1,$B68)%</f>
        <v>9.9571000000000007E-2</v>
      </c>
      <c r="L68" s="8" cm="1">
        <f t="array" ref="L68">[1]!hks_qstm_cs($U$1,"W93978243",$B68,1,"Cur=USD",100000000)</f>
        <v>9.65</v>
      </c>
      <c r="M68" s="6" cm="1">
        <f t="array" ref="M68">[1]!s_nq_avgclose($U$1,-63,$A68,3)</f>
        <v>85.146562499999959</v>
      </c>
      <c r="N68" s="6">
        <f>MIN([1]!s_mq_low($U$1,$A68,3),[1]!s_mq_low($U$1,$A68-31,3),[1]!s_mq_low($U$1,$A68-62,3))</f>
        <v>62.830100000000002</v>
      </c>
      <c r="O68" s="9">
        <f>MAX([1]!s_mq_high($U$1,$A68,3),[1]!s_mq_high($U$1,$A68-31,3),[1]!s_mq_high($U$1,$A68-62,3))</f>
        <v>104.59</v>
      </c>
      <c r="P68" s="9" cm="1">
        <f t="array" ref="P68">[1]!hks_stm_bs($U$1,"W59961072",$B68,1,"Cur=USD",100000000)</f>
        <v>144.19999999999999</v>
      </c>
      <c r="Q68" s="9" cm="1">
        <f t="array" ref="Q68">[1]!hks_stm_bs($U$1,"W57429756",$B68,1,"Cur=USD",100000000)</f>
        <v>533.91</v>
      </c>
      <c r="R68" s="9">
        <f>[1]!hks_stm_bs($U$1,"W51009704",$B68,1,"Cur=USD",100000000)</f>
        <v>66.91</v>
      </c>
      <c r="S68" s="9">
        <f>[1]!hks_stm_bs($U$1,"W50002154",$B68,1,"Cur=USD",100000000)</f>
        <v>65.78</v>
      </c>
      <c r="T68" s="11"/>
    </row>
    <row r="69" spans="1:20" x14ac:dyDescent="0.25">
      <c r="A69" s="5">
        <v>44926</v>
      </c>
      <c r="B69" s="5">
        <v>44926</v>
      </c>
      <c r="C69" s="6" cm="1">
        <f t="array" ref="C69">[1]!hks_qstm_is($U$1,"W69199016",$B69,1,"Cur=USD",100000000)</f>
        <v>55.99</v>
      </c>
      <c r="D69" s="6" cm="1">
        <f t="array" ref="D69">[1]!hks_qstm_is($U$1,"W69199016",EDATE($B69,-12),1,"Cur=USD",100000000)</f>
        <v>48.26</v>
      </c>
      <c r="E69" s="6" cm="1">
        <f t="array" ref="E69">[1]!hks_fa_or_ttm($U$1,$A69,"Cur=USD",100000000)+$C69-$D69</f>
        <v>236.01</v>
      </c>
      <c r="F69" s="7" cm="1">
        <f t="array" ref="F69">[1]!hks_qfa_grossprofitmargin($U$1,$B69,1)%</f>
        <v>0.42918400000000001</v>
      </c>
      <c r="G69" s="7" cm="1">
        <f t="array" ref="G69">[1]!hks_qfa_grossprofitmargin($U$1,EDATE($B69,-12),1)%</f>
        <v>0.50269399999999997</v>
      </c>
      <c r="H69" s="7" cm="1">
        <f t="array" ref="H69">[1]!hks_fa_grossprofitmargin_ttm2($U$1,$B69)%</f>
        <v>0.44926099999999997</v>
      </c>
      <c r="I69" s="7" cm="1">
        <f t="array" ref="I69">[1]!hks_qfa_netprofitmargin($U$1,$B69,1)%</f>
        <v>3.751E-3</v>
      </c>
      <c r="J69" s="7" cm="1">
        <f t="array" ref="J69">[1]!hks_qfa_netprofitmargin($U$1,EDATE($B69,-12),1)%</f>
        <v>0.201823</v>
      </c>
      <c r="K69" s="7" cm="1">
        <f t="array" ref="K69">[1]!hks_fa_netprofitmargin_ttm2($U$1,$B69)%</f>
        <v>5.5930000000000001E-2</v>
      </c>
      <c r="L69" s="8" cm="1">
        <f t="array" ref="L69">[1]!hks_qstm_cs($U$1,"W93978243",$B69,1,"Cur=USD",100000000)</f>
        <v>5.67</v>
      </c>
      <c r="M69" s="6" cm="1">
        <f t="array" ref="M69">[1]!s_nq_avgclose($U$1,-63,$A69,3)</f>
        <v>65.964375000000018</v>
      </c>
      <c r="N69" s="6">
        <f>MIN([1]!s_mq_low($U$1,$A69,3),[1]!s_mq_low($U$1,$A69-31,3),[1]!s_mq_low($U$1,$A69-62,3))</f>
        <v>54.57</v>
      </c>
      <c r="O69" s="9">
        <f>MAX([1]!s_mq_high($U$1,$A69,3),[1]!s_mq_high($U$1,$A69-31,3),[1]!s_mq_high($U$1,$A69-62,3))</f>
        <v>79.23</v>
      </c>
      <c r="P69" s="9" cm="1">
        <f t="array" ref="P69">[1]!hks_stm_bs($U$1,"W59961072",$B69,1,"Cur=USD",100000000)</f>
        <v>150.19</v>
      </c>
      <c r="Q69" s="9" cm="1">
        <f t="array" ref="Q69">[1]!hks_stm_bs($U$1,"W57429756",$B69,1,"Cur=USD",100000000)</f>
        <v>525.61</v>
      </c>
      <c r="R69" s="9">
        <f>[1]!hks_stm_bs($U$1,"W51009704",$B69,1,"Cur=USD",100000000)</f>
        <v>63.69</v>
      </c>
      <c r="S69" s="9">
        <f>[1]!hks_stm_bs($U$1,"W50002154",$B69,1,"Cur=USD",100000000)</f>
        <v>64.61</v>
      </c>
      <c r="T69" s="11"/>
    </row>
    <row r="70" spans="1:20" x14ac:dyDescent="0.25">
      <c r="A70" s="5">
        <v>45016</v>
      </c>
      <c r="B70" s="5">
        <v>45016</v>
      </c>
      <c r="C70" s="6" cm="1">
        <f t="array" ref="C70">[1]!hks_qstm_is($U$1,"W69199016",$B70,1,"Cur=USD",100000000)</f>
        <v>53.53</v>
      </c>
      <c r="D70" s="6" cm="1">
        <f t="array" ref="D70">[1]!hks_qstm_is($U$1,"W69199016",EDATE($B70,-12),1,"Cur=USD",100000000)</f>
        <v>58.87</v>
      </c>
      <c r="E70" s="6" cm="1">
        <f t="array" ref="E70">[1]!hks_fa_or_ttm($U$1,$A70,"Cur=USD",100000000)+$C70-$D70</f>
        <v>230.66999999999996</v>
      </c>
      <c r="F70" s="7" cm="1">
        <f t="array" ref="F70">[1]!hks_qfa_grossprofitmargin($U$1,$B70,1)%</f>
        <v>0.440687</v>
      </c>
      <c r="G70" s="7" cm="1">
        <f t="array" ref="G70">[1]!hks_qfa_grossprofitmargin($U$1,EDATE($B70,-12),1)%</f>
        <v>0.478682</v>
      </c>
      <c r="H70" s="7" cm="1">
        <f t="array" ref="H70">[1]!hks_fa_grossprofitmargin_ttm2($U$1,$B70)%</f>
        <v>0.43976199999999999</v>
      </c>
      <c r="I70" s="7" cm="1">
        <f t="array" ref="I70">[1]!hks_qfa_netprofitmargin($U$1,$B70,1)%</f>
        <v>-2.5966999999999997E-2</v>
      </c>
      <c r="J70" s="7" cm="1">
        <f t="array" ref="J70">[1]!hks_qfa_netprofitmargin($U$1,EDATE($B70,-12),1)%</f>
        <v>0.13351499999999999</v>
      </c>
      <c r="K70" s="7" cm="1">
        <f t="array" ref="K70">[1]!hks_fa_netprofitmargin_ttm2($U$1,$B70)%</f>
        <v>1.7124E-2</v>
      </c>
      <c r="L70" s="8" cm="1">
        <f t="array" ref="L70">[1]!hks_qstm_cs($U$1,"W93978243",$B70,1,"Cur=USD",100000000)</f>
        <v>4.8600000000000003</v>
      </c>
      <c r="M70" s="6" cm="1">
        <f t="array" ref="M70">[1]!s_nq_avgclose($U$1,-63,$A70,3)</f>
        <v>80.862500000000026</v>
      </c>
      <c r="N70" s="6">
        <f>MIN([1]!s_mq_low($U$1,$A70,3),[1]!s_mq_low($U$1,$A70-31,3),[1]!s_mq_low($U$1,$A70-62,3))</f>
        <v>60.05</v>
      </c>
      <c r="O70" s="9">
        <f>MAX([1]!s_mq_high($U$1,$A70,3),[1]!s_mq_high($U$1,$A70-31,3),[1]!s_mq_high($U$1,$A70-62,3))</f>
        <v>102.43</v>
      </c>
      <c r="P70" s="9" cm="1">
        <f t="array" ref="P70">[1]!hks_stm_bs($U$1,"W59961072",$B70,1,"Cur=USD",100000000)</f>
        <v>156.58000000000001</v>
      </c>
      <c r="Q70" s="9" cm="1">
        <f t="array" ref="Q70">[1]!hks_stm_bs($U$1,"W57429756",$B70,1,"Cur=USD",100000000)</f>
        <v>519.76</v>
      </c>
      <c r="R70" s="9">
        <f>[1]!hks_stm_bs($U$1,"W51009704",$B70,1,"Cur=USD",100000000)</f>
        <v>65.77</v>
      </c>
      <c r="S70" s="9">
        <f>[1]!hks_stm_bs($U$1,"W50002154",$B70,1,"Cur=USD",100000000)</f>
        <v>63.63</v>
      </c>
      <c r="T70" s="11"/>
    </row>
    <row r="71" spans="1:20" x14ac:dyDescent="0.25">
      <c r="A71" s="5">
        <v>45107</v>
      </c>
      <c r="B71" s="5">
        <v>45107</v>
      </c>
      <c r="C71" s="6" cm="1">
        <f t="array" ref="C71">[1]!hks_qstm_is($U$1,"W69199016",$B71,1,"Cur=USD",100000000)</f>
        <v>53.59</v>
      </c>
      <c r="D71" s="6" cm="1">
        <f t="array" ref="D71">[1]!hks_qstm_is($U$1,"W69199016",EDATE($B71,-12),1,"Cur=USD",100000000)</f>
        <v>65.5</v>
      </c>
      <c r="E71" s="6" cm="1">
        <f t="array" ref="E71">[1]!hks_fa_or_ttm($U$1,$A71,"Cur=USD",100000000)+$C71-$D71</f>
        <v>218.76</v>
      </c>
      <c r="F71" s="7" cm="1">
        <f t="array" ref="F71">[1]!hks_qfa_grossprofitmargin($U$1,$B71,1)%</f>
        <v>0.45586900000000002</v>
      </c>
      <c r="G71" s="7" cm="1">
        <f t="array" ref="G71">[1]!hks_qfa_grossprofitmargin($U$1,EDATE($B71,-12),1)%</f>
        <v>0.46228999999999998</v>
      </c>
      <c r="H71" s="7" cm="1">
        <f t="array" ref="H71">[1]!hks_fa_grossprofitmargin_ttm2($U$1,$B71)%</f>
        <v>0.43696299999999999</v>
      </c>
      <c r="I71" s="7" cm="1">
        <f t="array" ref="I71">[1]!hks_qfa_netprofitmargin($U$1,$B71,1)%</f>
        <v>5.0379999999999999E-3</v>
      </c>
      <c r="J71" s="7" cm="1">
        <f t="array" ref="J71">[1]!hks_qfa_netprofitmargin($U$1,EDATE($B71,-12),1)%</f>
        <v>6.8243999999999999E-2</v>
      </c>
      <c r="K71" s="7" cm="1">
        <f t="array" ref="K71">[1]!hks_fa_netprofitmargin_ttm2($U$1,$B71)%</f>
        <v>-1.1429999999999999E-3</v>
      </c>
      <c r="L71" s="8" cm="1">
        <f t="array" ref="L71">[1]!hks_qstm_cs($U$1,"W93978243",$B71,1,"Cur=USD",100000000)</f>
        <v>3.79</v>
      </c>
      <c r="M71" s="6" cm="1">
        <f t="array" ref="M71">[1]!s_nq_avgclose($U$1,-63,$A71,3)</f>
        <v>103.80765624999999</v>
      </c>
      <c r="N71" s="6">
        <f>MIN([1]!s_mq_low($U$1,$A71,3),[1]!s_mq_low($U$1,$A71-31,3),[1]!s_mq_low($U$1,$A71-62,3))</f>
        <v>81.02</v>
      </c>
      <c r="O71" s="9">
        <f>MAX([1]!s_mq_high($U$1,$A71,3),[1]!s_mq_high($U$1,$A71-31,3),[1]!s_mq_high($U$1,$A71-62,3))</f>
        <v>132.83000000000001</v>
      </c>
      <c r="P71" s="9" cm="1">
        <f t="array" ref="P71">[1]!hks_stm_bs($U$1,"W59961072",$B71,1,"Cur=USD",100000000)</f>
        <v>165.05</v>
      </c>
      <c r="Q71" s="9" cm="1">
        <f t="array" ref="Q71">[1]!hks_stm_bs($U$1,"W57429756",$B71,1,"Cur=USD",100000000)</f>
        <v>514.62</v>
      </c>
      <c r="R71" s="9">
        <f>[1]!hks_stm_bs($U$1,"W51009704",$B71,1,"Cur=USD",100000000)</f>
        <v>75.72</v>
      </c>
      <c r="S71" s="9">
        <f>[1]!hks_stm_bs($U$1,"W50002154",$B71,1,"Cur=USD",100000000)</f>
        <v>52.59</v>
      </c>
      <c r="T71" s="11"/>
    </row>
    <row r="72" spans="1:20" x14ac:dyDescent="0.25">
      <c r="A72" s="5">
        <v>45199</v>
      </c>
      <c r="B72" s="5">
        <v>45199</v>
      </c>
      <c r="C72" s="6" cm="1">
        <f t="array" ref="C72">[1]!hks_qstm_is($U$1,"W69199016",$B72,1,"Cur=USD",100000000)</f>
        <v>58</v>
      </c>
      <c r="D72" s="6" cm="1">
        <f t="array" ref="D72">[1]!hks_qstm_is($U$1,"W69199016",EDATE($B72,-12),1,"Cur=USD",100000000)</f>
        <v>55.65</v>
      </c>
      <c r="E72" s="6" cm="1">
        <f t="array" ref="E72">[1]!hks_fa_or_ttm($U$1,$A72,"Cur=USD",100000000)+$C72-$D72</f>
        <v>221.10999999999999</v>
      </c>
      <c r="F72" s="7" cm="1">
        <f t="array" ref="F72">[1]!hks_qfa_grossprofitmargin($U$1,$B72,1)%</f>
        <v>0.47362099999999996</v>
      </c>
      <c r="G72" s="7" cm="1">
        <f t="array" ref="G72">[1]!hks_qfa_grossprofitmargin($U$1,EDATE($B72,-12),1)%</f>
        <v>0.42300100000000002</v>
      </c>
      <c r="H72" s="7" cm="1">
        <f t="array" ref="H72">[1]!hks_fa_grossprofitmargin_ttm2($U$1,$B72)%</f>
        <v>0.45009300000000002</v>
      </c>
      <c r="I72" s="7" cm="1">
        <f t="array" ref="I72">[1]!hks_qfa_netprofitmargin($U$1,$B72,1)%</f>
        <v>5.1552000000000001E-2</v>
      </c>
      <c r="J72" s="7" cm="1">
        <f t="array" ref="J72">[1]!hks_qfa_netprofitmargin($U$1,EDATE($B72,-12),1)%</f>
        <v>1.1859999999999999E-2</v>
      </c>
      <c r="K72" s="7" cm="1">
        <f t="array" ref="K72">[1]!hks_fa_netprofitmargin_ttm2($U$1,$B72)%</f>
        <v>9.4070000000000004E-3</v>
      </c>
      <c r="L72" s="8" cm="1">
        <f t="array" ref="L72">[1]!hks_qstm_cs($U$1,"W93978243",$B72,1,"Cur=USD",100000000)</f>
        <v>4.21</v>
      </c>
      <c r="M72" s="6" cm="1">
        <f t="array" ref="M72">[1]!s_nq_avgclose($U$1,-63,$A72,3)</f>
        <v>108.63781249999998</v>
      </c>
      <c r="N72" s="6">
        <f>MIN([1]!s_mq_low($U$1,$A72,3),[1]!s_mq_low($U$1,$A72-31,3),[1]!s_mq_low($U$1,$A72-62,3))</f>
        <v>94.46</v>
      </c>
      <c r="O72" s="9">
        <f>MAX([1]!s_mq_high($U$1,$A72,3),[1]!s_mq_high($U$1,$A72-31,3),[1]!s_mq_high($U$1,$A72-62,3))</f>
        <v>122.12</v>
      </c>
      <c r="P72" s="9" cm="1">
        <f t="array" ref="P72">[1]!hks_stm_bs($U$1,"W59961072",$B72,1,"Cur=USD",100000000)</f>
        <v>166.88</v>
      </c>
      <c r="Q72" s="9" cm="1">
        <f t="array" ref="Q72">[1]!hks_stm_bs($U$1,"W57429756",$B72,1,"Cur=USD",100000000)</f>
        <v>509.38</v>
      </c>
      <c r="R72" s="9">
        <f>[1]!hks_stm_bs($U$1,"W51009704",$B72,1,"Cur=USD",100000000)</f>
        <v>76.27</v>
      </c>
      <c r="S72" s="9">
        <f>[1]!hks_stm_bs($U$1,"W50002154",$B72,1,"Cur=USD",100000000)</f>
        <v>50.29</v>
      </c>
      <c r="T72" s="11"/>
    </row>
    <row r="73" spans="1:20" x14ac:dyDescent="0.25">
      <c r="A73" s="5">
        <v>45291</v>
      </c>
      <c r="B73" s="5">
        <v>45291</v>
      </c>
      <c r="C73" s="6" cm="1">
        <f t="array" ref="C73">[1]!hks_qstm_is($U$1,"W69199016",$B73,1,"Cur=USD",100000000)</f>
        <v>61.68</v>
      </c>
      <c r="D73" s="6" cm="1">
        <f t="array" ref="D73">[1]!hks_qstm_is($U$1,"W69199016",EDATE($B73,-12),1,"Cur=USD",100000000)</f>
        <v>55.99</v>
      </c>
      <c r="E73" s="6" cm="1">
        <f t="array" ref="E73">[1]!hks_fa_or_ttm($U$1,$A73,"Cur=USD",100000000)+$C73-$D73</f>
        <v>226.8</v>
      </c>
      <c r="F73" s="7" cm="1">
        <f t="array" ref="F73">[1]!hks_qfa_grossprofitmargin($U$1,$B73,1)%</f>
        <v>0.47195199999999998</v>
      </c>
      <c r="G73" s="7" cm="1">
        <f t="array" ref="G73">[1]!hks_qfa_grossprofitmargin($U$1,EDATE($B73,-12),1)%</f>
        <v>0.42918400000000001</v>
      </c>
      <c r="H73" s="7" cm="1">
        <f t="array" ref="H73">[1]!hks_fa_grossprofitmargin_ttm2($U$1,$B73)%</f>
        <v>0.46119900000000003</v>
      </c>
      <c r="I73" s="7" cm="1">
        <f t="array" ref="I73">[1]!hks_qfa_netprofitmargin($U$1,$B73,1)%</f>
        <v>0.108139</v>
      </c>
      <c r="J73" s="7" cm="1">
        <f t="array" ref="J73">[1]!hks_qfa_netprofitmargin($U$1,EDATE($B73,-12),1)%</f>
        <v>3.751E-3</v>
      </c>
      <c r="K73" s="7" cm="1">
        <f t="array" ref="K73">[1]!hks_fa_netprofitmargin_ttm2($U$1,$B73)%</f>
        <v>3.7654E-2</v>
      </c>
      <c r="L73" s="8" cm="1">
        <f t="array" ref="L73">[1]!hks_qstm_cs($U$1,"W93978243",$B73,1,"Cur=USD",100000000)</f>
        <v>3.81</v>
      </c>
      <c r="M73" s="6" cm="1">
        <f t="array" ref="M73">[1]!s_nq_avgclose($U$1,-63,$A73,3)</f>
        <v>117.62242187499997</v>
      </c>
      <c r="N73" s="6">
        <f>MIN([1]!s_mq_low($U$1,$A73,3),[1]!s_mq_low($U$1,$A73-31,3),[1]!s_mq_low($U$1,$A73-62,3))</f>
        <v>93.114999999999995</v>
      </c>
      <c r="O73" s="9">
        <f>MAX([1]!s_mq_high($U$1,$A73,3),[1]!s_mq_high($U$1,$A73-31,3),[1]!s_mq_high($U$1,$A73-62,3))</f>
        <v>151.05000000000001</v>
      </c>
      <c r="P73" s="9" cm="1">
        <f t="array" ref="P73">[1]!hks_stm_bs($U$1,"W59961072",$B73,1,"Cur=USD",100000000)</f>
        <v>167.68</v>
      </c>
      <c r="Q73" s="9" cm="1">
        <f t="array" ref="Q73">[1]!hks_stm_bs($U$1,"W57429756",$B73,1,"Cur=USD",100000000)</f>
        <v>511.17</v>
      </c>
      <c r="R73" s="9">
        <f>[1]!hks_stm_bs($U$1,"W51009704",$B73,1,"Cur=USD",100000000)</f>
        <v>66.89</v>
      </c>
      <c r="S73" s="9">
        <f>[1]!hks_stm_bs($U$1,"W50002154",$B73,1,"Cur=USD",100000000)</f>
        <v>53.04</v>
      </c>
      <c r="T73" s="11"/>
    </row>
    <row r="74" spans="1:20" x14ac:dyDescent="0.25">
      <c r="A74" s="5">
        <v>45382</v>
      </c>
      <c r="B74" s="5">
        <v>45382</v>
      </c>
      <c r="C74" s="6" cm="1">
        <f t="array" ref="C74">[1]!hks_qstm_is($U$1,"W69199016",$B74,1,"Cur=USD",100000000)</f>
        <v>54.73</v>
      </c>
      <c r="D74" s="6" cm="1">
        <f t="array" ref="D74">[1]!hks_qstm_is($U$1,"W69199016",EDATE($B74,-12),1,"Cur=USD",100000000)</f>
        <v>53.53</v>
      </c>
      <c r="E74" s="6" cm="1">
        <f t="array" ref="E74">[1]!hks_fa_or_ttm($U$1,$A74,"Cur=USD",100000000)+$C74-$D74</f>
        <v>228.00000000000003</v>
      </c>
      <c r="F74" s="7" cm="1">
        <f t="array" ref="F74">[1]!hks_qfa_grossprofitmargin($U$1,$B74,1)%</f>
        <v>0.46775100000000003</v>
      </c>
      <c r="G74" s="7" cm="1">
        <f t="array" ref="G74">[1]!hks_qfa_grossprofitmargin($U$1,EDATE($B74,-12),1)%</f>
        <v>0.440687</v>
      </c>
      <c r="H74" s="7" cm="1">
        <f t="array" ref="H74">[1]!hks_fa_grossprofitmargin_ttm2($U$1,$B74)%</f>
        <v>0.467588</v>
      </c>
      <c r="I74" s="7" cm="1">
        <f t="array" ref="I74">[1]!hks_qfa_netprofitmargin($U$1,$B74,1)%</f>
        <v>2.2473999999999997E-2</v>
      </c>
      <c r="J74" s="7" cm="1">
        <f t="array" ref="J74">[1]!hks_qfa_netprofitmargin($U$1,EDATE($B74,-12),1)%</f>
        <v>-2.5966999999999997E-2</v>
      </c>
      <c r="K74" s="7" cm="1">
        <f t="array" ref="K74">[1]!hks_fa_netprofitmargin_ttm2($U$1,$B74)%</f>
        <v>4.8947000000000004E-2</v>
      </c>
      <c r="L74" s="8" cm="1">
        <f t="array" ref="L74">[1]!hks_qstm_cs($U$1,"W93978243",$B74,1,"Cur=USD",100000000)</f>
        <v>5.21</v>
      </c>
      <c r="M74" s="6" cm="1">
        <f t="array" ref="M74">[1]!s_nq_avgclose($U$1,-63,$A74,3)</f>
        <v>173.52640624999995</v>
      </c>
      <c r="N74" s="6">
        <f>MIN([1]!s_mq_low($U$1,$A74,3),[1]!s_mq_low($U$1,$A74-31,3),[1]!s_mq_low($U$1,$A74-62,3))</f>
        <v>133.7413</v>
      </c>
      <c r="O74" s="9">
        <f>MAX([1]!s_mq_high($U$1,$A74,3),[1]!s_mq_high($U$1,$A74-31,3),[1]!s_mq_high($U$1,$A74-62,3))</f>
        <v>227.3</v>
      </c>
      <c r="P74" s="9" cm="1">
        <f t="array" ref="P74">[1]!hks_stm_bs($U$1,"W59961072",$B74,1,"Cur=USD",100000000)</f>
        <v>170.84</v>
      </c>
      <c r="Q74" s="9" cm="1">
        <f t="array" ref="Q74">[1]!hks_stm_bs($U$1,"W57429756",$B74,1,"Cur=USD",100000000)</f>
        <v>508.11</v>
      </c>
      <c r="R74" s="9">
        <f>[1]!hks_stm_bs($U$1,"W51009704",$B74,1,"Cur=USD",100000000)</f>
        <v>64.739999999999995</v>
      </c>
      <c r="S74" s="9">
        <f>[1]!hks_stm_bs($U$1,"W50002154",$B74,1,"Cur=USD",100000000)</f>
        <v>52.23</v>
      </c>
      <c r="T74" s="11"/>
    </row>
    <row r="75" spans="1:20" x14ac:dyDescent="0.25">
      <c r="A75" s="5">
        <v>45473</v>
      </c>
      <c r="B75" s="5">
        <v>45473</v>
      </c>
      <c r="C75" s="6" cm="1">
        <f t="array" ref="C75">[1]!hks_qstm_is($U$1,"W69199016",$B75,1,"Cur=USD",100000000)</f>
        <v>58.35</v>
      </c>
      <c r="D75" s="6" cm="1">
        <f t="array" ref="D75">[1]!hks_qstm_is($U$1,"W69199016",EDATE($B75,-12),1,"Cur=USD",100000000)</f>
        <v>53.59</v>
      </c>
      <c r="E75" s="6" cm="1">
        <f t="array" ref="E75">[1]!hks_fa_or_ttm($U$1,$A75,"Cur=USD",100000000)+$C75-$D75</f>
        <v>232.76000000000002</v>
      </c>
      <c r="F75" s="7" cm="1">
        <f t="array" ref="F75">[1]!hks_qfa_grossprofitmargin($U$1,$B75,1)%</f>
        <v>0.49083100000000002</v>
      </c>
      <c r="G75" s="7" cm="1">
        <f t="array" ref="G75">[1]!hks_qfa_grossprofitmargin($U$1,EDATE($B75,-12),1)%</f>
        <v>0.45586900000000002</v>
      </c>
      <c r="H75" s="7" cm="1">
        <f t="array" ref="H75">[1]!hks_fa_grossprofitmargin_ttm2($U$1,$B75)%</f>
        <v>0.47611300000000001</v>
      </c>
      <c r="I75" s="7" cm="1">
        <f t="array" ref="I75">[1]!hks_qfa_netprofitmargin($U$1,$B75,1)%</f>
        <v>4.5415999999999998E-2</v>
      </c>
      <c r="J75" s="7" cm="1">
        <f t="array" ref="J75">[1]!hks_qfa_netprofitmargin($U$1,EDATE($B75,-12),1)%</f>
        <v>5.0379999999999999E-3</v>
      </c>
      <c r="K75" s="7" cm="1">
        <f t="array" ref="K75">[1]!hks_fa_netprofitmargin_ttm2($U$1,$B75)%</f>
        <v>5.8171999999999995E-2</v>
      </c>
      <c r="L75" s="8" cm="1">
        <f t="array" ref="L75">[1]!hks_qstm_cs($U$1,"W93978243",$B75,1,"Cur=USD",100000000)</f>
        <v>5.93</v>
      </c>
      <c r="M75" s="6" cm="1">
        <f t="array" ref="M75">[1]!s_nq_avgclose($U$1,-63,$A75,3)</f>
        <v>161.18124999999995</v>
      </c>
      <c r="N75" s="6">
        <f>MIN([1]!s_mq_low($U$1,$A75,3),[1]!s_mq_low($U$1,$A75-31,3),[1]!s_mq_low($U$1,$A75-62,3))</f>
        <v>141.155</v>
      </c>
      <c r="O75" s="9">
        <f>MAX([1]!s_mq_high($U$1,$A75,3),[1]!s_mq_high($U$1,$A75-31,3),[1]!s_mq_high($U$1,$A75-62,3))</f>
        <v>187.24</v>
      </c>
      <c r="P75" s="9" cm="1">
        <f t="array" ref="P75">[1]!hks_stm_bs($U$1,"W59961072",$B75,1,"Cur=USD",100000000)</f>
        <v>174.65</v>
      </c>
      <c r="Q75" s="9" cm="1">
        <f t="array" ref="Q75">[1]!hks_stm_bs($U$1,"W57429756",$B75,1,"Cur=USD",100000000)</f>
        <v>504.21</v>
      </c>
      <c r="R75" s="9">
        <f>[1]!hks_stm_bs($U$1,"W51009704",$B75,1,"Cur=USD",100000000)</f>
        <v>61.95</v>
      </c>
      <c r="S75" s="9">
        <f>[1]!hks_stm_bs($U$1,"W50002154",$B75,1,"Cur=USD",100000000)</f>
        <v>51.53</v>
      </c>
      <c r="T75" s="11"/>
    </row>
    <row r="76" spans="1:20" x14ac:dyDescent="0.25">
      <c r="A76" s="5">
        <v>45565</v>
      </c>
      <c r="B76" s="5">
        <v>45565</v>
      </c>
      <c r="C76" s="6" cm="1">
        <f t="array" ref="C76">[1]!hks_qstm_is($U$1,"W69199016",$B76,1,"Cur=USD",100000000)</f>
        <v>68.19</v>
      </c>
      <c r="D76" s="6" cm="1">
        <f t="array" ref="D76">[1]!hks_qstm_is($U$1,"W69199016",EDATE($B76,-12),1,"Cur=USD",100000000)</f>
        <v>58</v>
      </c>
      <c r="E76" s="6" cm="1">
        <f t="array" ref="E76">[1]!hks_fa_or_ttm($U$1,$A76,"Cur=USD",100000000)+$C76-$D76</f>
        <v>242.95</v>
      </c>
      <c r="F76" s="7" cm="1">
        <f t="array" ref="F76">[1]!hks_qfa_grossprofitmargin($U$1,$B76,1)%</f>
        <v>0.50139299999999998</v>
      </c>
      <c r="G76" s="7" cm="1">
        <f t="array" ref="G76">[1]!hks_qfa_grossprofitmargin($U$1,EDATE($B76,-12),1)%</f>
        <v>0.47362099999999996</v>
      </c>
      <c r="H76" s="7" cm="1">
        <f t="array" ref="H76">[1]!hks_fa_grossprofitmargin_ttm2($U$1,$B76)%</f>
        <v>0.48380299999999998</v>
      </c>
      <c r="I76" s="7" cm="1">
        <f t="array" ref="I76">[1]!hks_qfa_netprofitmargin($U$1,$B76,1)%</f>
        <v>0.113066</v>
      </c>
      <c r="J76" s="7" cm="1">
        <f t="array" ref="J76">[1]!hks_qfa_netprofitmargin($U$1,EDATE($B76,-12),1)%</f>
        <v>5.1552000000000001E-2</v>
      </c>
      <c r="K76" s="7" cm="1">
        <f t="array" ref="K76">[1]!hks_fa_netprofitmargin_ttm2($U$1,$B76)%</f>
        <v>7.5159000000000004E-2</v>
      </c>
      <c r="L76" s="8" cm="1">
        <f t="array" ref="L76">[1]!hks_qstm_cs($U$1,"W93978243",$B76,1,"Cur=USD",100000000)</f>
        <v>6.28</v>
      </c>
      <c r="M76" s="6" cm="1">
        <f t="array" ref="M76">[1]!s_nq_avgclose($U$1,-63,$A76,3)</f>
        <v>151.93906250000001</v>
      </c>
      <c r="N76" s="6">
        <f>MIN([1]!s_mq_low($U$1,$A76,3),[1]!s_mq_low($U$1,$A76-31,3),[1]!s_mq_low($U$1,$A76-62,3))</f>
        <v>121.825</v>
      </c>
      <c r="O76" s="9">
        <f>MAX([1]!s_mq_high($U$1,$A76,3),[1]!s_mq_high($U$1,$A76-31,3),[1]!s_mq_high($U$1,$A76-62,3))</f>
        <v>187.28</v>
      </c>
      <c r="P76" s="9" cm="1">
        <f t="array" ref="P76">[1]!hks_stm_bs($U$1,"W59961072",$B76,1,"Cur=USD",100000000)</f>
        <v>187.35</v>
      </c>
      <c r="Q76" s="9" cm="1">
        <f t="array" ref="Q76">[1]!hks_stm_bs($U$1,"W57429756",$B76,1,"Cur=USD",100000000)</f>
        <v>509.01</v>
      </c>
      <c r="R76" s="9">
        <f>[1]!hks_stm_bs($U$1,"W51009704",$B76,1,"Cur=USD",100000000)</f>
        <v>75</v>
      </c>
      <c r="S76" s="9">
        <f>[1]!hks_stm_bs($U$1,"W50002154",$B76,1,"Cur=USD",100000000)</f>
        <v>51.51</v>
      </c>
      <c r="T76" s="11"/>
    </row>
    <row r="77" spans="1:20" x14ac:dyDescent="0.25">
      <c r="A77" s="5">
        <v>45657</v>
      </c>
      <c r="B77" s="5">
        <v>45657</v>
      </c>
      <c r="C77" s="6" cm="1">
        <f t="array" ref="C77">[1]!hks_qstm_is($U$1,"W69199016",$B77,1,"Cur=USD",100000000)</f>
        <v>76.58</v>
      </c>
      <c r="D77" s="6" cm="1">
        <f t="array" ref="D77">[1]!hks_qstm_is($U$1,"W69199016",EDATE($B77,-12),1,"Cur=USD",100000000)</f>
        <v>61.68</v>
      </c>
      <c r="E77" s="6" cm="1">
        <f t="array" ref="E77">[1]!hks_fa_or_ttm($U$1,$A77,"Cur=USD",100000000)+$C77-$D77</f>
        <v>257.84999999999997</v>
      </c>
      <c r="F77" s="7" cm="1">
        <f t="array" ref="F77">[1]!hks_qfa_grossprofitmargin($U$1,$B77,1)%</f>
        <v>0.50692100000000007</v>
      </c>
      <c r="G77" s="7" cm="1">
        <f t="array" ref="G77">[1]!hks_qfa_grossprofitmargin($U$1,EDATE($B77,-12),1)%</f>
        <v>0.47195199999999998</v>
      </c>
      <c r="H77" s="7" cm="1">
        <f t="array" ref="H77">[1]!hks_fa_grossprofitmargin_ttm2($U$1,$B77)%</f>
        <v>0.493504</v>
      </c>
      <c r="I77" s="7" cm="1">
        <f t="array" ref="I77">[1]!hks_qfa_netprofitmargin($U$1,$B77,1)%</f>
        <v>6.2940999999999997E-2</v>
      </c>
      <c r="J77" s="7" cm="1">
        <f t="array" ref="J77">[1]!hks_qfa_netprofitmargin($U$1,EDATE($B77,-12),1)%</f>
        <v>0.108139</v>
      </c>
      <c r="K77" s="7" cm="1">
        <f t="array" ref="K77">[1]!hks_fa_netprofitmargin_ttm2($U$1,$B77)%</f>
        <v>6.3642000000000004E-2</v>
      </c>
      <c r="L77" s="8" cm="1">
        <f t="array" ref="L77">[1]!hks_qstm_cs($U$1,"W93978243",$B77,1,"Cur=USD",100000000)</f>
        <v>12.99</v>
      </c>
      <c r="M77" s="6" cm="1">
        <f t="array" ref="M77">[1]!s_nq_avgclose($U$1,-63,$A77,3)</f>
        <v>143.88726562500003</v>
      </c>
      <c r="N77" s="6">
        <f>MIN([1]!s_mq_low($U$1,$A77,3),[1]!s_mq_low($U$1,$A77-31,3),[1]!s_mq_low($U$1,$A77-62,3))</f>
        <v>117.9</v>
      </c>
      <c r="O77" s="9">
        <f>MAX([1]!s_mq_high($U$1,$A77,3),[1]!s_mq_high($U$1,$A77-31,3),[1]!s_mq_high($U$1,$A77-62,3))</f>
        <v>174.05</v>
      </c>
      <c r="P77" s="9" cm="1">
        <f t="array" ref="P77">[1]!hks_stm_bs($U$1,"W59961072",$B77,1,"Cur=USD",100000000)</f>
        <v>190.49</v>
      </c>
      <c r="Q77" s="9" cm="1">
        <f t="array" ref="Q77">[1]!hks_stm_bs($U$1,"W57429756",$B77,1,"Cur=USD",100000000)</f>
        <v>501.77</v>
      </c>
      <c r="R77" s="9">
        <f>[1]!hks_stm_bs($U$1,"W51009704",$B77,1,"Cur=USD",100000000)</f>
        <v>72.81</v>
      </c>
      <c r="S77" s="9">
        <f>[1]!hks_stm_bs($U$1,"W50002154",$B77,1,"Cur=USD",100000000)</f>
        <v>43.77</v>
      </c>
      <c r="T77" s="11"/>
    </row>
    <row r="78" spans="1:20" x14ac:dyDescent="0.25">
      <c r="A78" s="5">
        <v>45747</v>
      </c>
      <c r="B78" s="5">
        <v>45747</v>
      </c>
      <c r="C78" s="6" cm="1">
        <f t="array" ref="C78">[1]!hks_qstm_is($U$1,"W69199016",$B78,1,"Cur=USD",100000000)</f>
        <v>74.38</v>
      </c>
      <c r="D78" s="6" cm="1">
        <f t="array" ref="D78">[1]!hks_qstm_is($U$1,"W69199016",EDATE($B78,-12),1,"Cur=USD",100000000)</f>
        <v>54.73</v>
      </c>
      <c r="E78" s="6" cm="1">
        <f t="array" ref="E78">[1]!hks_fa_or_ttm($U$1,$A78,"Cur=USD",100000000)+$C78-$D78</f>
        <v>277.5</v>
      </c>
      <c r="F78" s="7" cm="1">
        <f t="array" ref="F78">[1]!hks_qfa_grossprofitmargin($U$1,$B78,1)%</f>
        <v>0.50228600000000001</v>
      </c>
      <c r="G78" s="7" cm="1">
        <f t="array" ref="G78">[1]!hks_qfa_grossprofitmargin($U$1,EDATE($B78,-12),1)%</f>
        <v>0.46775100000000003</v>
      </c>
      <c r="H78" s="7" cm="1">
        <f t="array" ref="H78">[1]!hks_fa_grossprofitmargin_ttm2($U$1,$B78)%</f>
        <v>0.50093699999999997</v>
      </c>
      <c r="I78" s="7" cm="1">
        <f t="array" ref="I78">[1]!hks_qfa_netprofitmargin($U$1,$B78,1)%</f>
        <v>9.5321000000000003E-2</v>
      </c>
      <c r="J78" s="7" cm="1">
        <f t="array" ref="J78">[1]!hks_qfa_netprofitmargin($U$1,EDATE($B78,-12),1)%</f>
        <v>2.2473999999999997E-2</v>
      </c>
      <c r="K78" s="7" cm="1">
        <f t="array" ref="K78">[1]!hks_fa_netprofitmargin_ttm2($U$1,$B78)%</f>
        <v>8.0252000000000004E-2</v>
      </c>
      <c r="L78" s="8" cm="1">
        <f t="array" ref="L78">[1]!hks_qstm_cs($U$1,"W93978243",$B78,1,"Cur=USD",100000000)</f>
        <v>9.39</v>
      </c>
      <c r="M78" s="6" cm="1">
        <f t="array" ref="M78">[1]!s_nq_avgclose($U$1,-63,$A78,3)</f>
        <v>111.95421875</v>
      </c>
      <c r="N78" s="6">
        <f>MIN([1]!s_mq_low($U$1,$A78,3),[1]!s_mq_low($U$1,$A78-31,3),[1]!s_mq_low($U$1,$A78-62,3))</f>
        <v>94.73</v>
      </c>
      <c r="O78" s="9">
        <f>MAX([1]!s_mq_high($U$1,$A78,3),[1]!s_mq_high($U$1,$A78-31,3),[1]!s_mq_high($U$1,$A78-62,3))</f>
        <v>131.71</v>
      </c>
      <c r="P78" s="9" cm="1">
        <f t="array" ref="P78">[1]!hks_stm_bs($U$1,"W59961072",$B78,1,"Cur=USD",100000000)</f>
        <v>215.95</v>
      </c>
      <c r="Q78" s="9" cm="1">
        <f t="array" ref="Q78">[1]!hks_stm_bs($U$1,"W57429756",$B78,1,"Cur=USD",100000000)</f>
        <v>499.55</v>
      </c>
      <c r="R78" s="9">
        <f>[1]!hks_stm_bs($U$1,"W51009704",$B78,1,"Cur=USD",100000000)</f>
        <v>77.03</v>
      </c>
      <c r="S78" s="9">
        <f>[1]!hks_stm_bs($U$1,"W50002154",$B78,1,"Cur=USD",100000000)</f>
        <v>59.66</v>
      </c>
      <c r="T78" s="11"/>
    </row>
    <row r="79" spans="1:20" x14ac:dyDescent="0.25">
      <c r="T79" s="11"/>
    </row>
    <row r="80" spans="1:20" ht="14.5" x14ac:dyDescent="0.25">
      <c r="T8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85"/>
  <sheetViews>
    <sheetView workbookViewId="0">
      <pane ySplit="1" topLeftCell="A2" activePane="bottomLeft" state="frozen"/>
      <selection pane="bottomLeft" activeCell="P1" sqref="P1:S2"/>
    </sheetView>
  </sheetViews>
  <sheetFormatPr defaultColWidth="8.7265625" defaultRowHeight="13" x14ac:dyDescent="0.25"/>
  <cols>
    <col min="1" max="2" width="12.6328125" style="1" customWidth="1"/>
    <col min="3" max="3" width="7.08984375" style="1" customWidth="1"/>
    <col min="4" max="5" width="8.54296875" style="1" customWidth="1"/>
    <col min="6" max="9" width="7.6328125" style="1" customWidth="1"/>
    <col min="10" max="10" width="8.1796875" style="1" customWidth="1"/>
    <col min="11" max="11" width="7.6328125" style="1" customWidth="1"/>
    <col min="12" max="12" width="8.1796875" style="1" customWidth="1"/>
    <col min="13" max="19" width="9.6328125" style="1" customWidth="1"/>
    <col min="20" max="20" width="9.7265625" style="1" customWidth="1"/>
    <col min="21" max="21" width="9.90625" style="1" customWidth="1"/>
    <col min="22" max="16384" width="8.7265625" style="1"/>
  </cols>
  <sheetData>
    <row r="1" spans="1:21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7" t="s">
        <v>82</v>
      </c>
      <c r="Q1" s="17" t="s">
        <v>83</v>
      </c>
      <c r="R1" s="17" t="s">
        <v>84</v>
      </c>
      <c r="S1" s="17" t="s">
        <v>85</v>
      </c>
      <c r="T1" s="14"/>
      <c r="U1" s="13" t="s">
        <v>74</v>
      </c>
    </row>
    <row r="2" spans="1:21" x14ac:dyDescent="0.25">
      <c r="A2" s="5">
        <v>38352</v>
      </c>
      <c r="B2" s="5">
        <v>38442</v>
      </c>
      <c r="C2" s="6" cm="1">
        <f t="array" ref="C2">[1]!hks_qstm_is($U$1,"W69199016",$B2,1,"Cur=USD",100000000)</f>
        <v>13.9</v>
      </c>
      <c r="D2" s="6" cm="1">
        <f t="array" ref="D2">[1]!hks_qstm_is($U$1,"W69199016",EDATE($B2,-12),1,"Cur=USD",100000000)</f>
        <v>12.420970000000001</v>
      </c>
      <c r="E2" s="6" cm="1">
        <f t="array" ref="E2">[1]!hks_fa_or_ttm($U$1,$A2,"Cur=USD",100000000)+$C2-$D2</f>
        <v>50.279029999999992</v>
      </c>
      <c r="F2" s="7" cm="1">
        <f t="array" ref="F2">[1]!hks_qfa_grossprofitmargin($U$1,$B2,1)%</f>
        <v>0.69064700000000001</v>
      </c>
      <c r="G2" s="7" cm="1">
        <f t="array" ref="G2">[1]!hks_qfa_grossprofitmargin($U$1,EDATE($B2,-12),1)%</f>
        <v>0.67109600000000003</v>
      </c>
      <c r="H2" s="7" cm="1">
        <f t="array" ref="H2">[1]!hks_fa_grossprofitmargin_ttm2($U$1,$B2)%</f>
        <v>0.70057700000000001</v>
      </c>
      <c r="I2" s="7" cm="1">
        <f t="array" ref="I2">[1]!hks_qfa_netprofitmargin($U$1,$B2,1)%</f>
        <v>0.36906500000000003</v>
      </c>
      <c r="J2" s="7" cm="1">
        <f t="array" ref="J2">[1]!hks_qfa_netprofitmargin($U$1,EDATE($B2,-12),1)%</f>
        <v>0.28362799999999999</v>
      </c>
      <c r="K2" s="7" cm="1">
        <f t="array" ref="K2">[1]!hks_fa_netprofitmargin_ttm2($U$1,$B2)%</f>
        <v>0.374054</v>
      </c>
      <c r="L2" s="8" cm="1">
        <f t="array" ref="L2">[1]!hks_qstm_cs($U$1,"W93978243",$B2,1,"Cur=USD",100000000)</f>
        <v>3.97</v>
      </c>
      <c r="M2" s="6" cm="1">
        <f t="array" ref="M2">[1]!s_nq_avgclose($U$1,-63,$A2,3)</f>
        <v>26.492719213682122</v>
      </c>
      <c r="N2" s="6">
        <f>MIN([1]!s_mq_low($U$1,$A2,3),[1]!s_mq_low($U$1,$A2-31,3),[1]!s_mq_low($U$1,$A2-62,3))</f>
        <v>23.907635790829694</v>
      </c>
      <c r="O2" s="9">
        <f>MAX([1]!s_mq_high($U$1,$A2,3),[1]!s_mq_high($U$1,$A2-31,3),[1]!s_mq_high($U$1,$A2-62,3))</f>
        <v>28.523648306586171</v>
      </c>
      <c r="P2" s="9" cm="1">
        <f t="array" ref="P2">[1]!hks_stm_bs($U$1,"W59961072",$B2,1,"Cur=USD",100000000)</f>
        <v>74.33</v>
      </c>
      <c r="Q2" s="9" cm="1">
        <f t="array" ref="Q2">[1]!hks_stm_bs($U$1,"W57429756",$B2,1,"Cur=USD",100000000)</f>
        <v>41.33</v>
      </c>
      <c r="R2" s="9">
        <f>[1]!hks_stm_bs($U$1,"W51009704",$B2,1,"Cur=USD",100000000)</f>
        <v>9.64</v>
      </c>
      <c r="S2" s="9">
        <f>[1]!hks_stm_bs($U$1,"W50002154",$B2,1,"Cur=USD",100000000)</f>
        <v>2.63</v>
      </c>
      <c r="T2" s="11"/>
    </row>
    <row r="3" spans="1:21" x14ac:dyDescent="0.25">
      <c r="A3" s="5">
        <v>38442</v>
      </c>
      <c r="B3" s="5">
        <v>38533</v>
      </c>
      <c r="C3" s="6" cm="1">
        <f t="array" ref="C3">[1]!hks_qstm_is($U$1,"W69199016",$B3,1,"Cur=USD",100000000)</f>
        <v>13.65</v>
      </c>
      <c r="D3" s="6" cm="1">
        <f t="array" ref="D3">[1]!hks_qstm_is($U$1,"W69199016",EDATE($B3,-12),1,"Cur=USD",100000000)</f>
        <v>12.15648</v>
      </c>
      <c r="E3" s="6" cm="1">
        <f t="array" ref="E3">[1]!hks_fa_or_ttm($U$1,$A3,"Cur=USD",100000000)+$C3-$D3</f>
        <v>52.123519999999999</v>
      </c>
      <c r="F3" s="7" cm="1">
        <f t="array" ref="F3">[1]!hks_qfa_grossprofitmargin($U$1,$B3,1)%</f>
        <v>0.71721599999999996</v>
      </c>
      <c r="G3" s="7" cm="1">
        <f t="array" ref="G3">[1]!hks_qfa_grossprofitmargin($U$1,EDATE($B3,-12),1)%</f>
        <v>0.72431600000000007</v>
      </c>
      <c r="H3" s="7" cm="1">
        <f t="array" ref="H3">[1]!hks_fa_grossprofitmargin_ttm2($U$1,$B3)%</f>
        <v>0.69412800000000008</v>
      </c>
      <c r="I3" s="7" cm="1">
        <f t="array" ref="I3">[1]!hks_qfa_netprofitmargin($U$1,$B3,1)%</f>
        <v>0.38974400000000003</v>
      </c>
      <c r="J3" s="7" cm="1">
        <f t="array" ref="J3">[1]!hks_qfa_netprofitmargin($U$1,EDATE($B3,-12),1)%</f>
        <v>0.40179100000000001</v>
      </c>
      <c r="K3" s="7" cm="1">
        <f t="array" ref="K3">[1]!hks_fa_netprofitmargin_ttm2($U$1,$B3)%</f>
        <v>0.36921599999999999</v>
      </c>
      <c r="L3" s="8" cm="1">
        <f t="array" ref="L3">[1]!hks_qstm_cs($U$1,"W93978243",$B3,1,"Cur=USD",100000000)</f>
        <v>8.2100000000000009</v>
      </c>
      <c r="M3" s="6" cm="1">
        <f t="array" ref="M3">[1]!s_nq_avgclose($U$1,-63,$A3,3)</f>
        <v>24.01110365402527</v>
      </c>
      <c r="N3" s="6">
        <f>MIN([1]!s_mq_low($U$1,$A3,3),[1]!s_mq_low($U$1,$A3-31,3),[1]!s_mq_low($U$1,$A3-62,3))</f>
        <v>21.555991163012443</v>
      </c>
      <c r="O3" s="9">
        <f>MAX([1]!s_mq_high($U$1,$A3,3),[1]!s_mq_high($U$1,$A3-31,3),[1]!s_mq_high($U$1,$A3-62,3))</f>
        <v>27.712128639272763</v>
      </c>
      <c r="P3" s="9" cm="1">
        <f t="array" ref="P3">[1]!hks_stm_bs($U$1,"W59961072",$B3,1,"Cur=USD",100000000)</f>
        <v>75.53</v>
      </c>
      <c r="Q3" s="9" cm="1">
        <f t="array" ref="Q3">[1]!hks_stm_bs($U$1,"W57429756",$B3,1,"Cur=USD",100000000)</f>
        <v>42.57</v>
      </c>
      <c r="R3" s="9">
        <f>[1]!hks_stm_bs($U$1,"W51009704",$B3,1,"Cur=USD",100000000)</f>
        <v>10.050000000000001</v>
      </c>
      <c r="S3" s="9">
        <f>[1]!hks_stm_bs($U$1,"W50002154",$B3,1,"Cur=USD",100000000)</f>
        <v>2.79</v>
      </c>
      <c r="T3" s="11"/>
    </row>
    <row r="4" spans="1:21" x14ac:dyDescent="0.25">
      <c r="A4" s="5">
        <v>38533</v>
      </c>
      <c r="B4" s="5">
        <v>38625</v>
      </c>
      <c r="C4" s="6" cm="1">
        <f t="array" ref="C4">[1]!hks_qstm_is($U$1,"W69199016",$B4,1,"Cur=USD",100000000)</f>
        <v>13.58</v>
      </c>
      <c r="D4" s="6" cm="1">
        <f t="array" ref="D4">[1]!hks_qstm_is($U$1,"W69199016",EDATE($B4,-12),1,"Cur=USD",100000000)</f>
        <v>13.40526</v>
      </c>
      <c r="E4" s="6" cm="1">
        <f t="array" ref="E4">[1]!hks_fa_or_ttm($U$1,$A4,"Cur=USD",100000000)+$C4-$D4</f>
        <v>52.294740000000004</v>
      </c>
      <c r="F4" s="7" cm="1">
        <f t="array" ref="F4">[1]!hks_qfa_grossprofitmargin($U$1,$B4,1)%</f>
        <v>0.71354899999999999</v>
      </c>
      <c r="G4" s="7" cm="1">
        <f t="array" ref="G4">[1]!hks_qfa_grossprofitmargin($U$1,EDATE($B4,-12),1)%</f>
        <v>0.72459400000000007</v>
      </c>
      <c r="H4" s="7" cm="1">
        <f t="array" ref="H4">[1]!hks_fa_grossprofitmargin_ttm2($U$1,$B4)%</f>
        <v>0.69136200000000003</v>
      </c>
      <c r="I4" s="7" cm="1">
        <f t="array" ref="I4">[1]!hks_qfa_netprofitmargin($U$1,$B4,1)%</f>
        <v>0.41237099999999999</v>
      </c>
      <c r="J4" s="7" cm="1">
        <f t="array" ref="J4">[1]!hks_qfa_netprofitmargin($U$1,EDATE($B4,-12),1)%</f>
        <v>0.36286099999999999</v>
      </c>
      <c r="K4" s="7" cm="1">
        <f t="array" ref="K4">[1]!hks_fa_netprofitmargin_ttm2($U$1,$B4)%</f>
        <v>0.382052</v>
      </c>
      <c r="L4" s="8" cm="1">
        <f t="array" ref="L4">[1]!hks_qstm_cs($U$1,"W93978243",$B4,1,"Cur=USD",100000000)</f>
        <v>5.23</v>
      </c>
      <c r="M4" s="6" cm="1">
        <f t="array" ref="M4">[1]!s_nq_avgclose($U$1,-63,$A4,3)</f>
        <v>22.48361359643404</v>
      </c>
      <c r="N4" s="6">
        <f>MIN([1]!s_mq_low($U$1,$A4,3),[1]!s_mq_low($U$1,$A4-31,3),[1]!s_mq_low($U$1,$A4-62,3))</f>
        <v>20.380013527037242</v>
      </c>
      <c r="O4" s="9">
        <f>MAX([1]!s_mq_high($U$1,$A4,3),[1]!s_mq_high($U$1,$A4-31,3),[1]!s_mq_high($U$1,$A4-62,3))</f>
        <v>24.530773164752702</v>
      </c>
      <c r="P4" s="9" cm="1">
        <f t="array" ref="P4">[1]!hks_stm_bs($U$1,"W59961072",$B4,1,"Cur=USD",100000000)</f>
        <v>70.989999999999995</v>
      </c>
      <c r="Q4" s="9" cm="1">
        <f t="array" ref="Q4">[1]!hks_stm_bs($U$1,"W57429756",$B4,1,"Cur=USD",100000000)</f>
        <v>44.79</v>
      </c>
      <c r="R4" s="9">
        <f>[1]!hks_stm_bs($U$1,"W51009704",$B4,1,"Cur=USD",100000000)</f>
        <v>8.33</v>
      </c>
      <c r="S4" s="9">
        <f>[1]!hks_stm_bs($U$1,"W50002154",$B4,1,"Cur=USD",100000000)</f>
        <v>2.98</v>
      </c>
      <c r="T4" s="11"/>
    </row>
    <row r="5" spans="1:21" x14ac:dyDescent="0.25">
      <c r="A5" s="5">
        <v>38625</v>
      </c>
      <c r="B5" s="5">
        <v>38717</v>
      </c>
      <c r="C5" s="6" cm="1">
        <f t="array" ref="C5">[1]!hks_qstm_is($U$1,"W69199016",$B5,1,"Cur=USD",100000000)</f>
        <v>15.61</v>
      </c>
      <c r="D5" s="6" cm="1">
        <f t="array" ref="D5">[1]!hks_qstm_is($U$1,"W69199016",EDATE($B5,-12),1,"Cur=USD",100000000)</f>
        <v>11.17252</v>
      </c>
      <c r="E5" s="6" cm="1">
        <f t="array" ref="E5">[1]!hks_fa_or_ttm($U$1,$A5,"Cur=USD",100000000)+$C5-$D5</f>
        <v>56.727480000000007</v>
      </c>
      <c r="F5" s="7" cm="1">
        <f t="array" ref="F5">[1]!hks_qfa_grossprofitmargin($U$1,$B5,1)%</f>
        <v>0.71748900000000004</v>
      </c>
      <c r="G5" s="7" cm="1">
        <f t="array" ref="G5">[1]!hks_qfa_grossprofitmargin($U$1,EDATE($B5,-12),1)%</f>
        <v>0.633077</v>
      </c>
      <c r="H5" s="7" cm="1">
        <f t="array" ref="H5">[1]!hks_fa_grossprofitmargin_ttm2($U$1,$B5)%</f>
        <v>0.71003000000000005</v>
      </c>
      <c r="I5" s="7" cm="1">
        <f t="array" ref="I5">[1]!hks_qfa_netprofitmargin($U$1,$B5,1)%</f>
        <v>0.34465099999999999</v>
      </c>
      <c r="J5" s="7" cm="1">
        <f t="array" ref="J5">[1]!hks_qfa_netprofitmargin($U$1,EDATE($B5,-12),1)%</f>
        <v>0.35161799999999999</v>
      </c>
      <c r="K5" s="7" cm="1">
        <f t="array" ref="K5">[1]!hks_fa_netprofitmargin_ttm2($U$1,$B5)%</f>
        <v>0.37775399999999998</v>
      </c>
      <c r="L5" s="8" cm="1">
        <f t="array" ref="L5">[1]!hks_qstm_cs($U$1,"W93978243",$B5,1,"Cur=USD",100000000)</f>
        <v>9.4499999999999993</v>
      </c>
      <c r="M5" s="6" cm="1">
        <f t="array" ref="M5">[1]!s_nq_avgclose($U$1,-63,$A5,3)</f>
        <v>25.364036205186185</v>
      </c>
      <c r="N5" s="6">
        <f>MIN([1]!s_mq_low($U$1,$A5,3),[1]!s_mq_low($U$1,$A5-31,3),[1]!s_mq_low($U$1,$A5-62,3))</f>
        <v>21.002723233996466</v>
      </c>
      <c r="O5" s="9">
        <f>MAX([1]!s_mq_high($U$1,$A5,3),[1]!s_mq_high($U$1,$A5-31,3),[1]!s_mq_high($U$1,$A5-62,3))</f>
        <v>28.753514939643004</v>
      </c>
      <c r="P5" s="9" cm="1">
        <f t="array" ref="P5">[1]!hks_stm_bs($U$1,"W59961072",$B5,1,"Cur=USD",100000000)</f>
        <v>77.91</v>
      </c>
      <c r="Q5" s="9" cm="1">
        <f t="array" ref="Q5">[1]!hks_stm_bs($U$1,"W57429756",$B5,1,"Cur=USD",100000000)</f>
        <v>46.88</v>
      </c>
      <c r="R5" s="9">
        <f>[1]!hks_stm_bs($U$1,"W51009704",$B5,1,"Cur=USD",100000000)</f>
        <v>10.7</v>
      </c>
      <c r="S5" s="9">
        <f>[1]!hks_stm_bs($U$1,"W50002154",$B5,1,"Cur=USD",100000000)</f>
        <v>2.9</v>
      </c>
      <c r="T5" s="11"/>
    </row>
    <row r="6" spans="1:21" x14ac:dyDescent="0.25">
      <c r="A6" s="5">
        <v>38717</v>
      </c>
      <c r="B6" s="5">
        <v>38807</v>
      </c>
      <c r="C6" s="6" cm="1">
        <f t="array" ref="C6">[1]!hks_qstm_is($U$1,"W69199016",$B6,1,"Cur=USD",100000000)</f>
        <v>17.41</v>
      </c>
      <c r="D6" s="6" cm="1">
        <f t="array" ref="D6">[1]!hks_qstm_is($U$1,"W69199016",EDATE($B6,-12),1,"Cur=USD",100000000)</f>
        <v>13.9</v>
      </c>
      <c r="E6" s="6" cm="1">
        <f t="array" ref="E6">[1]!hks_fa_or_ttm($U$1,$A6,"Cur=USD",100000000)+$C6-$D6</f>
        <v>60.24</v>
      </c>
      <c r="F6" s="7" cm="1">
        <f t="array" ref="F6">[1]!hks_qfa_grossprofitmargin($U$1,$B6,1)%</f>
        <v>0.703044</v>
      </c>
      <c r="G6" s="7" cm="1">
        <f t="array" ref="G6">[1]!hks_qfa_grossprofitmargin($U$1,EDATE($B6,-12),1)%</f>
        <v>0.69064700000000001</v>
      </c>
      <c r="H6" s="7" cm="1">
        <f t="array" ref="H6">[1]!hks_fa_grossprofitmargin_ttm2($U$1,$B6)%</f>
        <v>0.71248299999999998</v>
      </c>
      <c r="I6" s="7" cm="1">
        <f t="array" ref="I6">[1]!hks_qfa_netprofitmargin($U$1,$B6,1)%</f>
        <v>0.35611700000000002</v>
      </c>
      <c r="J6" s="7" cm="1">
        <f t="array" ref="J6">[1]!hks_qfa_netprofitmargin($U$1,EDATE($B6,-12),1)%</f>
        <v>0.36906500000000003</v>
      </c>
      <c r="K6" s="7" cm="1">
        <f t="array" ref="K6">[1]!hks_fa_netprofitmargin_ttm2($U$1,$B6)%</f>
        <v>0.373506</v>
      </c>
      <c r="L6" s="8" cm="1">
        <f t="array" ref="L6">[1]!hks_qstm_cs($U$1,"W93978243",$B6,1,"Cur=USD",100000000)</f>
        <v>5.96</v>
      </c>
      <c r="M6" s="6" cm="1">
        <f t="array" ref="M6">[1]!s_nq_avgclose($U$1,-63,$A6,3)</f>
        <v>28.309193105687804</v>
      </c>
      <c r="N6" s="6">
        <f>MIN([1]!s_mq_low($U$1,$A6,3),[1]!s_mq_low($U$1,$A6-31,3),[1]!s_mq_low($U$1,$A6-62,3))</f>
        <v>24.904820265146949</v>
      </c>
      <c r="O6" s="9">
        <f>MAX([1]!s_mq_high($U$1,$A6,3),[1]!s_mq_high($U$1,$A6-31,3),[1]!s_mq_high($U$1,$A6-62,3))</f>
        <v>29.80215647338002</v>
      </c>
      <c r="P6" s="9" cm="1">
        <f t="array" ref="P6">[1]!hks_stm_bs($U$1,"W59961072",$B6,1,"Cur=USD",100000000)</f>
        <v>83.99</v>
      </c>
      <c r="Q6" s="9" cm="1">
        <f t="array" ref="Q6">[1]!hks_stm_bs($U$1,"W57429756",$B6,1,"Cur=USD",100000000)</f>
        <v>50.3</v>
      </c>
      <c r="R6" s="9">
        <f>[1]!hks_stm_bs($U$1,"W51009704",$B6,1,"Cur=USD",100000000)</f>
        <v>11.6</v>
      </c>
      <c r="S6" s="9">
        <f>[1]!hks_stm_bs($U$1,"W50002154",$B6,1,"Cur=USD",100000000)</f>
        <v>2.97</v>
      </c>
      <c r="T6" s="11"/>
    </row>
    <row r="7" spans="1:21" x14ac:dyDescent="0.25">
      <c r="A7" s="5">
        <v>38807</v>
      </c>
      <c r="B7" s="5">
        <v>38898</v>
      </c>
      <c r="C7" s="6" cm="1">
        <f t="array" ref="C7">[1]!hks_qstm_is($U$1,"W69199016",$B7,1,"Cur=USD",100000000)</f>
        <v>18.34</v>
      </c>
      <c r="D7" s="6" cm="1">
        <f t="array" ref="D7">[1]!hks_qstm_is($U$1,"W69199016",EDATE($B7,-12),1,"Cur=USD",100000000)</f>
        <v>13.65</v>
      </c>
      <c r="E7" s="6" cm="1">
        <f t="array" ref="E7">[1]!hks_fa_or_ttm($U$1,$A7,"Cur=USD",100000000)+$C7-$D7</f>
        <v>61.419999999999995</v>
      </c>
      <c r="F7" s="7" cm="1">
        <f t="array" ref="F7">[1]!hks_qfa_grossprofitmargin($U$1,$B7,1)%</f>
        <v>0.71592100000000003</v>
      </c>
      <c r="G7" s="7" cm="1">
        <f t="array" ref="G7">[1]!hks_qfa_grossprofitmargin($U$1,EDATE($B7,-12),1)%</f>
        <v>0.71721599999999996</v>
      </c>
      <c r="H7" s="7" cm="1">
        <f t="array" ref="H7">[1]!hks_fa_grossprofitmargin_ttm2($U$1,$B7)%</f>
        <v>0.71250400000000003</v>
      </c>
      <c r="I7" s="7" cm="1">
        <f t="array" ref="I7">[1]!hks_qfa_netprofitmargin($U$1,$B7,1)%</f>
        <v>0.32333699999999999</v>
      </c>
      <c r="J7" s="7" cm="1">
        <f t="array" ref="J7">[1]!hks_qfa_netprofitmargin($U$1,EDATE($B7,-12),1)%</f>
        <v>0.38974400000000003</v>
      </c>
      <c r="K7" s="7" cm="1">
        <f t="array" ref="K7">[1]!hks_fa_netprofitmargin_ttm2($U$1,$B7)%</f>
        <v>0.35586699999999999</v>
      </c>
      <c r="L7" s="8" cm="1">
        <f t="array" ref="L7">[1]!hks_qstm_cs($U$1,"W93978243",$B7,1,"Cur=USD",100000000)</f>
        <v>8.89</v>
      </c>
      <c r="M7" s="6" cm="1">
        <f t="array" ref="M7">[1]!s_nq_avgclose($U$1,-63,$A7,3)</f>
        <v>30.624670866338668</v>
      </c>
      <c r="N7" s="6">
        <f>MIN([1]!s_mq_low($U$1,$A7,3),[1]!s_mq_low($U$1,$A7-31,3),[1]!s_mq_low($U$1,$A7-62,3))</f>
        <v>27.442286143191772</v>
      </c>
      <c r="O7" s="9">
        <f>MAX([1]!s_mq_high($U$1,$A7,3),[1]!s_mq_high($U$1,$A7-31,3),[1]!s_mq_high($U$1,$A7-62,3))</f>
        <v>33.159320947507673</v>
      </c>
      <c r="P7" s="9" cm="1">
        <f t="array" ref="P7">[1]!hks_stm_bs($U$1,"W59961072",$B7,1,"Cur=USD",100000000)</f>
        <v>86.62</v>
      </c>
      <c r="Q7" s="9" cm="1">
        <f t="array" ref="Q7">[1]!hks_stm_bs($U$1,"W57429756",$B7,1,"Cur=USD",100000000)</f>
        <v>61.97</v>
      </c>
      <c r="R7" s="9">
        <f>[1]!hks_stm_bs($U$1,"W51009704",$B7,1,"Cur=USD",100000000)</f>
        <v>11.42</v>
      </c>
      <c r="S7" s="9">
        <f>[1]!hks_stm_bs($U$1,"W50002154",$B7,1,"Cur=USD",100000000)</f>
        <v>3.17</v>
      </c>
      <c r="T7" s="11"/>
    </row>
    <row r="8" spans="1:21" x14ac:dyDescent="0.25">
      <c r="A8" s="5">
        <v>38898</v>
      </c>
      <c r="B8" s="5">
        <v>38990</v>
      </c>
      <c r="C8" s="6" cm="1">
        <f t="array" ref="C8">[1]!hks_qstm_is($U$1,"W69199016",$B8,1,"Cur=USD",100000000)</f>
        <v>19.510000000000002</v>
      </c>
      <c r="D8" s="6" cm="1">
        <f t="array" ref="D8">[1]!hks_qstm_is($U$1,"W69199016",EDATE($B8,-12),1,"Cur=USD",100000000)</f>
        <v>13.58</v>
      </c>
      <c r="E8" s="6" cm="1">
        <f t="array" ref="E8">[1]!hks_fa_or_ttm($U$1,$A8,"Cur=USD",100000000)+$C8-$D8</f>
        <v>62.66</v>
      </c>
      <c r="F8" s="7" cm="1">
        <f t="array" ref="F8">[1]!hks_qfa_grossprofitmargin($U$1,$B8,1)%</f>
        <v>0.71348</v>
      </c>
      <c r="G8" s="7" cm="1">
        <f t="array" ref="G8">[1]!hks_qfa_grossprofitmargin($U$1,EDATE($B8,-12),1)%</f>
        <v>0.71354899999999999</v>
      </c>
      <c r="H8" s="7" cm="1">
        <f t="array" ref="H8">[1]!hks_fa_grossprofitmargin_ttm2($U$1,$B8)%</f>
        <v>0.71261300000000005</v>
      </c>
      <c r="I8" s="7" cm="1">
        <f t="array" ref="I8">[1]!hks_qfa_netprofitmargin($U$1,$B8,1)%</f>
        <v>0.32957500000000001</v>
      </c>
      <c r="J8" s="7" cm="1">
        <f t="array" ref="J8">[1]!hks_qfa_netprofitmargin($U$1,EDATE($B8,-12),1)%</f>
        <v>0.41237099999999999</v>
      </c>
      <c r="K8" s="7" cm="1">
        <f t="array" ref="K8">[1]!hks_fa_netprofitmargin_ttm2($U$1,$B8)%</f>
        <v>0.337754</v>
      </c>
      <c r="L8" s="8" cm="1">
        <f t="array" ref="L8">[1]!hks_qstm_cs($U$1,"W93978243",$B8,1,"Cur=USD",100000000)</f>
        <v>8.16</v>
      </c>
      <c r="M8" s="6" cm="1">
        <f t="array" ref="M8">[1]!s_nq_avgclose($U$1,-63,$A8,3)</f>
        <v>30.543725120920008</v>
      </c>
      <c r="N8" s="6">
        <f>MIN([1]!s_mq_low($U$1,$A8,3),[1]!s_mq_low($U$1,$A8-31,3),[1]!s_mq_low($U$1,$A8-62,3))</f>
        <v>24.76035653842505</v>
      </c>
      <c r="O8" s="9">
        <f>MAX([1]!s_mq_high($U$1,$A8,3),[1]!s_mq_high($U$1,$A8-31,3),[1]!s_mq_high($U$1,$A8-62,3))</f>
        <v>33.966678327099167</v>
      </c>
      <c r="P8" s="9" cm="1">
        <f t="array" ref="P8">[1]!hks_stm_bs($U$1,"W59961072",$B8,1,"Cur=USD",100000000)</f>
        <v>72.739999999999995</v>
      </c>
      <c r="Q8" s="9" cm="1">
        <f t="array" ref="Q8">[1]!hks_stm_bs($U$1,"W57429756",$B8,1,"Cur=USD",100000000)</f>
        <v>74.39</v>
      </c>
      <c r="R8" s="9">
        <f>[1]!hks_stm_bs($U$1,"W51009704",$B8,1,"Cur=USD",100000000)</f>
        <v>13.36</v>
      </c>
      <c r="S8" s="9">
        <f>[1]!hks_stm_bs($U$1,"W50002154",$B8,1,"Cur=USD",100000000)</f>
        <v>3.79</v>
      </c>
      <c r="T8" s="11"/>
    </row>
    <row r="9" spans="1:21" x14ac:dyDescent="0.25">
      <c r="A9" s="5">
        <v>38990</v>
      </c>
      <c r="B9" s="5">
        <v>39082</v>
      </c>
      <c r="C9" s="6" cm="1">
        <f t="array" ref="C9">[1]!hks_qstm_is($U$1,"W69199016",$B9,1,"Cur=USD",100000000)</f>
        <v>19.989999999999998</v>
      </c>
      <c r="D9" s="6" cm="1">
        <f t="array" ref="D9">[1]!hks_qstm_is($U$1,"W69199016",EDATE($B9,-12),1,"Cur=USD",100000000)</f>
        <v>15.61</v>
      </c>
      <c r="E9" s="6" cm="1">
        <f t="array" ref="E9">[1]!hks_fa_or_ttm($U$1,$A9,"Cur=USD",100000000)+$C9-$D9</f>
        <v>61.11</v>
      </c>
      <c r="F9" s="7" cm="1">
        <f t="array" ref="F9">[1]!hks_qfa_grossprofitmargin($U$1,$B9,1)%</f>
        <v>0.70685299999999995</v>
      </c>
      <c r="G9" s="7" cm="1">
        <f t="array" ref="G9">[1]!hks_qfa_grossprofitmargin($U$1,EDATE($B9,-12),1)%</f>
        <v>0.71748900000000004</v>
      </c>
      <c r="H9" s="7" cm="1">
        <f t="array" ref="H9">[1]!hks_fa_grossprofitmargin_ttm2($U$1,$B9)%</f>
        <v>0.71007199999999993</v>
      </c>
      <c r="I9" s="7" cm="1">
        <f t="array" ref="I9">[1]!hks_qfa_netprofitmargin($U$1,$B9,1)%</f>
        <v>0.30715399999999998</v>
      </c>
      <c r="J9" s="7" cm="1">
        <f t="array" ref="J9">[1]!hks_qfa_netprofitmargin($U$1,EDATE($B9,-12),1)%</f>
        <v>0.34465099999999999</v>
      </c>
      <c r="K9" s="7" cm="1">
        <f t="array" ref="K9">[1]!hks_fa_netprofitmargin_ttm2($U$1,$B9)%</f>
        <v>0.32819599999999999</v>
      </c>
      <c r="L9" s="8" cm="1">
        <f t="array" ref="L9">[1]!hks_qstm_cs($U$1,"W93978243",$B9,1,"Cur=USD",100000000)</f>
        <v>9.52</v>
      </c>
      <c r="M9" s="6" cm="1">
        <f t="array" ref="M9">[1]!s_nq_avgclose($U$1,-63,$A9,3)</f>
        <v>23.622822702742369</v>
      </c>
      <c r="N9" s="6">
        <f>MIN([1]!s_mq_low($U$1,$A9,3),[1]!s_mq_low($U$1,$A9-31,3),[1]!s_mq_low($U$1,$A9-62,3))</f>
        <v>21.046945516315635</v>
      </c>
      <c r="O9" s="9">
        <f>MAX([1]!s_mq_high($U$1,$A9,3),[1]!s_mq_high($U$1,$A9-31,3),[1]!s_mq_high($U$1,$A9-62,3))</f>
        <v>25.518457750551192</v>
      </c>
      <c r="P9" s="9" cm="1">
        <f t="array" ref="P9">[1]!hks_stm_bs($U$1,"W59961072",$B9,1,"Cur=USD",100000000)</f>
        <v>70.489999999999995</v>
      </c>
      <c r="Q9" s="9" cm="1">
        <f t="array" ref="Q9">[1]!hks_stm_bs($U$1,"W57429756",$B9,1,"Cur=USD",100000000)</f>
        <v>81.59</v>
      </c>
      <c r="R9" s="9">
        <f>[1]!hks_stm_bs($U$1,"W51009704",$B9,1,"Cur=USD",100000000)</f>
        <v>14.22</v>
      </c>
      <c r="S9" s="9">
        <f>[1]!hks_stm_bs($U$1,"W50002154",$B9,1,"Cur=USD",100000000)</f>
        <v>3.8</v>
      </c>
      <c r="T9" s="11"/>
    </row>
    <row r="10" spans="1:21" x14ac:dyDescent="0.25">
      <c r="A10" s="5">
        <v>39082</v>
      </c>
      <c r="B10" s="5">
        <v>39172</v>
      </c>
      <c r="C10" s="6" cm="1">
        <f t="array" ref="C10">[1]!hks_qstm_is($U$1,"W69199016",$B10,1,"Cur=USD",100000000)</f>
        <v>20.190000000000001</v>
      </c>
      <c r="D10" s="6" cm="1">
        <f t="array" ref="D10">[1]!hks_qstm_is($U$1,"W69199016",EDATE($B10,-12),1,"Cur=USD",100000000)</f>
        <v>17.41</v>
      </c>
      <c r="E10" s="6" cm="1">
        <f t="array" ref="E10">[1]!hks_fa_or_ttm($U$1,$A10,"Cur=USD",100000000)+$C10-$D10</f>
        <v>78.040000000000006</v>
      </c>
      <c r="F10" s="7" cm="1">
        <f t="array" ref="F10">[1]!hks_qfa_grossprofitmargin($U$1,$B10,1)%</f>
        <v>0.6859829999999999</v>
      </c>
      <c r="G10" s="7" cm="1">
        <f t="array" ref="G10">[1]!hks_qfa_grossprofitmargin($U$1,EDATE($B10,-12),1)%</f>
        <v>0.703044</v>
      </c>
      <c r="H10" s="7" cm="1">
        <f t="array" ref="H10">[1]!hks_fa_grossprofitmargin_ttm2($U$1,$B10)%</f>
        <v>0.70540700000000001</v>
      </c>
      <c r="I10" s="7" cm="1">
        <f t="array" ref="I10">[1]!hks_qfa_netprofitmargin($U$1,$B10,1)%</f>
        <v>0.32095100000000004</v>
      </c>
      <c r="J10" s="7" cm="1">
        <f t="array" ref="J10">[1]!hks_qfa_netprofitmargin($U$1,EDATE($B10,-12),1)%</f>
        <v>0.35611700000000002</v>
      </c>
      <c r="K10" s="7" cm="1">
        <f t="array" ref="K10">[1]!hks_fa_netprofitmargin_ttm2($U$1,$B10)%</f>
        <v>0.32009199999999999</v>
      </c>
      <c r="L10" s="8" cm="1">
        <f t="array" ref="L10">[1]!hks_qstm_cs($U$1,"W93978243",$B10,1,"Cur=USD",100000000)</f>
        <v>7.89</v>
      </c>
      <c r="M10" s="6" cm="1">
        <f t="array" ref="M10">[1]!s_nq_avgclose($U$1,-63,$A10,3)</f>
        <v>24.154616302531931</v>
      </c>
      <c r="N10" s="6">
        <f>MIN([1]!s_mq_low($U$1,$A10,3),[1]!s_mq_low($U$1,$A10-31,3),[1]!s_mq_low($U$1,$A10-62,3))</f>
        <v>21.978150871475755</v>
      </c>
      <c r="O10" s="9">
        <f>MAX([1]!s_mq_high($U$1,$A10,3),[1]!s_mq_high($U$1,$A10-31,3),[1]!s_mq_high($U$1,$A10-62,3))</f>
        <v>26.503711515366312</v>
      </c>
      <c r="P10" s="9" cm="1">
        <f t="array" ref="P10">[1]!hks_stm_bs($U$1,"W59961072",$B10,1,"Cur=USD",100000000)</f>
        <v>73.790000000000006</v>
      </c>
      <c r="Q10" s="9" cm="1">
        <f t="array" ref="Q10">[1]!hks_stm_bs($U$1,"W57429756",$B10,1,"Cur=USD",100000000)</f>
        <v>89.59</v>
      </c>
      <c r="R10" s="9">
        <f>[1]!hks_stm_bs($U$1,"W51009704",$B10,1,"Cur=USD",100000000)</f>
        <v>17.579999999999998</v>
      </c>
      <c r="S10" s="9">
        <f>[1]!hks_stm_bs($U$1,"W50002154",$B10,1,"Cur=USD",100000000)</f>
        <v>4.05</v>
      </c>
      <c r="T10" s="11"/>
    </row>
    <row r="11" spans="1:21" x14ac:dyDescent="0.25">
      <c r="A11" s="5">
        <v>39172</v>
      </c>
      <c r="B11" s="5">
        <v>39263</v>
      </c>
      <c r="C11" s="6" cm="1">
        <f t="array" ref="C11">[1]!hks_qstm_is($U$1,"W69199016",$B11,1,"Cur=USD",100000000)</f>
        <v>22.21</v>
      </c>
      <c r="D11" s="6" cm="1">
        <f t="array" ref="D11">[1]!hks_qstm_is($U$1,"W69199016",EDATE($B11,-12),1,"Cur=USD",100000000)</f>
        <v>18.34</v>
      </c>
      <c r="E11" s="6" cm="1">
        <f t="array" ref="E11">[1]!hks_fa_or_ttm($U$1,$A11,"Cur=USD",100000000)+$C11-$D11</f>
        <v>79.13</v>
      </c>
      <c r="F11" s="7" cm="1">
        <f t="array" ref="F11">[1]!hks_qfa_grossprofitmargin($U$1,$B11,1)%</f>
        <v>0.71454300000000004</v>
      </c>
      <c r="G11" s="7" cm="1">
        <f t="array" ref="G11">[1]!hks_qfa_grossprofitmargin($U$1,EDATE($B11,-12),1)%</f>
        <v>0.71592100000000003</v>
      </c>
      <c r="H11" s="7" cm="1">
        <f t="array" ref="H11">[1]!hks_fa_grossprofitmargin_ttm2($U$1,$B11)%</f>
        <v>0.70540800000000004</v>
      </c>
      <c r="I11" s="7" cm="1">
        <f t="array" ref="I11">[1]!hks_qfa_netprofitmargin($U$1,$B11,1)%</f>
        <v>0.32688</v>
      </c>
      <c r="J11" s="7" cm="1">
        <f t="array" ref="J11">[1]!hks_qfa_netprofitmargin($U$1,EDATE($B11,-12),1)%</f>
        <v>0.32333699999999999</v>
      </c>
      <c r="K11" s="7" cm="1">
        <f t="array" ref="K11">[1]!hks_fa_netprofitmargin_ttm2($U$1,$B11)%</f>
        <v>0.32108400000000004</v>
      </c>
      <c r="L11" s="8" cm="1">
        <f t="array" ref="L11">[1]!hks_qstm_cs($U$1,"W93978243",$B11,1,"Cur=USD",100000000)</f>
        <v>9.91</v>
      </c>
      <c r="M11" s="6" cm="1">
        <f t="array" ref="M11">[1]!s_nq_avgclose($U$1,-63,$A11,3)</f>
        <v>25.872564760712024</v>
      </c>
      <c r="N11" s="6">
        <f>MIN([1]!s_mq_low($U$1,$A11,3),[1]!s_mq_low($U$1,$A11-31,3),[1]!s_mq_low($U$1,$A11-62,3))</f>
        <v>23.788034804838411</v>
      </c>
      <c r="O11" s="9">
        <f>MAX([1]!s_mq_high($U$1,$A11,3),[1]!s_mq_high($U$1,$A11-31,3),[1]!s_mq_high($U$1,$A11-62,3))</f>
        <v>28.61284046209888</v>
      </c>
      <c r="P11" s="9" cm="1">
        <f t="array" ref="P11">[1]!hks_stm_bs($U$1,"W59961072",$B11,1,"Cur=USD",100000000)</f>
        <v>80.78</v>
      </c>
      <c r="Q11" s="9" cm="1">
        <f t="array" ref="Q11">[1]!hks_stm_bs($U$1,"W57429756",$B11,1,"Cur=USD",100000000)</f>
        <v>91.76</v>
      </c>
      <c r="R11" s="9">
        <f>[1]!hks_stm_bs($U$1,"W51009704",$B11,1,"Cur=USD",100000000)</f>
        <v>18.260000000000002</v>
      </c>
      <c r="S11" s="9">
        <f>[1]!hks_stm_bs($U$1,"W50002154",$B11,1,"Cur=USD",100000000)</f>
        <v>3.98</v>
      </c>
      <c r="T11" s="11"/>
    </row>
    <row r="12" spans="1:21" x14ac:dyDescent="0.25">
      <c r="A12" s="5">
        <v>39263</v>
      </c>
      <c r="B12" s="5">
        <v>39355</v>
      </c>
      <c r="C12" s="6" cm="1">
        <f t="array" ref="C12">[1]!hks_qstm_is($U$1,"W69199016",$B12,1,"Cur=USD",100000000)</f>
        <v>23.25</v>
      </c>
      <c r="D12" s="6" cm="1">
        <f t="array" ref="D12">[1]!hks_qstm_is($U$1,"W69199016",EDATE($B12,-12),1,"Cur=USD",100000000)</f>
        <v>19.510000000000002</v>
      </c>
      <c r="E12" s="6" cm="1">
        <f t="array" ref="E12">[1]!hks_fa_or_ttm($U$1,$A12,"Cur=USD",100000000)+$C12-$D12</f>
        <v>79</v>
      </c>
      <c r="F12" s="7" cm="1">
        <f t="array" ref="F12">[1]!hks_qfa_grossprofitmargin($U$1,$B12,1)%</f>
        <v>0.7040860000000001</v>
      </c>
      <c r="G12" s="7" cm="1">
        <f t="array" ref="G12">[1]!hks_qfa_grossprofitmargin($U$1,EDATE($B12,-12),1)%</f>
        <v>0.71348</v>
      </c>
      <c r="H12" s="7" cm="1">
        <f t="array" ref="H12">[1]!hks_fa_grossprofitmargin_ttm2($U$1,$B12)%</f>
        <v>0.70317600000000002</v>
      </c>
      <c r="I12" s="7" cm="1">
        <f t="array" ref="I12">[1]!hks_qfa_netprofitmargin($U$1,$B12,1)%</f>
        <v>0.34322600000000003</v>
      </c>
      <c r="J12" s="7" cm="1">
        <f t="array" ref="J12">[1]!hks_qfa_netprofitmargin($U$1,EDATE($B12,-12),1)%</f>
        <v>0.32957500000000001</v>
      </c>
      <c r="K12" s="7" cm="1">
        <f t="array" ref="K12">[1]!hks_fa_netprofitmargin_ttm2($U$1,$B12)%</f>
        <v>0.32519900000000002</v>
      </c>
      <c r="L12" s="8" cm="1">
        <f t="array" ref="L12">[1]!hks_qstm_cs($U$1,"W93978243",$B12,1,"Cur=USD",100000000)</f>
        <v>9.8800000000000008</v>
      </c>
      <c r="M12" s="6" cm="1">
        <f t="array" ref="M12">[1]!s_nq_avgclose($U$1,-63,$A12,3)</f>
        <v>28.216808319980711</v>
      </c>
      <c r="N12" s="6">
        <f>MIN([1]!s_mq_low($U$1,$A12,3),[1]!s_mq_low($U$1,$A12-31,3),[1]!s_mq_low($U$1,$A12-62,3))</f>
        <v>26.660772571330636</v>
      </c>
      <c r="O12" s="9">
        <f>MAX([1]!s_mq_high($U$1,$A12,3),[1]!s_mq_high($U$1,$A12-31,3),[1]!s_mq_high($U$1,$A12-62,3))</f>
        <v>30.947523727365333</v>
      </c>
      <c r="P12" s="9" cm="1">
        <f t="array" ref="P12">[1]!hks_stm_bs($U$1,"W59961072",$B12,1,"Cur=USD",100000000)</f>
        <v>90.48</v>
      </c>
      <c r="Q12" s="9" cm="1">
        <f t="array" ref="Q12">[1]!hks_stm_bs($U$1,"W57429756",$B12,1,"Cur=USD",100000000)</f>
        <v>93.98</v>
      </c>
      <c r="R12" s="9">
        <f>[1]!hks_stm_bs($U$1,"W51009704",$B12,1,"Cur=USD",100000000)</f>
        <v>21.06</v>
      </c>
      <c r="S12" s="9">
        <f>[1]!hks_stm_bs($U$1,"W50002154",$B12,1,"Cur=USD",100000000)</f>
        <v>4.08</v>
      </c>
      <c r="T12" s="11"/>
    </row>
    <row r="13" spans="1:21" x14ac:dyDescent="0.25">
      <c r="A13" s="5">
        <v>39355</v>
      </c>
      <c r="B13" s="5">
        <v>39447</v>
      </c>
      <c r="C13" s="6" cm="1">
        <f t="array" ref="C13">[1]!hks_qstm_is($U$1,"W69199016",$B13,1,"Cur=USD",100000000)</f>
        <v>23.06</v>
      </c>
      <c r="D13" s="6" cm="1">
        <f t="array" ref="D13">[1]!hks_qstm_is($U$1,"W69199016",EDATE($B13,-12),1,"Cur=USD",100000000)</f>
        <v>19.989999999999998</v>
      </c>
      <c r="E13" s="6" cm="1">
        <f t="array" ref="E13">[1]!hks_fa_or_ttm($U$1,$A13,"Cur=USD",100000000)+$C13-$D13</f>
        <v>78.330000000000013</v>
      </c>
      <c r="F13" s="7" cm="1">
        <f t="array" ref="F13">[1]!hks_qfa_grossprofitmargin($U$1,$B13,1)%</f>
        <v>0.68560299999999996</v>
      </c>
      <c r="G13" s="7" cm="1">
        <f t="array" ref="G13">[1]!hks_qfa_grossprofitmargin($U$1,EDATE($B13,-12),1)%</f>
        <v>0.70685299999999995</v>
      </c>
      <c r="H13" s="7" cm="1">
        <f t="array" ref="H13">[1]!hks_fa_grossprofitmargin_ttm2($U$1,$B13)%</f>
        <v>0.69777900000000004</v>
      </c>
      <c r="I13" s="7" cm="1">
        <f t="array" ref="I13">[1]!hks_qfa_netprofitmargin($U$1,$B13,1)%</f>
        <v>0.49089300000000002</v>
      </c>
      <c r="J13" s="7" cm="1">
        <f t="array" ref="J13">[1]!hks_qfa_netprofitmargin($U$1,EDATE($B13,-12),1)%</f>
        <v>0.30715399999999998</v>
      </c>
      <c r="K13" s="7" cm="1">
        <f t="array" ref="K13">[1]!hks_fa_netprofitmargin_ttm2($U$1,$B13)%</f>
        <v>0.37233699999999997</v>
      </c>
      <c r="L13" s="8" cm="1">
        <f t="array" ref="L13">[1]!hks_qstm_cs($U$1,"W93978243",$B13,1,"Cur=USD",100000000)</f>
        <v>10.43</v>
      </c>
      <c r="M13" s="6" cm="1">
        <f t="array" ref="M13">[1]!s_nq_avgclose($U$1,-63,$A13,3)</f>
        <v>26.526960607155313</v>
      </c>
      <c r="N13" s="6">
        <f>MIN([1]!s_mq_low($U$1,$A13,3),[1]!s_mq_low($U$1,$A13-31,3),[1]!s_mq_low($U$1,$A13-62,3))</f>
        <v>22.919936986041442</v>
      </c>
      <c r="O13" s="9">
        <f>MAX([1]!s_mq_high($U$1,$A13,3),[1]!s_mq_high($U$1,$A13-31,3),[1]!s_mq_high($U$1,$A13-62,3))</f>
        <v>29.653441039561994</v>
      </c>
      <c r="P13" s="9" cm="1">
        <f t="array" ref="P13">[1]!hks_stm_bs($U$1,"W59961072",$B13,1,"Cur=USD",100000000)</f>
        <v>88.21</v>
      </c>
      <c r="Q13" s="9" cm="1">
        <f t="array" ref="Q13">[1]!hks_stm_bs($U$1,"W57429756",$B13,1,"Cur=USD",100000000)</f>
        <v>96.74</v>
      </c>
      <c r="R13" s="9">
        <f>[1]!hks_stm_bs($U$1,"W51009704",$B13,1,"Cur=USD",100000000)</f>
        <v>22.58</v>
      </c>
      <c r="S13" s="9">
        <f>[1]!hks_stm_bs($U$1,"W50002154",$B13,1,"Cur=USD",100000000)</f>
        <v>4.0199999999999996</v>
      </c>
      <c r="T13" s="11"/>
    </row>
    <row r="14" spans="1:21" x14ac:dyDescent="0.25">
      <c r="A14" s="5">
        <v>39447</v>
      </c>
      <c r="B14" s="5">
        <v>39538</v>
      </c>
      <c r="C14" s="6" cm="1">
        <f t="array" ref="C14">[1]!hks_qstm_is($U$1,"W69199016",$B14,1,"Cur=USD",100000000)</f>
        <v>24.4</v>
      </c>
      <c r="D14" s="6" cm="1">
        <f t="array" ref="D14">[1]!hks_qstm_is($U$1,"W69199016",EDATE($B14,-12),1,"Cur=USD",100000000)</f>
        <v>20.190000000000001</v>
      </c>
      <c r="E14" s="6" cm="1">
        <f t="array" ref="E14">[1]!hks_fa_or_ttm($U$1,$A14,"Cur=USD",100000000)+$C14-$D14</f>
        <v>92.919999999999987</v>
      </c>
      <c r="F14" s="7" cm="1">
        <f t="array" ref="F14">[1]!hks_qfa_grossprofitmargin($U$1,$B14,1)%</f>
        <v>0.67909800000000009</v>
      </c>
      <c r="G14" s="7" cm="1">
        <f t="array" ref="G14">[1]!hks_qfa_grossprofitmargin($U$1,EDATE($B14,-12),1)%</f>
        <v>0.6859829999999999</v>
      </c>
      <c r="H14" s="7" cm="1">
        <f t="array" ref="H14">[1]!hks_fa_grossprofitmargin_ttm2($U$1,$B14)%</f>
        <v>0.69543699999999997</v>
      </c>
      <c r="I14" s="7" cm="1">
        <f t="array" ref="I14">[1]!hks_qfa_netprofitmargin($U$1,$B14,1)%</f>
        <v>0.31434400000000001</v>
      </c>
      <c r="J14" s="7" cm="1">
        <f t="array" ref="J14">[1]!hks_qfa_netprofitmargin($U$1,EDATE($B14,-12),1)%</f>
        <v>0.32095100000000004</v>
      </c>
      <c r="K14" s="7" cm="1">
        <f t="array" ref="K14">[1]!hks_fa_netprofitmargin_ttm2($U$1,$B14)%</f>
        <v>0.36827399999999999</v>
      </c>
      <c r="L14" s="8" cm="1">
        <f t="array" ref="L14">[1]!hks_qstm_cs($U$1,"W93978243",$B14,1,"Cur=USD",100000000)</f>
        <v>8.8000000000000007</v>
      </c>
      <c r="M14" s="6" cm="1">
        <f t="array" ref="M14">[1]!s_nq_avgclose($U$1,-63,$A14,3)</f>
        <v>26.61140765322963</v>
      </c>
      <c r="N14" s="6">
        <f>MIN([1]!s_mq_low($U$1,$A14,3),[1]!s_mq_low($U$1,$A14-31,3),[1]!s_mq_low($U$1,$A14-62,3))</f>
        <v>23.899583985009041</v>
      </c>
      <c r="O14" s="9">
        <f>MAX([1]!s_mq_high($U$1,$A14,3),[1]!s_mq_high($U$1,$A14-31,3),[1]!s_mq_high($U$1,$A14-62,3))</f>
        <v>28.339943851076292</v>
      </c>
      <c r="P14" s="9" cm="1">
        <f t="array" ref="P14">[1]!hks_stm_bs($U$1,"W59961072",$B14,1,"Cur=USD",100000000)</f>
        <v>90.98</v>
      </c>
      <c r="Q14" s="9" cm="1">
        <f t="array" ref="Q14">[1]!hks_stm_bs($U$1,"W57429756",$B14,1,"Cur=USD",100000000)</f>
        <v>92.5</v>
      </c>
      <c r="R14" s="9">
        <f>[1]!hks_stm_bs($U$1,"W51009704",$B14,1,"Cur=USD",100000000)</f>
        <v>21.17</v>
      </c>
      <c r="S14" s="9">
        <f>[1]!hks_stm_bs($U$1,"W50002154",$B14,1,"Cur=USD",100000000)</f>
        <v>6.21</v>
      </c>
      <c r="T14" s="11"/>
    </row>
    <row r="15" spans="1:21" x14ac:dyDescent="0.25">
      <c r="A15" s="5">
        <v>39538</v>
      </c>
      <c r="B15" s="5">
        <v>39629</v>
      </c>
      <c r="C15" s="6" cm="1">
        <f t="array" ref="C15">[1]!hks_qstm_is($U$1,"W69199016",$B15,1,"Cur=USD",100000000)</f>
        <v>26.06</v>
      </c>
      <c r="D15" s="6" cm="1">
        <f t="array" ref="D15">[1]!hks_qstm_is($U$1,"W69199016",EDATE($B15,-12),1,"Cur=USD",100000000)</f>
        <v>22.21</v>
      </c>
      <c r="E15" s="6" cm="1">
        <f t="array" ref="E15">[1]!hks_fa_or_ttm($U$1,$A15,"Cur=USD",100000000)+$C15-$D15</f>
        <v>92.56</v>
      </c>
      <c r="F15" s="7" cm="1">
        <f t="array" ref="F15">[1]!hks_qfa_grossprofitmargin($U$1,$B15,1)%</f>
        <v>0.68534200000000001</v>
      </c>
      <c r="G15" s="7" cm="1">
        <f t="array" ref="G15">[1]!hks_qfa_grossprofitmargin($U$1,EDATE($B15,-12),1)%</f>
        <v>0.71454300000000004</v>
      </c>
      <c r="H15" s="7" cm="1">
        <f t="array" ref="H15">[1]!hks_fa_grossprofitmargin_ttm2($U$1,$B15)%</f>
        <v>0.68826200000000004</v>
      </c>
      <c r="I15" s="7" cm="1">
        <f t="array" ref="I15">[1]!hks_qfa_netprofitmargin($U$1,$B15,1)%</f>
        <v>0.293937</v>
      </c>
      <c r="J15" s="7" cm="1">
        <f t="array" ref="J15">[1]!hks_qfa_netprofitmargin($U$1,EDATE($B15,-12),1)%</f>
        <v>0.32688</v>
      </c>
      <c r="K15" s="7" cm="1">
        <f t="array" ref="K15">[1]!hks_fa_netprofitmargin_ttm2($U$1,$B15)%</f>
        <v>0.35782200000000003</v>
      </c>
      <c r="L15" s="8" cm="1">
        <f t="array" ref="L15">[1]!hks_qstm_cs($U$1,"W93978243",$B15,1,"Cur=USD",100000000)</f>
        <v>0</v>
      </c>
      <c r="M15" s="6" cm="1">
        <f t="array" ref="M15">[1]!s_nq_avgclose($U$1,-63,$A15,3)</f>
        <v>26.40019220633264</v>
      </c>
      <c r="N15" s="6">
        <f>MIN([1]!s_mq_low($U$1,$A15,3),[1]!s_mq_low($U$1,$A15-31,3),[1]!s_mq_low($U$1,$A15-62,3))</f>
        <v>23.047783403634568</v>
      </c>
      <c r="O15" s="9">
        <f>MAX([1]!s_mq_high($U$1,$A15,3),[1]!s_mq_high($U$1,$A15-31,3),[1]!s_mq_high($U$1,$A15-62,3))</f>
        <v>29.391330271623836</v>
      </c>
      <c r="P15" s="9" cm="1">
        <f t="array" ref="P15">[1]!hks_stm_bs($U$1,"W59961072",$B15,1,"Cur=USD",100000000)</f>
        <v>83.51</v>
      </c>
      <c r="Q15" s="9" cm="1">
        <f t="array" ref="Q15">[1]!hks_stm_bs($U$1,"W57429756",$B15,1,"Cur=USD",100000000)</f>
        <v>98.01</v>
      </c>
      <c r="R15" s="9">
        <f>[1]!hks_stm_bs($U$1,"W51009704",$B15,1,"Cur=USD",100000000)</f>
        <v>20.38</v>
      </c>
      <c r="S15" s="9">
        <f>[1]!hks_stm_bs($U$1,"W50002154",$B15,1,"Cur=USD",100000000)</f>
        <v>6.37</v>
      </c>
      <c r="T15" s="11"/>
    </row>
    <row r="16" spans="1:21" x14ac:dyDescent="0.25">
      <c r="A16" s="5">
        <v>39629</v>
      </c>
      <c r="B16" s="5">
        <v>39721</v>
      </c>
      <c r="C16" s="6" cm="1">
        <f t="array" ref="C16">[1]!hks_qstm_is($U$1,"W69199016",$B16,1,"Cur=USD",100000000)</f>
        <v>27.62</v>
      </c>
      <c r="D16" s="6" cm="1">
        <f t="array" ref="D16">[1]!hks_qstm_is($U$1,"W69199016",EDATE($B16,-12),1,"Cur=USD",100000000)</f>
        <v>23.25</v>
      </c>
      <c r="E16" s="6" cm="1">
        <f t="array" ref="E16">[1]!hks_fa_or_ttm($U$1,$A16,"Cur=USD",100000000)+$C16-$D16</f>
        <v>101.15</v>
      </c>
      <c r="F16" s="7" cm="1">
        <f t="array" ref="F16">[1]!hks_qfa_grossprofitmargin($U$1,$B16,1)%</f>
        <v>0.67813199999999996</v>
      </c>
      <c r="G16" s="7" cm="1">
        <f t="array" ref="G16">[1]!hks_qfa_grossprofitmargin($U$1,EDATE($B16,-12),1)%</f>
        <v>0.7040860000000001</v>
      </c>
      <c r="H16" s="7" cm="1">
        <f t="array" ref="H16">[1]!hks_fa_grossprofitmargin_ttm2($U$1,$B16)%</f>
        <v>0.68182699999999996</v>
      </c>
      <c r="I16" s="7" cm="1">
        <f t="array" ref="I16">[1]!hks_qfa_netprofitmargin($U$1,$B16,1)%</f>
        <v>0.270818</v>
      </c>
      <c r="J16" s="7" cm="1">
        <f t="array" ref="J16">[1]!hks_qfa_netprofitmargin($U$1,EDATE($B16,-12),1)%</f>
        <v>0.34322600000000003</v>
      </c>
      <c r="K16" s="7" cm="1">
        <f t="array" ref="K16">[1]!hks_fa_netprofitmargin_ttm2($U$1,$B16)%</f>
        <v>0.33755200000000002</v>
      </c>
      <c r="L16" s="8" cm="1">
        <f t="array" ref="L16">[1]!hks_qstm_cs($U$1,"W93978243",$B16,1,"Cur=USD",100000000)</f>
        <v>0</v>
      </c>
      <c r="M16" s="6" cm="1">
        <f t="array" ref="M16">[1]!s_nq_avgclose($U$1,-63,$A16,3)</f>
        <v>29.760943085767334</v>
      </c>
      <c r="N16" s="6">
        <f>MIN([1]!s_mq_low($U$1,$A16,3),[1]!s_mq_low($U$1,$A16-31,3),[1]!s_mq_low($U$1,$A16-62,3))</f>
        <v>26.724698763659251</v>
      </c>
      <c r="O16" s="9">
        <f>MAX([1]!s_mq_high($U$1,$A16,3),[1]!s_mq_high($U$1,$A16-31,3),[1]!s_mq_high($U$1,$A16-62,3))</f>
        <v>33.520593445948172</v>
      </c>
      <c r="P16" s="9" cm="1">
        <f t="array" ref="P16">[1]!hks_stm_bs($U$1,"W59961072",$B16,1,"Cur=USD",100000000)</f>
        <v>90.61</v>
      </c>
      <c r="Q16" s="9" cm="1">
        <f t="array" ref="Q16">[1]!hks_stm_bs($U$1,"W57429756",$B16,1,"Cur=USD",100000000)</f>
        <v>105.36</v>
      </c>
      <c r="R16" s="9">
        <f>[1]!hks_stm_bs($U$1,"W51009704",$B16,1,"Cur=USD",100000000)</f>
        <v>21.11</v>
      </c>
      <c r="S16" s="9">
        <f>[1]!hks_stm_bs($U$1,"W50002154",$B16,1,"Cur=USD",100000000)</f>
        <v>6.6</v>
      </c>
      <c r="T16" s="11"/>
    </row>
    <row r="17" spans="1:21" x14ac:dyDescent="0.25">
      <c r="A17" s="5">
        <v>39721</v>
      </c>
      <c r="B17" s="5">
        <v>39813</v>
      </c>
      <c r="C17" s="6" cm="1">
        <f t="array" ref="C17">[1]!hks_qstm_is($U$1,"W69199016",$B17,1,"Cur=USD",100000000)</f>
        <v>33.340000000000003</v>
      </c>
      <c r="D17" s="6" cm="1">
        <f t="array" ref="D17">[1]!hks_qstm_is($U$1,"W69199016",EDATE($B17,-12),1,"Cur=USD",100000000)</f>
        <v>23.06</v>
      </c>
      <c r="E17" s="6" cm="1">
        <f t="array" ref="E17">[1]!hks_fa_or_ttm($U$1,$A17,"Cur=USD",100000000)+$C17-$D17</f>
        <v>111.42000000000002</v>
      </c>
      <c r="F17" s="7" cm="1">
        <f t="array" ref="F17">[1]!hks_qfa_grossprofitmargin($U$1,$B17,1)%</f>
        <v>0.72375500000000004</v>
      </c>
      <c r="G17" s="7" cm="1">
        <f t="array" ref="G17">[1]!hks_qfa_grossprofitmargin($U$1,EDATE($B17,-12),1)%</f>
        <v>0.68560299999999996</v>
      </c>
      <c r="H17" s="7" cm="1">
        <f t="array" ref="H17">[1]!hks_fa_grossprofitmargin_ttm2($U$1,$B17)%</f>
        <v>0.69359199999999999</v>
      </c>
      <c r="I17" s="7" cm="1">
        <f t="array" ref="I17">[1]!hks_qfa_netprofitmargin($U$1,$B17,1)%</f>
        <v>0.263347</v>
      </c>
      <c r="J17" s="7" cm="1">
        <f t="array" ref="J17">[1]!hks_qfa_netprofitmargin($U$1,EDATE($B17,-12),1)%</f>
        <v>0.49089300000000002</v>
      </c>
      <c r="K17" s="7" cm="1">
        <f t="array" ref="K17">[1]!hks_fa_netprofitmargin_ttm2($U$1,$B17)%</f>
        <v>0.28361199999999998</v>
      </c>
      <c r="L17" s="8" cm="1">
        <f t="array" ref="L17">[1]!hks_qstm_cs($U$1,"W93978243",$B17,1,"Cur=USD",100000000)</f>
        <v>9.91</v>
      </c>
      <c r="M17" s="6" cm="1">
        <f t="array" ref="M17">[1]!s_nq_avgclose($U$1,-63,$A17,3)</f>
        <v>32.9680914743127</v>
      </c>
      <c r="N17" s="6">
        <f>MIN([1]!s_mq_low($U$1,$A17,3),[1]!s_mq_low($U$1,$A17-31,3),[1]!s_mq_low($U$1,$A17-62,3))</f>
        <v>25.569800889356792</v>
      </c>
      <c r="O17" s="9">
        <f>MAX([1]!s_mq_high($U$1,$A17,3),[1]!s_mq_high($U$1,$A17-31,3),[1]!s_mq_high($U$1,$A17-62,3))</f>
        <v>37.517736229939629</v>
      </c>
      <c r="P17" s="9" cm="1">
        <f t="array" ref="P17">[1]!hks_stm_bs($U$1,"W59961072",$B17,1,"Cur=USD",100000000)</f>
        <v>117.23</v>
      </c>
      <c r="Q17" s="9" cm="1">
        <f t="array" ref="Q17">[1]!hks_stm_bs($U$1,"W57429756",$B17,1,"Cur=USD",100000000)</f>
        <v>128.4</v>
      </c>
      <c r="R17" s="9">
        <f>[1]!hks_stm_bs($U$1,"W51009704",$B17,1,"Cur=USD",100000000)</f>
        <v>22.91</v>
      </c>
      <c r="S17" s="9">
        <f>[1]!hks_stm_bs($U$1,"W50002154",$B17,1,"Cur=USD",100000000)</f>
        <v>43.28</v>
      </c>
      <c r="T17" s="11"/>
    </row>
    <row r="18" spans="1:21" x14ac:dyDescent="0.25">
      <c r="A18" s="5">
        <v>39813</v>
      </c>
      <c r="B18" s="5">
        <v>39903</v>
      </c>
      <c r="C18" s="6" cm="1">
        <f t="array" ref="C18">[1]!hks_qstm_is($U$1,"W69199016",$B18,1,"Cur=USD",100000000)</f>
        <v>25.17</v>
      </c>
      <c r="D18" s="6" cm="1">
        <f t="array" ref="D18">[1]!hks_qstm_is($U$1,"W69199016",EDATE($B18,-12),1,"Cur=USD",100000000)</f>
        <v>24.4</v>
      </c>
      <c r="E18" s="6" cm="1">
        <f t="array" ref="E18">[1]!hks_fa_or_ttm($U$1,$A18,"Cur=USD",100000000)+$C18-$D18</f>
        <v>112.19</v>
      </c>
      <c r="F18" s="7" cm="1">
        <f t="array" ref="F18">[1]!hks_qfa_grossprofitmargin($U$1,$B18,1)%</f>
        <v>0.70004</v>
      </c>
      <c r="G18" s="7" cm="1">
        <f t="array" ref="G18">[1]!hks_qfa_grossprofitmargin($U$1,EDATE($B18,-12),1)%</f>
        <v>0.67909800000000009</v>
      </c>
      <c r="H18" s="7" cm="1">
        <f t="array" ref="H18">[1]!hks_fa_grossprofitmargin_ttm2($U$1,$B18)%</f>
        <v>0.69819100000000001</v>
      </c>
      <c r="I18" s="7" cm="1">
        <f t="array" ref="I18">[1]!hks_qfa_netprofitmargin($U$1,$B18,1)%</f>
        <v>0.13547900000000002</v>
      </c>
      <c r="J18" s="7" cm="1">
        <f t="array" ref="J18">[1]!hks_qfa_netprofitmargin($U$1,EDATE($B18,-12),1)%</f>
        <v>0.31434400000000001</v>
      </c>
      <c r="K18" s="7" cm="1">
        <f t="array" ref="K18">[1]!hks_fa_netprofitmargin_ttm2($U$1,$B18)%</f>
        <v>0.24369399999999999</v>
      </c>
      <c r="L18" s="8" cm="1">
        <f t="array" ref="L18">[1]!hks_qstm_cs($U$1,"W93978243",$B18,1,"Cur=USD",100000000)</f>
        <v>35.01</v>
      </c>
      <c r="M18" s="6" cm="1">
        <f t="array" ref="M18">[1]!s_nq_avgclose($U$1,-63,$A18,3)</f>
        <v>23.427875168961997</v>
      </c>
      <c r="N18" s="6">
        <f>MIN([1]!s_mq_low($U$1,$A18,3),[1]!s_mq_low($U$1,$A18-31,3),[1]!s_mq_low($U$1,$A18-62,3))</f>
        <v>18.629898914470562</v>
      </c>
      <c r="O18" s="9">
        <f>MAX([1]!s_mq_high($U$1,$A18,3),[1]!s_mq_high($U$1,$A18-31,3),[1]!s_mq_high($U$1,$A18-62,3))</f>
        <v>28.606421486566305</v>
      </c>
      <c r="P18" s="9" cm="1">
        <f t="array" ref="P18">[1]!hks_stm_bs($U$1,"W59961072",$B18,1,"Cur=USD",100000000)</f>
        <v>110.1</v>
      </c>
      <c r="Q18" s="9" cm="1">
        <f t="array" ref="Q18">[1]!hks_stm_bs($U$1,"W57429756",$B18,1,"Cur=USD",100000000)</f>
        <v>124.45</v>
      </c>
      <c r="R18" s="9">
        <f>[1]!hks_stm_bs($U$1,"W51009704",$B18,1,"Cur=USD",100000000)</f>
        <v>20.82</v>
      </c>
      <c r="S18" s="9">
        <f>[1]!hks_stm_bs($U$1,"W50002154",$B18,1,"Cur=USD",100000000)</f>
        <v>42.36</v>
      </c>
      <c r="T18" s="11"/>
    </row>
    <row r="19" spans="1:21" x14ac:dyDescent="0.25">
      <c r="A19" s="5">
        <v>39903</v>
      </c>
      <c r="B19" s="5">
        <v>39994</v>
      </c>
      <c r="C19" s="6" cm="1">
        <f t="array" ref="C19">[1]!hks_qstm_is($U$1,"W69199016",$B19,1,"Cur=USD",100000000)</f>
        <v>24.55</v>
      </c>
      <c r="D19" s="6" cm="1">
        <f t="array" ref="D19">[1]!hks_qstm_is($U$1,"W69199016",EDATE($B19,-12),1,"Cur=USD",100000000)</f>
        <v>26.06</v>
      </c>
      <c r="E19" s="6" cm="1">
        <f t="array" ref="E19">[1]!hks_fa_or_ttm($U$1,$A19,"Cur=USD",100000000)+$C19-$D19</f>
        <v>110.68</v>
      </c>
      <c r="F19" s="7" cm="1">
        <f t="array" ref="F19">[1]!hks_qfa_grossprofitmargin($U$1,$B19,1)%</f>
        <v>0.69938900000000004</v>
      </c>
      <c r="G19" s="7" cm="1">
        <f t="array" ref="G19">[1]!hks_qfa_grossprofitmargin($U$1,EDATE($B19,-12),1)%</f>
        <v>0.68534200000000001</v>
      </c>
      <c r="H19" s="7" cm="1">
        <f t="array" ref="H19">[1]!hks_fa_grossprofitmargin_ttm2($U$1,$B19)%</f>
        <v>0.70154499999999997</v>
      </c>
      <c r="I19" s="7" cm="1">
        <f t="array" ref="I19">[1]!hks_qfa_netprofitmargin($U$1,$B19,1)%</f>
        <v>-0.117719</v>
      </c>
      <c r="J19" s="7" cm="1">
        <f t="array" ref="J19">[1]!hks_qfa_netprofitmargin($U$1,EDATE($B19,-12),1)%</f>
        <v>0.293937</v>
      </c>
      <c r="K19" s="7" cm="1">
        <f t="array" ref="K19">[1]!hks_fa_netprofitmargin_ttm2($U$1,$B19)%</f>
        <v>0.15171200000000001</v>
      </c>
      <c r="L19" s="8" cm="1">
        <f t="array" ref="L19">[1]!hks_qstm_cs($U$1,"W93978243",$B19,1,"Cur=USD",100000000)</f>
        <v>12.63</v>
      </c>
      <c r="M19" s="6" cm="1">
        <f t="array" ref="M19">[1]!s_nq_avgclose($U$1,-63,$A19,3)</f>
        <v>23.70058282355329</v>
      </c>
      <c r="N19" s="6">
        <f>MIN([1]!s_mq_low($U$1,$A19,3),[1]!s_mq_low($U$1,$A19-31,3),[1]!s_mq_low($U$1,$A19-62,3))</f>
        <v>21.717289666820008</v>
      </c>
      <c r="O19" s="9">
        <f>MAX([1]!s_mq_high($U$1,$A19,3),[1]!s_mq_high($U$1,$A19-31,3),[1]!s_mq_high($U$1,$A19-62,3))</f>
        <v>26.513379383382976</v>
      </c>
      <c r="P19" s="9" cm="1">
        <f t="array" ref="P19">[1]!hks_stm_bs($U$1,"W59961072",$B19,1,"Cur=USD",100000000)</f>
        <v>112.32</v>
      </c>
      <c r="Q19" s="9" cm="1">
        <f t="array" ref="Q19">[1]!hks_stm_bs($U$1,"W57429756",$B19,1,"Cur=USD",100000000)</f>
        <v>128.52000000000001</v>
      </c>
      <c r="R19" s="9">
        <f>[1]!hks_stm_bs($U$1,"W51009704",$B19,1,"Cur=USD",100000000)</f>
        <v>22.57</v>
      </c>
      <c r="S19" s="9">
        <f>[1]!hks_stm_bs($U$1,"W50002154",$B19,1,"Cur=USD",100000000)</f>
        <v>47.14</v>
      </c>
      <c r="T19" s="11"/>
    </row>
    <row r="20" spans="1:21" x14ac:dyDescent="0.25">
      <c r="A20" s="5">
        <v>39994</v>
      </c>
      <c r="B20" s="5">
        <v>40086</v>
      </c>
      <c r="C20" s="6" cm="1">
        <f t="array" ref="C20">[1]!hks_qstm_is($U$1,"W69199016",$B20,1,"Cur=USD",100000000)</f>
        <v>27.53</v>
      </c>
      <c r="D20" s="6" cm="1">
        <f t="array" ref="D20">[1]!hks_qstm_is($U$1,"W69199016",EDATE($B20,-12),1,"Cur=USD",100000000)</f>
        <v>27.62</v>
      </c>
      <c r="E20" s="6" cm="1">
        <f t="array" ref="E20">[1]!hks_fa_or_ttm($U$1,$A20,"Cur=USD",100000000)+$C20-$D20</f>
        <v>110.57999999999998</v>
      </c>
      <c r="F20" s="7" cm="1">
        <f t="array" ref="F20">[1]!hks_qfa_grossprofitmargin($U$1,$B20,1)%</f>
        <v>0.68616100000000002</v>
      </c>
      <c r="G20" s="7" cm="1">
        <f t="array" ref="G20">[1]!hks_qfa_grossprofitmargin($U$1,EDATE($B20,-12),1)%</f>
        <v>0.67813199999999996</v>
      </c>
      <c r="H20" s="7" cm="1">
        <f t="array" ref="H20">[1]!hks_fa_grossprofitmargin_ttm2($U$1,$B20)%</f>
        <v>0.70361699999999994</v>
      </c>
      <c r="I20" s="7" cm="1">
        <f t="array" ref="I20">[1]!hks_qfa_netprofitmargin($U$1,$B20,1)%</f>
        <v>0.267708</v>
      </c>
      <c r="J20" s="7" cm="1">
        <f t="array" ref="J20">[1]!hks_qfa_netprofitmargin($U$1,EDATE($B20,-12),1)%</f>
        <v>0.270818</v>
      </c>
      <c r="K20" s="7" cm="1">
        <f t="array" ref="K20">[1]!hks_fa_netprofitmargin_ttm2($U$1,$B20)%</f>
        <v>0.150814</v>
      </c>
      <c r="L20" s="8" cm="1">
        <f t="array" ref="L20">[1]!hks_qstm_cs($U$1,"W93978243",$B20,1,"Cur=USD",100000000)</f>
        <v>10.87</v>
      </c>
      <c r="M20" s="6" cm="1">
        <f t="array" ref="M20">[1]!s_nq_avgclose($U$1,-63,$A20,3)</f>
        <v>28.626038911561675</v>
      </c>
      <c r="N20" s="6">
        <f>MIN([1]!s_mq_low($U$1,$A20,3),[1]!s_mq_low($U$1,$A20-31,3),[1]!s_mq_low($U$1,$A20-62,3))</f>
        <v>25.418116355958592</v>
      </c>
      <c r="O20" s="9">
        <f>MAX([1]!s_mq_high($U$1,$A20,3),[1]!s_mq_high($U$1,$A20-31,3),[1]!s_mq_high($U$1,$A20-62,3))</f>
        <v>31.331354566845558</v>
      </c>
      <c r="P20" s="9" cm="1">
        <f t="array" ref="P20">[1]!hks_stm_bs($U$1,"W59961072",$B20,1,"Cur=USD",100000000)</f>
        <v>117.31</v>
      </c>
      <c r="Q20" s="9" cm="1">
        <f t="array" ref="Q20">[1]!hks_stm_bs($U$1,"W57429756",$B20,1,"Cur=USD",100000000)</f>
        <v>139.82</v>
      </c>
      <c r="R20" s="9">
        <f>[1]!hks_stm_bs($U$1,"W51009704",$B20,1,"Cur=USD",100000000)</f>
        <v>23.72</v>
      </c>
      <c r="S20" s="9">
        <f>[1]!hks_stm_bs($U$1,"W50002154",$B20,1,"Cur=USD",100000000)</f>
        <v>46.3</v>
      </c>
      <c r="T20" s="11"/>
    </row>
    <row r="21" spans="1:21" x14ac:dyDescent="0.25">
      <c r="A21" s="5">
        <v>40086</v>
      </c>
      <c r="B21" s="5">
        <v>40178</v>
      </c>
      <c r="C21" s="6" cm="1">
        <f t="array" ref="C21">[1]!hks_qstm_is($U$1,"W69199016",$B21,1,"Cur=USD",100000000)</f>
        <v>26.9</v>
      </c>
      <c r="D21" s="6" cm="1">
        <f t="array" ref="D21">[1]!hks_qstm_is($U$1,"W69199016",EDATE($B21,-12),1,"Cur=USD",100000000)</f>
        <v>33.340000000000003</v>
      </c>
      <c r="E21" s="6" cm="1">
        <f t="array" ref="E21">[1]!hks_fa_or_ttm($U$1,$A21,"Cur=USD",100000000)+$C21-$D21</f>
        <v>104.16</v>
      </c>
      <c r="F21" s="7" cm="1">
        <f t="array" ref="F21">[1]!hks_qfa_grossprofitmargin($U$1,$B21,1)%</f>
        <v>0.69367999999999996</v>
      </c>
      <c r="G21" s="7" cm="1">
        <f t="array" ref="G21">[1]!hks_qfa_grossprofitmargin($U$1,EDATE($B21,-12),1)%</f>
        <v>0.72375500000000004</v>
      </c>
      <c r="H21" s="7" cm="1">
        <f t="array" ref="H21">[1]!hks_fa_grossprofitmargin_ttm2($U$1,$B21)%</f>
        <v>0.69460400000000011</v>
      </c>
      <c r="I21" s="7" cm="1">
        <f t="array" ref="I21">[1]!hks_qfa_netprofitmargin($U$1,$B21,1)%</f>
        <v>0.29851299999999997</v>
      </c>
      <c r="J21" s="7" cm="1">
        <f t="array" ref="J21">[1]!hks_qfa_netprofitmargin($U$1,EDATE($B21,-12),1)%</f>
        <v>0.263347</v>
      </c>
      <c r="K21" s="7" cm="1">
        <f t="array" ref="K21">[1]!hks_fa_netprofitmargin_ttm2($U$1,$B21)%</f>
        <v>0.15284200000000001</v>
      </c>
      <c r="L21" s="8" cm="1">
        <f t="array" ref="L21">[1]!hks_qstm_cs($U$1,"W93978243",$B21,1,"Cur=USD",100000000)</f>
        <v>13.21</v>
      </c>
      <c r="M21" s="6" cm="1">
        <f t="array" ref="M21">[1]!s_nq_avgclose($U$1,-63,$A21,3)</f>
        <v>30.796512309952845</v>
      </c>
      <c r="N21" s="6">
        <f>MIN([1]!s_mq_low($U$1,$A21,3),[1]!s_mq_low($U$1,$A21-31,3),[1]!s_mq_low($U$1,$A21-62,3))</f>
        <v>28.609221043597262</v>
      </c>
      <c r="O21" s="9">
        <f>MAX([1]!s_mq_high($U$1,$A21,3),[1]!s_mq_high($U$1,$A21-31,3),[1]!s_mq_high($U$1,$A21-62,3))</f>
        <v>32.665602278979577</v>
      </c>
      <c r="P21" s="9" cm="1">
        <f t="array" ref="P21">[1]!hks_stm_bs($U$1,"W59961072",$B21,1,"Cur=USD",100000000)</f>
        <v>125.7</v>
      </c>
      <c r="Q21" s="9" cm="1">
        <f t="array" ref="Q21">[1]!hks_stm_bs($U$1,"W57429756",$B21,1,"Cur=USD",100000000)</f>
        <v>148.75</v>
      </c>
      <c r="R21" s="9">
        <f>[1]!hks_stm_bs($U$1,"W51009704",$B21,1,"Cur=USD",100000000)</f>
        <v>28.13</v>
      </c>
      <c r="S21" s="9">
        <f>[1]!hks_stm_bs($U$1,"W50002154",$B21,1,"Cur=USD",100000000)</f>
        <v>43.16</v>
      </c>
      <c r="T21" s="11"/>
    </row>
    <row r="22" spans="1:21" x14ac:dyDescent="0.25">
      <c r="A22" s="5">
        <v>40178</v>
      </c>
      <c r="B22" s="5">
        <v>40268</v>
      </c>
      <c r="C22" s="6" cm="1">
        <f t="array" ref="C22">[1]!hks_qstm_is($U$1,"W69199016",$B22,1,"Cur=USD",100000000)</f>
        <v>26.7</v>
      </c>
      <c r="D22" s="6" cm="1">
        <f t="array" ref="D22">[1]!hks_qstm_is($U$1,"W69199016",EDATE($B22,-12),1,"Cur=USD",100000000)</f>
        <v>25.17</v>
      </c>
      <c r="E22" s="6" cm="1">
        <f t="array" ref="E22">[1]!hks_fa_or_ttm($U$1,$A22,"Cur=USD",100000000)+$C22-$D22</f>
        <v>105.68999999999998</v>
      </c>
      <c r="F22" s="7" cm="1">
        <f t="array" ref="F22">[1]!hks_qfa_grossprofitmargin($U$1,$B22,1)%</f>
        <v>0.69438199999999994</v>
      </c>
      <c r="G22" s="7" cm="1">
        <f t="array" ref="G22">[1]!hks_qfa_grossprofitmargin($U$1,EDATE($B22,-12),1)%</f>
        <v>0.70004</v>
      </c>
      <c r="H22" s="7" cm="1">
        <f t="array" ref="H22">[1]!hks_fa_grossprofitmargin_ttm2($U$1,$B22)%</f>
        <v>0.69325400000000004</v>
      </c>
      <c r="I22" s="7" cm="1">
        <f t="array" ref="I22">[1]!hks_qfa_netprofitmargin($U$1,$B22,1)%</f>
        <v>0.31498100000000001</v>
      </c>
      <c r="J22" s="7" cm="1">
        <f t="array" ref="J22">[1]!hks_qfa_netprofitmargin($U$1,EDATE($B22,-12),1)%</f>
        <v>0.13547900000000002</v>
      </c>
      <c r="K22" s="7" cm="1">
        <f t="array" ref="K22">[1]!hks_fa_netprofitmargin_ttm2($U$1,$B22)%</f>
        <v>0.197937</v>
      </c>
      <c r="L22" s="8" cm="1">
        <f t="array" ref="L22">[1]!hks_qstm_cs($U$1,"W93978243",$B22,1,"Cur=USD",100000000)</f>
        <v>12.39</v>
      </c>
      <c r="M22" s="6" cm="1">
        <f t="array" ref="M22">[1]!s_nq_avgclose($U$1,-63,$A22,3)</f>
        <v>29.546565953300377</v>
      </c>
      <c r="N22" s="6">
        <f>MIN([1]!s_mq_low($U$1,$A22,3),[1]!s_mq_low($U$1,$A22-31,3),[1]!s_mq_low($U$1,$A22-62,3))</f>
        <v>27.017364040847443</v>
      </c>
      <c r="O22" s="9">
        <f>MAX([1]!s_mq_high($U$1,$A22,3),[1]!s_mq_high($U$1,$A22-31,3),[1]!s_mq_high($U$1,$A22-62,3))</f>
        <v>31.739711641664442</v>
      </c>
      <c r="P22" s="9" cm="1">
        <f t="array" ref="P22">[1]!hks_stm_bs($U$1,"W59961072",$B22,1,"Cur=USD",100000000)</f>
        <v>135.74</v>
      </c>
      <c r="Q22" s="9" cm="1">
        <f t="array" ref="Q22">[1]!hks_stm_bs($U$1,"W57429756",$B22,1,"Cur=USD",100000000)</f>
        <v>153.29</v>
      </c>
      <c r="R22" s="9">
        <f>[1]!hks_stm_bs($U$1,"W51009704",$B22,1,"Cur=USD",100000000)</f>
        <v>29.48</v>
      </c>
      <c r="S22" s="9">
        <f>[1]!hks_stm_bs($U$1,"W50002154",$B22,1,"Cur=USD",100000000)</f>
        <v>46.02</v>
      </c>
      <c r="T22" s="11"/>
      <c r="U22" s="15"/>
    </row>
    <row r="23" spans="1:21" x14ac:dyDescent="0.25">
      <c r="A23" s="5">
        <v>40268</v>
      </c>
      <c r="B23" s="5">
        <v>40359</v>
      </c>
      <c r="C23" s="6" cm="1">
        <f t="array" ref="C23">[1]!hks_qstm_is($U$1,"W69199016",$B23,1,"Cur=USD",100000000)</f>
        <v>26.63</v>
      </c>
      <c r="D23" s="6" cm="1">
        <f t="array" ref="D23">[1]!hks_qstm_is($U$1,"W69199016",EDATE($B23,-12),1,"Cur=USD",100000000)</f>
        <v>24.55</v>
      </c>
      <c r="E23" s="6" cm="1">
        <f t="array" ref="E23">[1]!hks_fa_or_ttm($U$1,$A23,"Cur=USD",100000000)+$C23-$D23</f>
        <v>107.77</v>
      </c>
      <c r="F23" s="7" cm="1">
        <f t="array" ref="F23">[1]!hks_qfa_grossprofitmargin($U$1,$B23,1)%</f>
        <v>0.69620700000000002</v>
      </c>
      <c r="G23" s="7" cm="1">
        <f t="array" ref="G23">[1]!hks_qfa_grossprofitmargin($U$1,EDATE($B23,-12),1)%</f>
        <v>0.69938900000000004</v>
      </c>
      <c r="H23" s="7" cm="1">
        <f t="array" ref="H23">[1]!hks_fa_grossprofitmargin_ttm2($U$1,$B23)%</f>
        <v>0.69267899999999993</v>
      </c>
      <c r="I23" s="7" cm="1">
        <f t="array" ref="I23">[1]!hks_qfa_netprofitmargin($U$1,$B23,1)%</f>
        <v>0.29065000000000002</v>
      </c>
      <c r="J23" s="7" cm="1">
        <f t="array" ref="J23">[1]!hks_qfa_netprofitmargin($U$1,EDATE($B23,-12),1)%</f>
        <v>-0.117719</v>
      </c>
      <c r="K23" s="7" cm="1">
        <f t="array" ref="K23">[1]!hks_fa_netprofitmargin_ttm2($U$1,$B23)%</f>
        <v>0.29275300000000004</v>
      </c>
      <c r="L23" s="8" cm="1">
        <f t="array" ref="L23">[1]!hks_qstm_cs($U$1,"W93978243",$B23,1,"Cur=USD",100000000)</f>
        <v>7.93</v>
      </c>
      <c r="M23" s="6" cm="1">
        <f t="array" ref="M23">[1]!s_nq_avgclose($U$1,-63,$A23,3)</f>
        <v>28.351961946758244</v>
      </c>
      <c r="N23" s="6">
        <f>MIN([1]!s_mq_low($U$1,$A23,3),[1]!s_mq_low($U$1,$A23-31,3),[1]!s_mq_low($U$1,$A23-62,3))</f>
        <v>24.057817183159084</v>
      </c>
      <c r="O23" s="9">
        <f>MAX([1]!s_mq_high($U$1,$A23,3),[1]!s_mq_high($U$1,$A23-31,3),[1]!s_mq_high($U$1,$A23-62,3))</f>
        <v>33.637745046922518</v>
      </c>
      <c r="P23" s="9" cm="1">
        <f t="array" ref="P23">[1]!hks_stm_bs($U$1,"W59961072",$B23,1,"Cur=USD",100000000)</f>
        <v>126.52</v>
      </c>
      <c r="Q23" s="9" cm="1">
        <f t="array" ref="Q23">[1]!hks_stm_bs($U$1,"W57429756",$B23,1,"Cur=USD",100000000)</f>
        <v>158.44999999999999</v>
      </c>
      <c r="R23" s="9">
        <f>[1]!hks_stm_bs($U$1,"W51009704",$B23,1,"Cur=USD",100000000)</f>
        <v>33.299999999999997</v>
      </c>
      <c r="S23" s="9">
        <f>[1]!hks_stm_bs($U$1,"W50002154",$B23,1,"Cur=USD",100000000)</f>
        <v>44.47</v>
      </c>
      <c r="T23" s="11"/>
      <c r="U23" s="15"/>
    </row>
    <row r="24" spans="1:21" x14ac:dyDescent="0.25">
      <c r="A24" s="5">
        <v>40359</v>
      </c>
      <c r="B24" s="5">
        <v>40451</v>
      </c>
      <c r="C24" s="6" cm="1">
        <f t="array" ref="C24">[1]!hks_qstm_is($U$1,"W69199016",$B24,1,"Cur=USD",100000000)</f>
        <v>27.06</v>
      </c>
      <c r="D24" s="6" cm="1">
        <f t="array" ref="D24">[1]!hks_qstm_is($U$1,"W69199016",EDATE($B24,-12),1,"Cur=USD",100000000)</f>
        <v>27.53</v>
      </c>
      <c r="E24" s="6" cm="1">
        <f t="array" ref="E24">[1]!hks_fa_or_ttm($U$1,$A24,"Cur=USD",100000000)+$C24-$D24</f>
        <v>107.29999999999998</v>
      </c>
      <c r="F24" s="7" cm="1">
        <f t="array" ref="F24">[1]!hks_qfa_grossprofitmargin($U$1,$B24,1)%</f>
        <v>0.66555800000000009</v>
      </c>
      <c r="G24" s="7" cm="1">
        <f t="array" ref="G24">[1]!hks_qfa_grossprofitmargin($U$1,EDATE($B24,-12),1)%</f>
        <v>0.68616100000000002</v>
      </c>
      <c r="H24" s="7" cm="1">
        <f t="array" ref="H24">[1]!hks_fa_grossprofitmargin_ttm2($U$1,$B24)%</f>
        <v>0.68748299999999996</v>
      </c>
      <c r="I24" s="7" cm="1">
        <f t="array" ref="I24">[1]!hks_qfa_netprofitmargin($U$1,$B24,1)%</f>
        <v>0.28344400000000003</v>
      </c>
      <c r="J24" s="7" cm="1">
        <f t="array" ref="J24">[1]!hks_qfa_netprofitmargin($U$1,EDATE($B24,-12),1)%</f>
        <v>0.267708</v>
      </c>
      <c r="K24" s="7" cm="1">
        <f t="array" ref="K24">[1]!hks_fa_netprofitmargin_ttm2($U$1,$B24)%</f>
        <v>0.29676600000000003</v>
      </c>
      <c r="L24" s="8" cm="1">
        <f t="array" ref="L24">[1]!hks_qstm_cs($U$1,"W93978243",$B24,1,"Cur=USD",100000000)</f>
        <v>9.51</v>
      </c>
      <c r="M24" s="6" cm="1">
        <f t="array" ref="M24">[1]!s_nq_avgclose($U$1,-63,$A24,3)</f>
        <v>25.635619563471312</v>
      </c>
      <c r="N24" s="6">
        <f>MIN([1]!s_mq_low($U$1,$A24,3),[1]!s_mq_low($U$1,$A24-31,3),[1]!s_mq_low($U$1,$A24-62,3))</f>
        <v>22.3247639116979</v>
      </c>
      <c r="O24" s="9">
        <f>MAX([1]!s_mq_high($U$1,$A24,3),[1]!s_mq_high($U$1,$A24-31,3),[1]!s_mq_high($U$1,$A24-62,3))</f>
        <v>29.437921251474133</v>
      </c>
      <c r="P24" s="9" cm="1">
        <f t="array" ref="P24">[1]!hks_stm_bs($U$1,"W59961072",$B24,1,"Cur=USD",100000000)</f>
        <v>116.14</v>
      </c>
      <c r="Q24" s="9" cm="1">
        <f t="array" ref="Q24">[1]!hks_stm_bs($U$1,"W57429756",$B24,1,"Cur=USD",100000000)</f>
        <v>177.87</v>
      </c>
      <c r="R24" s="9">
        <f>[1]!hks_stm_bs($U$1,"W51009704",$B24,1,"Cur=USD",100000000)</f>
        <v>51.9</v>
      </c>
      <c r="S24" s="9">
        <f>[1]!hks_stm_bs($U$1,"W50002154",$B24,1,"Cur=USD",100000000)</f>
        <v>43.25</v>
      </c>
      <c r="T24" s="11"/>
      <c r="U24" s="15"/>
    </row>
    <row r="25" spans="1:21" x14ac:dyDescent="0.25">
      <c r="A25" s="5">
        <v>40451</v>
      </c>
      <c r="B25" s="5">
        <v>40543</v>
      </c>
      <c r="C25" s="6" cm="1">
        <f t="array" ref="C25">[1]!hks_qstm_is($U$1,"W69199016",$B25,1,"Cur=USD",100000000)</f>
        <v>29.52</v>
      </c>
      <c r="D25" s="6" cm="1">
        <f t="array" ref="D25">[1]!hks_qstm_is($U$1,"W69199016",EDATE($B25,-12),1,"Cur=USD",100000000)</f>
        <v>26.9</v>
      </c>
      <c r="E25" s="6" cm="1">
        <f t="array" ref="E25">[1]!hks_fa_or_ttm($U$1,$A25,"Cur=USD",100000000)+$C25-$D25</f>
        <v>109.91</v>
      </c>
      <c r="F25" s="7" cm="1">
        <f t="array" ref="F25">[1]!hks_qfa_grossprofitmargin($U$1,$B25,1)%</f>
        <v>0.66531200000000001</v>
      </c>
      <c r="G25" s="7" cm="1">
        <f t="array" ref="G25">[1]!hks_qfa_grossprofitmargin($U$1,EDATE($B25,-12),1)%</f>
        <v>0.69367999999999996</v>
      </c>
      <c r="H25" s="7" cm="1">
        <f t="array" ref="H25">[1]!hks_fa_grossprofitmargin_ttm2($U$1,$B25)%</f>
        <v>0.68001099999999992</v>
      </c>
      <c r="I25" s="7" cm="1">
        <f t="array" ref="I25">[1]!hks_qfa_netprofitmargin($U$1,$B25,1)%</f>
        <v>0.293022</v>
      </c>
      <c r="J25" s="7" cm="1">
        <f t="array" ref="J25">[1]!hks_qfa_netprofitmargin($U$1,EDATE($B25,-12),1)%</f>
        <v>0.29851299999999997</v>
      </c>
      <c r="K25" s="7" cm="1">
        <f t="array" ref="K25">[1]!hks_fa_netprofitmargin_ttm2($U$1,$B25)%</f>
        <v>0.29542400000000002</v>
      </c>
      <c r="L25" s="8" cm="1">
        <f t="array" ref="L25">[1]!hks_qstm_cs($U$1,"W93978243",$B25,1,"Cur=USD",100000000)</f>
        <v>10.93</v>
      </c>
      <c r="M25" s="6" cm="1">
        <f t="array" ref="M25">[1]!s_nq_avgclose($U$1,-63,$A25,3)</f>
        <v>26.688281625207079</v>
      </c>
      <c r="N25" s="6">
        <f>MIN([1]!s_mq_low($U$1,$A25,3),[1]!s_mq_low($U$1,$A25-31,3),[1]!s_mq_low($U$1,$A25-62,3))</f>
        <v>21.574466316132128</v>
      </c>
      <c r="O25" s="9">
        <f>MAX([1]!s_mq_high($U$1,$A25,3),[1]!s_mq_high($U$1,$A25-31,3),[1]!s_mq_high($U$1,$A25-62,3))</f>
        <v>31.362207453187022</v>
      </c>
      <c r="P25" s="9" cm="1">
        <f t="array" ref="P25">[1]!hks_stm_bs($U$1,"W59961072",$B25,1,"Cur=USD",100000000)</f>
        <v>121.33</v>
      </c>
      <c r="Q25" s="9" cm="1">
        <f t="array" ref="Q25">[1]!hks_stm_bs($U$1,"W57429756",$B25,1,"Cur=USD",100000000)</f>
        <v>184.39</v>
      </c>
      <c r="R25" s="9">
        <f>[1]!hks_stm_bs($U$1,"W51009704",$B25,1,"Cur=USD",100000000)</f>
        <v>54.68</v>
      </c>
      <c r="S25" s="9">
        <f>[1]!hks_stm_bs($U$1,"W50002154",$B25,1,"Cur=USD",100000000)</f>
        <v>42.46</v>
      </c>
      <c r="T25" s="11"/>
      <c r="U25" s="15"/>
    </row>
    <row r="26" spans="1:21" x14ac:dyDescent="0.25">
      <c r="A26" s="5">
        <v>40543</v>
      </c>
      <c r="B26" s="5">
        <v>40633</v>
      </c>
      <c r="C26" s="6" cm="1">
        <f t="array" ref="C26">[1]!hks_qstm_is($U$1,"W69199016",$B26,1,"Cur=USD",100000000)</f>
        <v>33.479999999999997</v>
      </c>
      <c r="D26" s="6" cm="1">
        <f t="array" ref="D26">[1]!hks_qstm_is($U$1,"W69199016",EDATE($B26,-12),1,"Cur=USD",100000000)</f>
        <v>26.7</v>
      </c>
      <c r="E26" s="6" cm="1">
        <f t="array" ref="E26">[1]!hks_fa_or_ttm($U$1,$A26,"Cur=USD",100000000)+$C26-$D26</f>
        <v>116.68999999999998</v>
      </c>
      <c r="F26" s="7" cm="1">
        <f t="array" ref="F26">[1]!hks_qfa_grossprofitmargin($U$1,$B26,1)%</f>
        <v>0.6624850000000001</v>
      </c>
      <c r="G26" s="7" cm="1">
        <f t="array" ref="G26">[1]!hks_qfa_grossprofitmargin($U$1,EDATE($B26,-12),1)%</f>
        <v>0.69438199999999994</v>
      </c>
      <c r="H26" s="7" cm="1">
        <f t="array" ref="H26">[1]!hks_fa_grossprofitmargin_ttm2($U$1,$B26)%</f>
        <v>0.67169400000000001</v>
      </c>
      <c r="I26" s="7" cm="1">
        <f t="array" ref="I26">[1]!hks_qfa_netprofitmargin($U$1,$B26,1)%</f>
        <v>0.34946199999999999</v>
      </c>
      <c r="J26" s="7" cm="1">
        <f t="array" ref="J26">[1]!hks_qfa_netprofitmargin($U$1,EDATE($B26,-12),1)%</f>
        <v>0.31498100000000001</v>
      </c>
      <c r="K26" s="7" cm="1">
        <f t="array" ref="K26">[1]!hks_fa_netprofitmargin_ttm2($U$1,$B26)%</f>
        <v>0.30645299999999998</v>
      </c>
      <c r="L26" s="8" cm="1">
        <f t="array" ref="L26">[1]!hks_qstm_cs($U$1,"W93978243",$B26,1,"Cur=USD",100000000)</f>
        <v>0.48</v>
      </c>
      <c r="M26" s="6" cm="1">
        <f t="array" ref="M26">[1]!s_nq_avgclose($U$1,-63,$A26,3)</f>
        <v>32.3086315587326</v>
      </c>
      <c r="N26" s="6">
        <f>MIN([1]!s_mq_low($U$1,$A26,3),[1]!s_mq_low($U$1,$A26-31,3),[1]!s_mq_low($U$1,$A26-62,3))</f>
        <v>29.100015440170257</v>
      </c>
      <c r="O26" s="9">
        <f>MAX([1]!s_mq_high($U$1,$A26,3),[1]!s_mq_high($U$1,$A26-31,3),[1]!s_mq_high($U$1,$A26-62,3))</f>
        <v>34.625317321437628</v>
      </c>
      <c r="P26" s="9" cm="1">
        <f t="array" ref="P26">[1]!hks_stm_bs($U$1,"W59961072",$B26,1,"Cur=USD",100000000)</f>
        <v>123.31</v>
      </c>
      <c r="Q26" s="9" cm="1">
        <f t="array" ref="Q26">[1]!hks_stm_bs($U$1,"W57429756",$B26,1,"Cur=USD",100000000)</f>
        <v>189.6</v>
      </c>
      <c r="R26" s="9">
        <f>[1]!hks_stm_bs($U$1,"W51009704",$B26,1,"Cur=USD",100000000)</f>
        <v>39.43</v>
      </c>
      <c r="S26" s="9">
        <f>[1]!hks_stm_bs($U$1,"W50002154",$B26,1,"Cur=USD",100000000)</f>
        <v>46.12</v>
      </c>
      <c r="T26" s="11"/>
      <c r="U26" s="15"/>
    </row>
    <row r="27" spans="1:21" x14ac:dyDescent="0.25">
      <c r="A27" s="5">
        <v>40633</v>
      </c>
      <c r="B27" s="5">
        <v>40724</v>
      </c>
      <c r="C27" s="6" cm="1">
        <f t="array" ref="C27">[1]!hks_qstm_is($U$1,"W69199016",$B27,1,"Cur=USD",100000000)</f>
        <v>38.75</v>
      </c>
      <c r="D27" s="6" cm="1">
        <f t="array" ref="D27">[1]!hks_qstm_is($U$1,"W69199016",EDATE($B27,-12),1,"Cur=USD",100000000)</f>
        <v>26.63</v>
      </c>
      <c r="E27" s="6" cm="1">
        <f t="array" ref="E27">[1]!hks_fa_or_ttm($U$1,$A27,"Cur=USD",100000000)+$C27-$D27</f>
        <v>128.81</v>
      </c>
      <c r="F27" s="7" cm="1">
        <f t="array" ref="F27">[1]!hks_qfa_grossprofitmargin($U$1,$B27,1)%</f>
        <v>0.648258</v>
      </c>
      <c r="G27" s="7" cm="1">
        <f t="array" ref="G27">[1]!hks_qfa_grossprofitmargin($U$1,EDATE($B27,-12),1)%</f>
        <v>0.69620700000000002</v>
      </c>
      <c r="H27" s="7" cm="1">
        <f t="array" ref="H27">[1]!hks_fa_grossprofitmargin_ttm2($U$1,$B27)%</f>
        <v>0.65947199999999995</v>
      </c>
      <c r="I27" s="7" cm="1">
        <f t="array" ref="I27">[1]!hks_qfa_netprofitmargin($U$1,$B27,1)%</f>
        <v>0.256774</v>
      </c>
      <c r="J27" s="7" cm="1">
        <f t="array" ref="J27">[1]!hks_qfa_netprofitmargin($U$1,EDATE($B27,-12),1)%</f>
        <v>0.29065000000000002</v>
      </c>
      <c r="K27" s="7" cm="1">
        <f t="array" ref="K27">[1]!hks_fa_netprofitmargin_ttm2($U$1,$B27)%</f>
        <v>0.29472000000000004</v>
      </c>
      <c r="L27" s="8" cm="1">
        <f t="array" ref="L27">[1]!hks_qstm_cs($U$1,"W93978243",$B27,1,"Cur=USD",100000000)</f>
        <v>17.68</v>
      </c>
      <c r="M27" s="6" cm="1">
        <f t="array" ref="M27">[1]!s_nq_avgclose($U$1,-63,$A27,3)</f>
        <v>37.471166548576285</v>
      </c>
      <c r="N27" s="6">
        <f>MIN([1]!s_mq_low($U$1,$A27,3),[1]!s_mq_low($U$1,$A27-31,3),[1]!s_mq_low($U$1,$A27-62,3))</f>
        <v>34.129785052078951</v>
      </c>
      <c r="O27" s="9">
        <f>MAX([1]!s_mq_high($U$1,$A27,3),[1]!s_mq_high($U$1,$A27-31,3),[1]!s_mq_high($U$1,$A27-62,3))</f>
        <v>41.319025059056692</v>
      </c>
      <c r="P27" s="9" cm="1">
        <f t="array" ref="P27">[1]!hks_stm_bs($U$1,"W59961072",$B27,1,"Cur=USD",100000000)</f>
        <v>148.5</v>
      </c>
      <c r="Q27" s="9" cm="1">
        <f t="array" ref="Q27">[1]!hks_stm_bs($U$1,"W57429756",$B27,1,"Cur=USD",100000000)</f>
        <v>189.74</v>
      </c>
      <c r="R27" s="9">
        <f>[1]!hks_stm_bs($U$1,"W51009704",$B27,1,"Cur=USD",100000000)</f>
        <v>43.85</v>
      </c>
      <c r="S27" s="9">
        <f>[1]!hks_stm_bs($U$1,"W50002154",$B27,1,"Cur=USD",100000000)</f>
        <v>44.38</v>
      </c>
      <c r="T27" s="11"/>
      <c r="U27" s="15"/>
    </row>
    <row r="28" spans="1:21" x14ac:dyDescent="0.25">
      <c r="A28" s="5">
        <v>40724</v>
      </c>
      <c r="B28" s="5">
        <v>40816</v>
      </c>
      <c r="C28" s="6" cm="1">
        <f t="array" ref="C28">[1]!hks_qstm_is($U$1,"W69199016",$B28,1,"Cur=USD",100000000)</f>
        <v>36.229999999999997</v>
      </c>
      <c r="D28" s="6" cm="1">
        <f t="array" ref="D28">[1]!hks_qstm_is($U$1,"W69199016",EDATE($B28,-12),1,"Cur=USD",100000000)</f>
        <v>27.06</v>
      </c>
      <c r="E28" s="6" cm="1">
        <f t="array" ref="E28">[1]!hks_fa_or_ttm($U$1,$A28,"Cur=USD",100000000)+$C28-$D28</f>
        <v>137.97</v>
      </c>
      <c r="F28" s="7" cm="1">
        <f t="array" ref="F28">[1]!hks_qfa_grossprofitmargin($U$1,$B28,1)%</f>
        <v>0.64725399999999988</v>
      </c>
      <c r="G28" s="7" cm="1">
        <f t="array" ref="G28">[1]!hks_qfa_grossprofitmargin($U$1,EDATE($B28,-12),1)%</f>
        <v>0.66555800000000009</v>
      </c>
      <c r="H28" s="7" cm="1">
        <f t="array" ref="H28">[1]!hks_fa_grossprofitmargin_ttm2($U$1,$B28)%</f>
        <v>0.68329499999999999</v>
      </c>
      <c r="I28" s="7" cm="1">
        <f t="array" ref="I28">[1]!hks_qfa_netprofitmargin($U$1,$B28,1)%</f>
        <v>0.28401900000000002</v>
      </c>
      <c r="J28" s="7" cm="1">
        <f t="array" ref="J28">[1]!hks_qfa_netprofitmargin($U$1,EDATE($B28,-12),1)%</f>
        <v>0.28344400000000003</v>
      </c>
      <c r="K28" s="7" cm="1">
        <f t="array" ref="K28">[1]!hks_fa_netprofitmargin_ttm2($U$1,$B28)%</f>
        <v>0.29430099999999998</v>
      </c>
      <c r="L28" s="8" cm="1">
        <f t="array" ref="L28">[1]!hks_qstm_cs($U$1,"W93978243",$B28,1,"Cur=USD",100000000)</f>
        <v>12.64</v>
      </c>
      <c r="M28" s="6" cm="1">
        <f t="array" ref="M28">[1]!s_nq_avgclose($U$1,-63,$A28,3)</f>
        <v>38.407508178004463</v>
      </c>
      <c r="N28" s="6">
        <f>MIN([1]!s_mq_low($U$1,$A28,3),[1]!s_mq_low($U$1,$A28-31,3),[1]!s_mq_low($U$1,$A28-62,3))</f>
        <v>35.525799453350047</v>
      </c>
      <c r="O28" s="9">
        <f>MAX([1]!s_mq_high($U$1,$A28,3),[1]!s_mq_high($U$1,$A28-31,3),[1]!s_mq_high($U$1,$A28-62,3))</f>
        <v>40.860494967743598</v>
      </c>
      <c r="P28" s="9" cm="1">
        <f t="array" ref="P28">[1]!hks_stm_bs($U$1,"W59961072",$B28,1,"Cur=USD",100000000)</f>
        <v>128.33000000000001</v>
      </c>
      <c r="Q28" s="9" cm="1">
        <f t="array" ref="Q28">[1]!hks_stm_bs($U$1,"W57429756",$B28,1,"Cur=USD",100000000)</f>
        <v>222.67</v>
      </c>
      <c r="R28" s="9">
        <f>[1]!hks_stm_bs($U$1,"W51009704",$B28,1,"Cur=USD",100000000)</f>
        <v>44.64</v>
      </c>
      <c r="S28" s="9">
        <f>[1]!hks_stm_bs($U$1,"W50002154",$B28,1,"Cur=USD",100000000)</f>
        <v>43.35</v>
      </c>
      <c r="T28" s="11"/>
      <c r="U28" s="15"/>
    </row>
    <row r="29" spans="1:21" x14ac:dyDescent="0.25">
      <c r="A29" s="5">
        <v>40816</v>
      </c>
      <c r="B29" s="5">
        <v>40908</v>
      </c>
      <c r="C29" s="6" cm="1">
        <f t="array" ref="C29">[1]!hks_qstm_is($U$1,"W69199016",$B29,1,"Cur=USD",100000000)</f>
        <v>41.17</v>
      </c>
      <c r="D29" s="6" cm="1">
        <f t="array" ref="D29">[1]!hks_qstm_is($U$1,"W69199016",EDATE($B29,-12),1,"Cur=USD",100000000)</f>
        <v>29.52</v>
      </c>
      <c r="E29" s="6" cm="1">
        <f t="array" ref="E29">[1]!hks_fa_or_ttm($U$1,$A29,"Cur=USD",100000000)+$C29-$D29</f>
        <v>149.66</v>
      </c>
      <c r="F29" s="7" cm="1">
        <f t="array" ref="F29">[1]!hks_qfa_grossprofitmargin($U$1,$B29,1)%</f>
        <v>0.63638600000000001</v>
      </c>
      <c r="G29" s="7" cm="1">
        <f t="array" ref="G29">[1]!hks_qfa_grossprofitmargin($U$1,EDATE($B29,-12),1)%</f>
        <v>0.66531200000000001</v>
      </c>
      <c r="H29" s="7" cm="1">
        <f t="array" ref="H29">[1]!hks_fa_grossprofitmargin_ttm2($U$1,$B29)%</f>
        <v>0.67393199999999998</v>
      </c>
      <c r="I29" s="7" cm="1">
        <f t="array" ref="I29">[1]!hks_qfa_netprofitmargin($U$1,$B29,1)%</f>
        <v>0.254797</v>
      </c>
      <c r="J29" s="7" cm="1">
        <f t="array" ref="J29">[1]!hks_qfa_netprofitmargin($U$1,EDATE($B29,-12),1)%</f>
        <v>0.293022</v>
      </c>
      <c r="K29" s="7" cm="1">
        <f t="array" ref="K29">[1]!hks_fa_netprofitmargin_ttm2($U$1,$B29)%</f>
        <v>0.283613</v>
      </c>
      <c r="L29" s="8" cm="1">
        <f t="array" ref="L29">[1]!hks_qstm_cs($U$1,"W93978243",$B29,1,"Cur=USD",100000000)</f>
        <v>18.2</v>
      </c>
      <c r="M29" s="6" cm="1">
        <f t="array" ref="M29">[1]!s_nq_avgclose($U$1,-63,$A29,3)</f>
        <v>36.479705349711097</v>
      </c>
      <c r="N29" s="6">
        <f>MIN([1]!s_mq_low($U$1,$A29,3),[1]!s_mq_low($U$1,$A29-31,3),[1]!s_mq_low($U$1,$A29-62,3))</f>
        <v>31.870492936672608</v>
      </c>
      <c r="O29" s="9">
        <f>MAX([1]!s_mq_high($U$1,$A29,3),[1]!s_mq_high($U$1,$A29-31,3),[1]!s_mq_high($U$1,$A29-62,3))</f>
        <v>41.22785819646122</v>
      </c>
      <c r="P29" s="9" cm="1">
        <f t="array" ref="P29">[1]!hks_stm_bs($U$1,"W59961072",$B29,1,"Cur=USD",100000000)</f>
        <v>142.93</v>
      </c>
      <c r="Q29" s="9" cm="1">
        <f t="array" ref="Q29">[1]!hks_stm_bs($U$1,"W57429756",$B29,1,"Cur=USD",100000000)</f>
        <v>221.29</v>
      </c>
      <c r="R29" s="9">
        <f>[1]!hks_stm_bs($U$1,"W51009704",$B29,1,"Cur=USD",100000000)</f>
        <v>52.89</v>
      </c>
      <c r="S29" s="9">
        <f>[1]!hks_stm_bs($U$1,"W50002154",$B29,1,"Cur=USD",100000000)</f>
        <v>41.61</v>
      </c>
      <c r="T29" s="11"/>
      <c r="U29" s="15"/>
    </row>
    <row r="30" spans="1:21" x14ac:dyDescent="0.25">
      <c r="A30" s="5">
        <v>40908</v>
      </c>
      <c r="B30" s="5">
        <v>40999</v>
      </c>
      <c r="C30" s="6" cm="1">
        <f t="array" ref="C30">[1]!hks_qstm_is($U$1,"W69199016",$B30,1,"Cur=USD",100000000)</f>
        <v>46.81</v>
      </c>
      <c r="D30" s="6" cm="1">
        <f t="array" ref="D30">[1]!hks_qstm_is($U$1,"W69199016",EDATE($B30,-12),1,"Cur=USD",100000000)</f>
        <v>33.479999999999997</v>
      </c>
      <c r="E30" s="6" cm="1">
        <f t="array" ref="E30">[1]!hks_fa_or_ttm($U$1,$A30,"Cur=USD",100000000)+$C30-$D30</f>
        <v>162.9</v>
      </c>
      <c r="F30" s="7" cm="1">
        <f t="array" ref="F30">[1]!hks_qfa_grossprofitmargin($U$1,$B30,1)%</f>
        <v>0.62529400000000002</v>
      </c>
      <c r="G30" s="7" cm="1">
        <f t="array" ref="G30">[1]!hks_qfa_grossprofitmargin($U$1,EDATE($B30,-12),1)%</f>
        <v>0.6624850000000001</v>
      </c>
      <c r="H30" s="7" cm="1">
        <f t="array" ref="H30">[1]!hks_fa_grossprofitmargin_ttm2($U$1,$B30)%</f>
        <v>0.66230800000000001</v>
      </c>
      <c r="I30" s="7" cm="1">
        <f t="array" ref="I30">[1]!hks_qfa_netprofitmargin($U$1,$B30,1)%</f>
        <v>0.29801300000000003</v>
      </c>
      <c r="J30" s="7" cm="1">
        <f t="array" ref="J30">[1]!hks_qfa_netprofitmargin($U$1,EDATE($B30,-12),1)%</f>
        <v>0.34946199999999999</v>
      </c>
      <c r="K30" s="7" cm="1">
        <f t="array" ref="K30">[1]!hks_fa_netprofitmargin_ttm2($U$1,$B30)%</f>
        <v>0.27421699999999999</v>
      </c>
      <c r="L30" s="8" cm="1">
        <f t="array" ref="L30">[1]!hks_qstm_cs($U$1,"W93978243",$B30,1,"Cur=USD",100000000)</f>
        <v>17.79</v>
      </c>
      <c r="M30" s="6" cm="1">
        <f t="array" ref="M30">[1]!s_nq_avgclose($U$1,-63,$A30,3)</f>
        <v>37.411232402936498</v>
      </c>
      <c r="N30" s="6">
        <f>MIN([1]!s_mq_low($U$1,$A30,3),[1]!s_mq_low($U$1,$A30-31,3),[1]!s_mq_low($U$1,$A30-62,3))</f>
        <v>32.306135678079507</v>
      </c>
      <c r="O30" s="9">
        <f>MAX([1]!s_mq_high($U$1,$A30,3),[1]!s_mq_high($U$1,$A30-31,3),[1]!s_mq_high($U$1,$A30-62,3))</f>
        <v>40.361782009876485</v>
      </c>
      <c r="P30" s="9" cm="1">
        <f t="array" ref="P30">[1]!hks_stm_bs($U$1,"W59961072",$B30,1,"Cur=USD",100000000)</f>
        <v>140.34</v>
      </c>
      <c r="Q30" s="9" cm="1">
        <f t="array" ref="Q30">[1]!hks_stm_bs($U$1,"W57429756",$B30,1,"Cur=USD",100000000)</f>
        <v>235.72</v>
      </c>
      <c r="R30" s="9">
        <f>[1]!hks_stm_bs($U$1,"W51009704",$B30,1,"Cur=USD",100000000)</f>
        <v>49.94</v>
      </c>
      <c r="S30" s="9">
        <f>[1]!hks_stm_bs($U$1,"W50002154",$B30,1,"Cur=USD",100000000)</f>
        <v>41.15</v>
      </c>
      <c r="T30" s="11"/>
    </row>
    <row r="31" spans="1:21" x14ac:dyDescent="0.25">
      <c r="A31" s="5">
        <v>40999</v>
      </c>
      <c r="B31" s="5">
        <v>41090</v>
      </c>
      <c r="C31" s="6" cm="1">
        <f t="array" ref="C31">[1]!hks_qstm_is($U$1,"W69199016",$B31,1,"Cur=USD",100000000)</f>
        <v>49.43</v>
      </c>
      <c r="D31" s="6" cm="1">
        <f t="array" ref="D31">[1]!hks_qstm_is($U$1,"W69199016",EDATE($B31,-12),1,"Cur=USD",100000000)</f>
        <v>38.75</v>
      </c>
      <c r="E31" s="6" cm="1">
        <f t="array" ref="E31">[1]!hks_fa_or_ttm($U$1,$A31,"Cur=USD",100000000)+$C31-$D31</f>
        <v>173.58</v>
      </c>
      <c r="F31" s="7" cm="1">
        <f t="array" ref="F31">[1]!hks_qfa_grossprofitmargin($U$1,$B31,1)%</f>
        <v>0.63928800000000008</v>
      </c>
      <c r="G31" s="7" cm="1">
        <f t="array" ref="G31">[1]!hks_qfa_grossprofitmargin($U$1,EDATE($B31,-12),1)%</f>
        <v>0.648258</v>
      </c>
      <c r="H31" s="7" cm="1">
        <f t="array" ref="H31">[1]!hks_fa_grossprofitmargin_ttm2($U$1,$B31)%</f>
        <v>0.65892899999999999</v>
      </c>
      <c r="I31" s="7" cm="1">
        <f t="array" ref="I31">[1]!hks_qfa_netprofitmargin($U$1,$B31,1)%</f>
        <v>0.44487199999999999</v>
      </c>
      <c r="J31" s="7" cm="1">
        <f t="array" ref="J31">[1]!hks_qfa_netprofitmargin($U$1,EDATE($B31,-12),1)%</f>
        <v>0.256774</v>
      </c>
      <c r="K31" s="7" cm="1">
        <f t="array" ref="K31">[1]!hks_fa_netprofitmargin_ttm2($U$1,$B31)%</f>
        <v>0.32672800000000002</v>
      </c>
      <c r="L31" s="8" cm="1">
        <f t="array" ref="L31">[1]!hks_qstm_cs($U$1,"W93978243",$B31,1,"Cur=USD",100000000)</f>
        <v>18.88</v>
      </c>
      <c r="M31" s="6" cm="1">
        <f t="array" ref="M31">[1]!s_nq_avgclose($U$1,-63,$A31,3)</f>
        <v>42.964773078161826</v>
      </c>
      <c r="N31" s="6">
        <f>MIN([1]!s_mq_low($U$1,$A31,3),[1]!s_mq_low($U$1,$A31-31,3),[1]!s_mq_low($U$1,$A31-62,3))</f>
        <v>38.134840761721037</v>
      </c>
      <c r="O31" s="9">
        <f>MAX([1]!s_mq_high($U$1,$A31,3),[1]!s_mq_high($U$1,$A31-31,3),[1]!s_mq_high($U$1,$A31-62,3))</f>
        <v>48.302530325546869</v>
      </c>
      <c r="P31" s="9" cm="1">
        <f t="array" ref="P31">[1]!hks_stm_bs($U$1,"W59961072",$B31,1,"Cur=USD",100000000)</f>
        <v>178.61</v>
      </c>
      <c r="Q31" s="9" cm="1">
        <f t="array" ref="Q31">[1]!hks_stm_bs($U$1,"W57429756",$B31,1,"Cur=USD",100000000)</f>
        <v>236.7</v>
      </c>
      <c r="R31" s="9">
        <f>[1]!hks_stm_bs($U$1,"W51009704",$B31,1,"Cur=USD",100000000)</f>
        <v>51.78</v>
      </c>
      <c r="S31" s="9">
        <f>[1]!hks_stm_bs($U$1,"W50002154",$B31,1,"Cur=USD",100000000)</f>
        <v>44.83</v>
      </c>
      <c r="T31" s="11"/>
    </row>
    <row r="32" spans="1:21" x14ac:dyDescent="0.25">
      <c r="A32" s="5">
        <v>41090</v>
      </c>
      <c r="B32" s="5">
        <v>41182</v>
      </c>
      <c r="C32" s="6" cm="1">
        <f t="array" ref="C32">[1]!hks_qstm_is($U$1,"W69199016",$B32,1,"Cur=USD",100000000)</f>
        <v>46.26</v>
      </c>
      <c r="D32" s="6" cm="1">
        <f t="array" ref="D32">[1]!hks_qstm_is($U$1,"W69199016",EDATE($B32,-12),1,"Cur=USD",100000000)</f>
        <v>36.229999999999997</v>
      </c>
      <c r="E32" s="6" cm="1">
        <f t="array" ref="E32">[1]!hks_fa_or_ttm($U$1,$A32,"Cur=USD",100000000)+$C32-$D32</f>
        <v>183.68</v>
      </c>
      <c r="F32" s="7" cm="1">
        <f t="array" ref="F32">[1]!hks_qfa_grossprofitmargin($U$1,$B32,1)%</f>
        <v>0.62840499999999999</v>
      </c>
      <c r="G32" s="7" cm="1">
        <f t="array" ref="G32">[1]!hks_qfa_grossprofitmargin($U$1,EDATE($B32,-12),1)%</f>
        <v>0.64725399999999988</v>
      </c>
      <c r="H32" s="7" cm="1">
        <f t="array" ref="H32">[1]!hks_fa_grossprofitmargin_ttm2($U$1,$B32)%</f>
        <v>0.63240399999999997</v>
      </c>
      <c r="I32" s="7" cm="1">
        <f t="array" ref="I32">[1]!hks_qfa_netprofitmargin($U$1,$B32,1)%</f>
        <v>0.26005200000000001</v>
      </c>
      <c r="J32" s="7" cm="1">
        <f t="array" ref="J32">[1]!hks_qfa_netprofitmargin($U$1,EDATE($B32,-12),1)%</f>
        <v>0.28401900000000002</v>
      </c>
      <c r="K32" s="7" cm="1">
        <f t="array" ref="K32">[1]!hks_fa_netprofitmargin_ttm2($U$1,$B32)%</f>
        <v>0.318216</v>
      </c>
      <c r="L32" s="8" cm="1">
        <f t="array" ref="L32">[1]!hks_qstm_cs($U$1,"W93978243",$B32,1,"Cur=USD",100000000)</f>
        <v>9.2200000000000006</v>
      </c>
      <c r="M32" s="6" cm="1">
        <f t="array" ref="M32">[1]!s_nq_avgclose($U$1,-63,$A32,3)</f>
        <v>42.624039414837902</v>
      </c>
      <c r="N32" s="6">
        <f>MIN([1]!s_mq_low($U$1,$A32,3),[1]!s_mq_low($U$1,$A32-31,3),[1]!s_mq_low($U$1,$A32-62,3))</f>
        <v>37.620607276787645</v>
      </c>
      <c r="O32" s="9">
        <f>MAX([1]!s_mq_high($U$1,$A32,3),[1]!s_mq_high($U$1,$A32-31,3),[1]!s_mq_high($U$1,$A32-62,3))</f>
        <v>48.274476002720931</v>
      </c>
      <c r="P32" s="9" cm="1">
        <f t="array" ref="P32">[1]!hks_stm_bs($U$1,"W59961072",$B32,1,"Cur=USD",100000000)</f>
        <v>163.77000000000001</v>
      </c>
      <c r="Q32" s="9" cm="1">
        <f t="array" ref="Q32">[1]!hks_stm_bs($U$1,"W57429756",$B32,1,"Cur=USD",100000000)</f>
        <v>260.68</v>
      </c>
      <c r="R32" s="9">
        <f>[1]!hks_stm_bs($U$1,"W51009704",$B32,1,"Cur=USD",100000000)</f>
        <v>55.16</v>
      </c>
      <c r="S32" s="9">
        <f>[1]!hks_stm_bs($U$1,"W50002154",$B32,1,"Cur=USD",100000000)</f>
        <v>43.24</v>
      </c>
      <c r="T32" s="11"/>
    </row>
    <row r="33" spans="1:20" x14ac:dyDescent="0.25">
      <c r="A33" s="5">
        <v>41182</v>
      </c>
      <c r="B33" s="5">
        <v>41274</v>
      </c>
      <c r="C33" s="6" cm="1">
        <f t="array" ref="C33">[1]!hks_qstm_is($U$1,"W69199016",$B33,1,"Cur=USD",100000000)</f>
        <v>48.71</v>
      </c>
      <c r="D33" s="6" cm="1">
        <f t="array" ref="D33">[1]!hks_qstm_is($U$1,"W69199016",EDATE($B33,-12),1,"Cur=USD",100000000)</f>
        <v>41.17</v>
      </c>
      <c r="E33" s="6" cm="1">
        <f t="array" ref="E33">[1]!hks_fa_or_ttm($U$1,$A33,"Cur=USD",100000000)+$C33-$D33</f>
        <v>191.22000000000003</v>
      </c>
      <c r="F33" s="7" cm="1">
        <f t="array" ref="F33">[1]!hks_qfa_grossprofitmargin($U$1,$B33,1)%</f>
        <v>0.62204900000000007</v>
      </c>
      <c r="G33" s="7" cm="1">
        <f t="array" ref="G33">[1]!hks_qfa_grossprofitmargin($U$1,EDATE($B33,-12),1)%</f>
        <v>0.63638600000000001</v>
      </c>
      <c r="H33" s="7" cm="1">
        <f t="array" ref="H33">[1]!hks_fa_grossprofitmargin_ttm2($U$1,$B33)%</f>
        <v>0.62889000000000006</v>
      </c>
      <c r="I33" s="7" cm="1">
        <f t="array" ref="I33">[1]!hks_qfa_netprofitmargin($U$1,$B33,1)%</f>
        <v>0.25928999999999996</v>
      </c>
      <c r="J33" s="7" cm="1">
        <f t="array" ref="J33">[1]!hks_qfa_netprofitmargin($U$1,EDATE($B33,-12),1)%</f>
        <v>0.254797</v>
      </c>
      <c r="K33" s="7" cm="1">
        <f t="array" ref="K33">[1]!hks_fa_netprofitmargin_ttm2($U$1,$B33)%</f>
        <v>0.31687700000000002</v>
      </c>
      <c r="L33" s="8" cm="1">
        <f t="array" ref="L33">[1]!hks_qstm_cs($U$1,"W93978243",$B33,1,"Cur=USD",100000000)</f>
        <v>14.09</v>
      </c>
      <c r="M33" s="6" cm="1">
        <f t="array" ref="M33">[1]!s_nq_avgclose($U$1,-63,$A33,3)</f>
        <v>42.525140194814483</v>
      </c>
      <c r="N33" s="6">
        <f>MIN([1]!s_mq_low($U$1,$A33,3),[1]!s_mq_low($U$1,$A33-31,3),[1]!s_mq_low($U$1,$A33-62,3))</f>
        <v>37.395207645097479</v>
      </c>
      <c r="O33" s="9">
        <f>MAX([1]!s_mq_high($U$1,$A33,3),[1]!s_mq_high($U$1,$A33-31,3),[1]!s_mq_high($U$1,$A33-62,3))</f>
        <v>46.291581841523765</v>
      </c>
      <c r="P33" s="9" cm="1">
        <f t="array" ref="P33">[1]!hks_stm_bs($U$1,"W59961072",$B33,1,"Cur=USD",100000000)</f>
        <v>156.44999999999999</v>
      </c>
      <c r="Q33" s="9" cm="1">
        <f t="array" ref="Q33">[1]!hks_stm_bs($U$1,"W57429756",$B33,1,"Cur=USD",100000000)</f>
        <v>273.67</v>
      </c>
      <c r="R33" s="9">
        <f>[1]!hks_stm_bs($U$1,"W51009704",$B33,1,"Cur=USD",100000000)</f>
        <v>53.02</v>
      </c>
      <c r="S33" s="9">
        <f>[1]!hks_stm_bs($U$1,"W50002154",$B33,1,"Cur=USD",100000000)</f>
        <v>41.65</v>
      </c>
      <c r="T33" s="11"/>
    </row>
    <row r="34" spans="1:20" x14ac:dyDescent="0.25">
      <c r="A34" s="5">
        <v>41274</v>
      </c>
      <c r="B34" s="5">
        <v>41364</v>
      </c>
      <c r="C34" s="6" cm="1">
        <f t="array" ref="C34">[1]!hks_qstm_is($U$1,"W69199016",$B34,1,"Cur=USD",100000000)</f>
        <v>60.18</v>
      </c>
      <c r="D34" s="6" cm="1">
        <f t="array" ref="D34">[1]!hks_qstm_is($U$1,"W69199016",EDATE($B34,-12),1,"Cur=USD",100000000)</f>
        <v>46.81</v>
      </c>
      <c r="E34" s="6" cm="1">
        <f t="array" ref="E34">[1]!hks_fa_or_ttm($U$1,$A34,"Cur=USD",100000000)+$C34-$D34</f>
        <v>204.58</v>
      </c>
      <c r="F34" s="7" cm="1">
        <f t="array" ref="F34">[1]!hks_qfa_grossprofitmargin($U$1,$B34,1)%</f>
        <v>0.62828200000000001</v>
      </c>
      <c r="G34" s="7" cm="1">
        <f t="array" ref="G34">[1]!hks_qfa_grossprofitmargin($U$1,EDATE($B34,-12),1)%</f>
        <v>0.62529400000000002</v>
      </c>
      <c r="H34" s="7" cm="1">
        <f t="array" ref="H34">[1]!hks_fa_grossprofitmargin_ttm2($U$1,$B34)%</f>
        <v>0.62953400000000004</v>
      </c>
      <c r="I34" s="7" cm="1">
        <f t="array" ref="I34">[1]!hks_qfa_netprofitmargin($U$1,$B34,1)%</f>
        <v>0.316218</v>
      </c>
      <c r="J34" s="7" cm="1">
        <f t="array" ref="J34">[1]!hks_qfa_netprofitmargin($U$1,EDATE($B34,-12),1)%</f>
        <v>0.29801300000000003</v>
      </c>
      <c r="K34" s="7" cm="1">
        <f t="array" ref="K34">[1]!hks_fa_netprofitmargin_ttm2($U$1,$B34)%</f>
        <v>0.32099899999999998</v>
      </c>
      <c r="L34" s="8" cm="1">
        <f t="array" ref="L34">[1]!hks_qstm_cs($U$1,"W93978243",$B34,1,"Cur=USD",100000000)</f>
        <v>19.75</v>
      </c>
      <c r="M34" s="6" cm="1">
        <f t="array" ref="M34">[1]!s_nq_avgclose($U$1,-63,$A34,3)</f>
        <v>43.495414103809424</v>
      </c>
      <c r="N34" s="6">
        <f>MIN([1]!s_mq_low($U$1,$A34,3),[1]!s_mq_low($U$1,$A34-31,3),[1]!s_mq_low($U$1,$A34-62,3))</f>
        <v>40.520163845697425</v>
      </c>
      <c r="O34" s="9">
        <f>MAX([1]!s_mq_high($U$1,$A34,3),[1]!s_mq_high($U$1,$A34-31,3),[1]!s_mq_high($U$1,$A34-62,3))</f>
        <v>45.956297503156144</v>
      </c>
      <c r="P34" s="9" cm="1">
        <f t="array" ref="P34">[1]!hks_stm_bs($U$1,"W59961072",$B34,1,"Cur=USD",100000000)</f>
        <v>171.03</v>
      </c>
      <c r="Q34" s="9" cm="1">
        <f t="array" ref="Q34">[1]!hks_stm_bs($U$1,"W57429756",$B34,1,"Cur=USD",100000000)</f>
        <v>277.38</v>
      </c>
      <c r="R34" s="9">
        <f>[1]!hks_stm_bs($U$1,"W51009704",$B34,1,"Cur=USD",100000000)</f>
        <v>50.05</v>
      </c>
      <c r="S34" s="9">
        <f>[1]!hks_stm_bs($U$1,"W50002154",$B34,1,"Cur=USD",100000000)</f>
        <v>44.82</v>
      </c>
      <c r="T34" s="11"/>
    </row>
    <row r="35" spans="1:20" x14ac:dyDescent="0.25">
      <c r="A35" s="5">
        <v>41364</v>
      </c>
      <c r="B35" s="5">
        <v>41455</v>
      </c>
      <c r="C35" s="6" cm="1">
        <f t="array" ref="C35">[1]!hks_qstm_is($U$1,"W69199016",$B35,1,"Cur=USD",100000000)</f>
        <v>61.24</v>
      </c>
      <c r="D35" s="6" cm="1">
        <f t="array" ref="D35">[1]!hks_qstm_is($U$1,"W69199016",EDATE($B35,-12),1,"Cur=USD",100000000)</f>
        <v>49.43</v>
      </c>
      <c r="E35" s="6" cm="1">
        <f t="array" ref="E35">[1]!hks_fa_or_ttm($U$1,$A35,"Cur=USD",100000000)+$C35-$D35</f>
        <v>216.39</v>
      </c>
      <c r="F35" s="7" cm="1">
        <f t="array" ref="F35">[1]!hks_qfa_grossprofitmargin($U$1,$B35,1)%</f>
        <v>0.61267099999999997</v>
      </c>
      <c r="G35" s="7" cm="1">
        <f t="array" ref="G35">[1]!hks_qfa_grossprofitmargin($U$1,EDATE($B35,-12),1)%</f>
        <v>0.63928800000000008</v>
      </c>
      <c r="H35" s="7" cm="1">
        <f t="array" ref="H35">[1]!hks_fa_grossprofitmargin_ttm2($U$1,$B35)%</f>
        <v>0.622533</v>
      </c>
      <c r="I35" s="7" cm="1">
        <f t="array" ref="I35">[1]!hks_qfa_netprofitmargin($U$1,$B35,1)%</f>
        <v>0.30421300000000001</v>
      </c>
      <c r="J35" s="7" cm="1">
        <f t="array" ref="J35">[1]!hks_qfa_netprofitmargin($U$1,EDATE($B35,-12),1)%</f>
        <v>0.44487199999999999</v>
      </c>
      <c r="K35" s="7" cm="1">
        <f t="array" ref="K35">[1]!hks_fa_netprofitmargin_ttm2($U$1,$B35)%</f>
        <v>0.28795199999999999</v>
      </c>
      <c r="L35" s="8" cm="1">
        <f t="array" ref="L35">[1]!hks_qstm_cs($U$1,"W93978243",$B35,1,"Cur=USD",100000000)</f>
        <v>22.16</v>
      </c>
      <c r="M35" s="6" cm="1">
        <f t="array" ref="M35">[1]!s_nq_avgclose($U$1,-63,$A35,3)</f>
        <v>46.368995278778755</v>
      </c>
      <c r="N35" s="6">
        <f>MIN([1]!s_mq_low($U$1,$A35,3),[1]!s_mq_low($U$1,$A35-31,3),[1]!s_mq_low($U$1,$A35-62,3))</f>
        <v>44.259209260996947</v>
      </c>
      <c r="O35" s="9">
        <f>MAX([1]!s_mq_high($U$1,$A35,3),[1]!s_mq_high($U$1,$A35-31,3),[1]!s_mq_high($U$1,$A35-62,3))</f>
        <v>48.640395225064829</v>
      </c>
      <c r="P35" s="9" cm="1">
        <f t="array" ref="P35">[1]!hks_stm_bs($U$1,"W59961072",$B35,1,"Cur=USD",100000000)</f>
        <v>177.66</v>
      </c>
      <c r="Q35" s="9" cm="1">
        <f t="array" ref="Q35">[1]!hks_stm_bs($U$1,"W57429756",$B35,1,"Cur=USD",100000000)</f>
        <v>298.33</v>
      </c>
      <c r="R35" s="9">
        <f>[1]!hks_stm_bs($U$1,"W51009704",$B35,1,"Cur=USD",100000000)</f>
        <v>52.63</v>
      </c>
      <c r="S35" s="9">
        <f>[1]!hks_stm_bs($U$1,"W50002154",$B35,1,"Cur=USD",100000000)</f>
        <v>47.08</v>
      </c>
      <c r="T35" s="11"/>
    </row>
    <row r="36" spans="1:20" x14ac:dyDescent="0.25">
      <c r="A36" s="5">
        <v>41455</v>
      </c>
      <c r="B36" s="5">
        <v>41547</v>
      </c>
      <c r="C36" s="6" cm="1">
        <f t="array" ref="C36">[1]!hks_qstm_is($U$1,"W69199016",$B36,1,"Cur=USD",100000000)</f>
        <v>62.43</v>
      </c>
      <c r="D36" s="6" cm="1">
        <f t="array" ref="D36">[1]!hks_qstm_is($U$1,"W69199016",EDATE($B36,-12),1,"Cur=USD",100000000)</f>
        <v>46.26</v>
      </c>
      <c r="E36" s="6" cm="1">
        <f t="array" ref="E36">[1]!hks_fa_or_ttm($U$1,$A36,"Cur=USD",100000000)+$C36-$D36</f>
        <v>232.56</v>
      </c>
      <c r="F36" s="7" cm="1">
        <f t="array" ref="F36">[1]!hks_qfa_grossprofitmargin($U$1,$B36,1)%</f>
        <v>0.60003200000000001</v>
      </c>
      <c r="G36" s="7" cm="1">
        <f t="array" ref="G36">[1]!hks_qfa_grossprofitmargin($U$1,EDATE($B36,-12),1)%</f>
        <v>0.62840499999999999</v>
      </c>
      <c r="H36" s="7" cm="1">
        <f t="array" ref="H36">[1]!hks_fa_grossprofitmargin_ttm2($U$1,$B36)%</f>
        <v>0.61526599999999998</v>
      </c>
      <c r="I36" s="7" cm="1">
        <f t="array" ref="I36">[1]!hks_qfa_netprofitmargin($U$1,$B36,1)%</f>
        <v>0.25276300000000002</v>
      </c>
      <c r="J36" s="7" cm="1">
        <f t="array" ref="J36">[1]!hks_qfa_netprofitmargin($U$1,EDATE($B36,-12),1)%</f>
        <v>0.26005200000000001</v>
      </c>
      <c r="K36" s="7" cm="1">
        <f t="array" ref="K36">[1]!hks_fa_netprofitmargin_ttm2($U$1,$B36)%</f>
        <v>0.28406799999999999</v>
      </c>
      <c r="L36" s="8" cm="1">
        <f t="array" ref="L36">[1]!hks_qstm_cs($U$1,"W93978243",$B36,1,"Cur=USD",100000000)</f>
        <v>20.77</v>
      </c>
      <c r="M36" s="6" cm="1">
        <f t="array" ref="M36">[1]!s_nq_avgclose($U$1,-63,$A36,3)</f>
        <v>45.543260057397106</v>
      </c>
      <c r="N36" s="6">
        <f>MIN([1]!s_mq_low($U$1,$A36,3),[1]!s_mq_low($U$1,$A36-31,3),[1]!s_mq_low($U$1,$A36-62,3))</f>
        <v>42.612093171294525</v>
      </c>
      <c r="O36" s="9">
        <f>MAX([1]!s_mq_high($U$1,$A36,3),[1]!s_mq_high($U$1,$A36-31,3),[1]!s_mq_high($U$1,$A36-62,3))</f>
        <v>48.217726645240276</v>
      </c>
      <c r="P36" s="9" cm="1">
        <f t="array" ref="P36">[1]!hks_stm_bs($U$1,"W59961072",$B36,1,"Cur=USD",100000000)</f>
        <v>159.72</v>
      </c>
      <c r="Q36" s="9" cm="1">
        <f t="array" ref="Q36">[1]!hks_stm_bs($U$1,"W57429756",$B36,1,"Cur=USD",100000000)</f>
        <v>308.37</v>
      </c>
      <c r="R36" s="9">
        <f>[1]!hks_stm_bs($U$1,"W51009704",$B36,1,"Cur=USD",100000000)</f>
        <v>50.28</v>
      </c>
      <c r="S36" s="9">
        <f>[1]!hks_stm_bs($U$1,"W50002154",$B36,1,"Cur=USD",100000000)</f>
        <v>41.98</v>
      </c>
      <c r="T36" s="11"/>
    </row>
    <row r="37" spans="1:20" x14ac:dyDescent="0.25">
      <c r="A37" s="5">
        <v>41547</v>
      </c>
      <c r="B37" s="5">
        <v>41639</v>
      </c>
      <c r="C37" s="6" cm="1">
        <f t="array" ref="C37">[1]!hks_qstm_is($U$1,"W69199016",$B37,1,"Cur=USD",100000000)</f>
        <v>64.8</v>
      </c>
      <c r="D37" s="6" cm="1">
        <f t="array" ref="D37">[1]!hks_qstm_is($U$1,"W69199016",EDATE($B37,-12),1,"Cur=USD",100000000)</f>
        <v>48.71</v>
      </c>
      <c r="E37" s="6" cm="1">
        <f t="array" ref="E37">[1]!hks_fa_or_ttm($U$1,$A37,"Cur=USD",100000000)+$C37-$D37</f>
        <v>248.64000000000001</v>
      </c>
      <c r="F37" s="7" cm="1">
        <f t="array" ref="F37">[1]!hks_qfa_grossprofitmargin($U$1,$B37,1)%</f>
        <v>0.58117300000000005</v>
      </c>
      <c r="G37" s="7" cm="1">
        <f t="array" ref="G37">[1]!hks_qfa_grossprofitmargin($U$1,EDATE($B37,-12),1)%</f>
        <v>0.62204900000000007</v>
      </c>
      <c r="H37" s="7" cm="1">
        <f t="array" ref="H37">[1]!hks_fa_grossprofitmargin_ttm2($U$1,$B37)%</f>
        <v>0.60508300000000004</v>
      </c>
      <c r="I37" s="7" cm="1">
        <f t="array" ref="I37">[1]!hks_qfa_netprofitmargin($U$1,$B37,1)%</f>
        <v>0.23163599999999998</v>
      </c>
      <c r="J37" s="7" cm="1">
        <f t="array" ref="J37">[1]!hks_qfa_netprofitmargin($U$1,EDATE($B37,-12),1)%</f>
        <v>0.25928999999999996</v>
      </c>
      <c r="K37" s="7" cm="1">
        <f t="array" ref="K37">[1]!hks_fa_netprofitmargin_ttm2($U$1,$B37)%</f>
        <v>0.27527499999999999</v>
      </c>
      <c r="L37" s="8" cm="1">
        <f t="array" ref="L37">[1]!hks_qstm_cs($U$1,"W93978243",$B37,1,"Cur=USD",100000000)</f>
        <v>25.23</v>
      </c>
      <c r="M37" s="6" cm="1">
        <f t="array" ref="M37">[1]!s_nq_avgclose($U$1,-63,$A37,3)</f>
        <v>47.062762557909508</v>
      </c>
      <c r="N37" s="6">
        <f>MIN([1]!s_mq_low($U$1,$A37,3),[1]!s_mq_low($U$1,$A37-31,3),[1]!s_mq_low($U$1,$A37-62,3))</f>
        <v>42.296766548432608</v>
      </c>
      <c r="O37" s="9">
        <f>MAX([1]!s_mq_high($U$1,$A37,3),[1]!s_mq_high($U$1,$A37-31,3),[1]!s_mq_high($U$1,$A37-62,3))</f>
        <v>50.69674726482814</v>
      </c>
      <c r="P37" s="9" cm="1">
        <f t="array" ref="P37">[1]!hks_stm_bs($U$1,"W59961072",$B37,1,"Cur=USD",100000000)</f>
        <v>195.55</v>
      </c>
      <c r="Q37" s="9" cm="1">
        <f t="array" ref="Q37">[1]!hks_stm_bs($U$1,"W57429756",$B37,1,"Cur=USD",100000000)</f>
        <v>259.61</v>
      </c>
      <c r="R37" s="9">
        <f>[1]!hks_stm_bs($U$1,"W51009704",$B37,1,"Cur=USD",100000000)</f>
        <v>52.13</v>
      </c>
      <c r="S37" s="9">
        <f>[1]!hks_stm_bs($U$1,"W50002154",$B37,1,"Cur=USD",100000000)</f>
        <v>42.16</v>
      </c>
      <c r="T37" s="11"/>
    </row>
    <row r="38" spans="1:20" x14ac:dyDescent="0.25">
      <c r="A38" s="5">
        <v>41639</v>
      </c>
      <c r="B38" s="5">
        <v>41729</v>
      </c>
      <c r="C38" s="6" cm="1">
        <f t="array" ref="C38">[1]!hks_qstm_is($U$1,"W69199016",$B38,1,"Cur=USD",100000000)</f>
        <v>66.22</v>
      </c>
      <c r="D38" s="6" cm="1">
        <f t="array" ref="D38">[1]!hks_qstm_is($U$1,"W69199016",EDATE($B38,-12),1,"Cur=USD",100000000)</f>
        <v>60.18</v>
      </c>
      <c r="E38" s="6" cm="1">
        <f t="array" ref="E38">[1]!hks_fa_or_ttm($U$1,$A38,"Cur=USD",100000000)+$C38-$D38</f>
        <v>254.7</v>
      </c>
      <c r="F38" s="7" cm="1">
        <f t="array" ref="F38">[1]!hks_qfa_grossprofitmargin($U$1,$B38,1)%</f>
        <v>0.59136200000000005</v>
      </c>
      <c r="G38" s="7" cm="1">
        <f t="array" ref="G38">[1]!hks_qfa_grossprofitmargin($U$1,EDATE($B38,-12),1)%</f>
        <v>0.62828200000000001</v>
      </c>
      <c r="H38" s="7" cm="1">
        <f t="array" ref="H38">[1]!hks_fa_grossprofitmargin_ttm2($U$1,$B38)%</f>
        <v>0.59603499999999998</v>
      </c>
      <c r="I38" s="7" cm="1">
        <f t="array" ref="I38">[1]!hks_qfa_netprofitmargin($U$1,$B38,1)%</f>
        <v>0.28299600000000003</v>
      </c>
      <c r="J38" s="7" cm="1">
        <f t="array" ref="J38">[1]!hks_qfa_netprofitmargin($U$1,EDATE($B38,-12),1)%</f>
        <v>0.316218</v>
      </c>
      <c r="K38" s="7" cm="1">
        <f t="array" ref="K38">[1]!hks_fa_netprofitmargin_ttm2($U$1,$B38)%</f>
        <v>0.26760899999999999</v>
      </c>
      <c r="L38" s="8" cm="1">
        <f t="array" ref="L38">[1]!hks_qstm_cs($U$1,"W93978243",$B38,1,"Cur=USD",100000000)</f>
        <v>27.81</v>
      </c>
      <c r="M38" s="6" cm="1">
        <f t="array" ref="M38">[1]!s_nq_avgclose($U$1,-63,$A38,3)</f>
        <v>50.90386610106934</v>
      </c>
      <c r="N38" s="6">
        <f>MIN([1]!s_mq_low($U$1,$A38,3),[1]!s_mq_low($U$1,$A38-31,3),[1]!s_mq_low($U$1,$A38-62,3))</f>
        <v>47.166634125739634</v>
      </c>
      <c r="O38" s="9">
        <f>MAX([1]!s_mq_high($U$1,$A38,3),[1]!s_mq_high($U$1,$A38-31,3),[1]!s_mq_high($U$1,$A38-62,3))</f>
        <v>53.798110164961628</v>
      </c>
      <c r="P38" s="9" cm="1">
        <f t="array" ref="P38">[1]!hks_stm_bs($U$1,"W59961072",$B38,1,"Cur=USD",100000000)</f>
        <v>205.85</v>
      </c>
      <c r="Q38" s="9" cm="1">
        <f t="array" ref="Q38">[1]!hks_stm_bs($U$1,"W57429756",$B38,1,"Cur=USD",100000000)</f>
        <v>256.97000000000003</v>
      </c>
      <c r="R38" s="9">
        <f>[1]!hks_stm_bs($U$1,"W51009704",$B38,1,"Cur=USD",100000000)</f>
        <v>53.13</v>
      </c>
      <c r="S38" s="9">
        <f>[1]!hks_stm_bs($U$1,"W50002154",$B38,1,"Cur=USD",100000000)</f>
        <v>39.42</v>
      </c>
      <c r="T38" s="11"/>
    </row>
    <row r="39" spans="1:20" x14ac:dyDescent="0.25">
      <c r="A39" s="5">
        <v>41729</v>
      </c>
      <c r="B39" s="5">
        <v>41820</v>
      </c>
      <c r="C39" s="6" cm="1">
        <f t="array" ref="C39">[1]!hks_qstm_is($U$1,"W69199016",$B39,1,"Cur=USD",100000000)</f>
        <v>63.67</v>
      </c>
      <c r="D39" s="6" cm="1">
        <f t="array" ref="D39">[1]!hks_qstm_is($U$1,"W69199016",EDATE($B39,-12),1,"Cur=USD",100000000)</f>
        <v>61.24</v>
      </c>
      <c r="E39" s="6" cm="1">
        <f t="array" ref="E39">[1]!hks_fa_or_ttm($U$1,$A39,"Cur=USD",100000000)+$C39-$D39</f>
        <v>257.13</v>
      </c>
      <c r="F39" s="7" cm="1">
        <f t="array" ref="F39">[1]!hks_qfa_grossprofitmargin($U$1,$B39,1)%</f>
        <v>0.61017699999999997</v>
      </c>
      <c r="G39" s="7" cm="1">
        <f t="array" ref="G39">[1]!hks_qfa_grossprofitmargin($U$1,EDATE($B39,-12),1)%</f>
        <v>0.61267099999999997</v>
      </c>
      <c r="H39" s="7" cm="1">
        <f t="array" ref="H39">[1]!hks_fa_grossprofitmargin_ttm2($U$1,$B39)%</f>
        <v>0.59552000000000005</v>
      </c>
      <c r="I39" s="7" cm="1">
        <f t="array" ref="I39">[1]!hks_qfa_netprofitmargin($U$1,$B39,1)%</f>
        <v>0.30752299999999999</v>
      </c>
      <c r="J39" s="7" cm="1">
        <f t="array" ref="J39">[1]!hks_qfa_netprofitmargin($U$1,EDATE($B39,-12),1)%</f>
        <v>0.30421300000000001</v>
      </c>
      <c r="K39" s="7" cm="1">
        <f t="array" ref="K39">[1]!hks_fa_netprofitmargin_ttm2($U$1,$B39)%</f>
        <v>0.26882400000000001</v>
      </c>
      <c r="L39" s="8" cm="1">
        <f t="array" ref="L39">[1]!hks_qstm_cs($U$1,"W93978243",$B39,1,"Cur=USD",100000000)</f>
        <v>18.14</v>
      </c>
      <c r="M39" s="6" cm="1">
        <f t="array" ref="M39">[1]!s_nq_avgclose($U$1,-63,$A39,3)</f>
        <v>54.55200275587984</v>
      </c>
      <c r="N39" s="6">
        <f>MIN([1]!s_mq_low($U$1,$A39,3),[1]!s_mq_low($U$1,$A39-31,3),[1]!s_mq_low($U$1,$A39-62,3))</f>
        <v>51.380380240971164</v>
      </c>
      <c r="O39" s="9">
        <f>MAX([1]!s_mq_high($U$1,$A39,3),[1]!s_mq_high($U$1,$A39-31,3),[1]!s_mq_high($U$1,$A39-62,3))</f>
        <v>57.976531326377426</v>
      </c>
      <c r="P39" s="9" cm="1">
        <f t="array" ref="P39">[1]!hks_stm_bs($U$1,"W59961072",$B39,1,"Cur=USD",100000000)</f>
        <v>210.08</v>
      </c>
      <c r="Q39" s="9" cm="1">
        <f t="array" ref="Q39">[1]!hks_stm_bs($U$1,"W57429756",$B39,1,"Cur=USD",100000000)</f>
        <v>268.67</v>
      </c>
      <c r="R39" s="9">
        <f>[1]!hks_stm_bs($U$1,"W51009704",$B39,1,"Cur=USD",100000000)</f>
        <v>59.01</v>
      </c>
      <c r="S39" s="9">
        <f>[1]!hks_stm_bs($U$1,"W50002154",$B39,1,"Cur=USD",100000000)</f>
        <v>37.21</v>
      </c>
      <c r="T39" s="11"/>
    </row>
    <row r="40" spans="1:20" x14ac:dyDescent="0.25">
      <c r="A40" s="5">
        <v>41820</v>
      </c>
      <c r="B40" s="5">
        <v>41912</v>
      </c>
      <c r="C40" s="6" cm="1">
        <f t="array" ref="C40">[1]!hks_qstm_is($U$1,"W69199016",$B40,1,"Cur=USD",100000000)</f>
        <v>68.06</v>
      </c>
      <c r="D40" s="6" cm="1">
        <f t="array" ref="D40">[1]!hks_qstm_is($U$1,"W69199016",EDATE($B40,-12),1,"Cur=USD",100000000)</f>
        <v>62.43</v>
      </c>
      <c r="E40" s="6" cm="1">
        <f t="array" ref="E40">[1]!hks_fa_or_ttm($U$1,$A40,"Cur=USD",100000000)+$C40-$D40</f>
        <v>262.75</v>
      </c>
      <c r="F40" s="7" cm="1">
        <f t="array" ref="F40">[1]!hks_qfa_grossprofitmargin($U$1,$B40,1)%</f>
        <v>0.597414</v>
      </c>
      <c r="G40" s="7" cm="1">
        <f t="array" ref="G40">[1]!hks_qfa_grossprofitmargin($U$1,EDATE($B40,-12),1)%</f>
        <v>0.60003200000000001</v>
      </c>
      <c r="H40" s="7" cm="1">
        <f t="array" ref="H40">[1]!hks_fa_grossprofitmargin_ttm2($U$1,$B40)%</f>
        <v>0.59495399999999998</v>
      </c>
      <c r="I40" s="7" cm="1">
        <f t="array" ref="I40">[1]!hks_qfa_netprofitmargin($U$1,$B40,1)%</f>
        <v>0.328681</v>
      </c>
      <c r="J40" s="7" cm="1">
        <f t="array" ref="J40">[1]!hks_qfa_netprofitmargin($U$1,EDATE($B40,-12),1)%</f>
        <v>0.25276300000000002</v>
      </c>
      <c r="K40" s="7" cm="1">
        <f t="array" ref="K40">[1]!hks_fa_netprofitmargin_ttm2($U$1,$B40)%</f>
        <v>0.288134</v>
      </c>
      <c r="L40" s="8" cm="1">
        <f t="array" ref="L40">[1]!hks_qstm_cs($U$1,"W93978243",$B40,1,"Cur=USD",100000000)</f>
        <v>26.73</v>
      </c>
      <c r="M40" s="6" cm="1">
        <f t="array" ref="M40">[1]!s_nq_avgclose($U$1,-63,$A40,3)</f>
        <v>57.904441015259415</v>
      </c>
      <c r="N40" s="6">
        <f>MIN([1]!s_mq_low($U$1,$A40,3),[1]!s_mq_low($U$1,$A40-31,3),[1]!s_mq_low($U$1,$A40-62,3))</f>
        <v>55.831137856572944</v>
      </c>
      <c r="O40" s="9">
        <f>MAX([1]!s_mq_high($U$1,$A40,3),[1]!s_mq_high($U$1,$A40-31,3),[1]!s_mq_high($U$1,$A40-62,3))</f>
        <v>59.387400252282745</v>
      </c>
      <c r="P40" s="9" cm="1">
        <f t="array" ref="P40">[1]!hks_stm_bs($U$1,"W59961072",$B40,1,"Cur=USD",100000000)</f>
        <v>224.08</v>
      </c>
      <c r="Q40" s="9" cm="1">
        <f t="array" ref="Q40">[1]!hks_stm_bs($U$1,"W57429756",$B40,1,"Cur=USD",100000000)</f>
        <v>259.47000000000003</v>
      </c>
      <c r="R40" s="9">
        <f>[1]!hks_stm_bs($U$1,"W51009704",$B40,1,"Cur=USD",100000000)</f>
        <v>60.21</v>
      </c>
      <c r="S40" s="9">
        <f>[1]!hks_stm_bs($U$1,"W50002154",$B40,1,"Cur=USD",100000000)</f>
        <v>35.47</v>
      </c>
      <c r="T40" s="11"/>
    </row>
    <row r="41" spans="1:20" x14ac:dyDescent="0.25">
      <c r="A41" s="5">
        <v>41912</v>
      </c>
      <c r="B41" s="5">
        <v>42004</v>
      </c>
      <c r="C41" s="6" cm="1">
        <f t="array" ref="C41">[1]!hks_qstm_is($U$1,"W69199016",$B41,1,"Cur=USD",100000000)</f>
        <v>66.92</v>
      </c>
      <c r="D41" s="6" cm="1">
        <f t="array" ref="D41">[1]!hks_qstm_is($U$1,"W69199016",EDATE($B41,-12),1,"Cur=USD",100000000)</f>
        <v>64.8</v>
      </c>
      <c r="E41" s="6" cm="1">
        <f t="array" ref="E41">[1]!hks_fa_or_ttm($U$1,$A41,"Cur=USD",100000000)+$C41-$D41</f>
        <v>264.88</v>
      </c>
      <c r="F41" s="7" cm="1">
        <f t="array" ref="F41">[1]!hks_qfa_grossprofitmargin($U$1,$B41,1)%</f>
        <v>0.58801599999999998</v>
      </c>
      <c r="G41" s="7" cm="1">
        <f t="array" ref="G41">[1]!hks_qfa_grossprofitmargin($U$1,EDATE($B41,-12),1)%</f>
        <v>0.58117300000000005</v>
      </c>
      <c r="H41" s="7" cm="1">
        <f t="array" ref="H41">[1]!hks_fa_grossprofitmargin_ttm2($U$1,$B41)%</f>
        <v>0.596557</v>
      </c>
      <c r="I41" s="7" cm="1">
        <f t="array" ref="I41">[1]!hks_qfa_netprofitmargin($U$1,$B41,1)%</f>
        <v>0.28287499999999999</v>
      </c>
      <c r="J41" s="7" cm="1">
        <f t="array" ref="J41">[1]!hks_qfa_netprofitmargin($U$1,EDATE($B41,-12),1)%</f>
        <v>0.23163599999999998</v>
      </c>
      <c r="K41" s="7" cm="1">
        <f t="array" ref="K41">[1]!hks_fa_netprofitmargin_ttm2($U$1,$B41)%</f>
        <v>0.300676</v>
      </c>
      <c r="L41" s="8" cm="1">
        <f t="array" ref="L41">[1]!hks_qstm_cs($U$1,"W93978243",$B41,1,"Cur=USD",100000000)</f>
        <v>16.190000000000001</v>
      </c>
      <c r="M41" s="6" cm="1">
        <f t="array" ref="M41">[1]!s_nq_avgclose($U$1,-63,$A41,3)</f>
        <v>56.022227050966926</v>
      </c>
      <c r="N41" s="6">
        <f>MIN([1]!s_mq_low($U$1,$A41,3),[1]!s_mq_low($U$1,$A41-31,3),[1]!s_mq_low($U$1,$A41-62,3))</f>
        <v>52.505351202478359</v>
      </c>
      <c r="O41" s="9">
        <f>MAX([1]!s_mq_high($U$1,$A41,3),[1]!s_mq_high($U$1,$A41-31,3),[1]!s_mq_high($U$1,$A41-62,3))</f>
        <v>59.925698107312051</v>
      </c>
      <c r="P41" s="9" cm="1">
        <f t="array" ref="P41">[1]!hks_stm_bs($U$1,"W59961072",$B41,1,"Cur=USD",100000000)</f>
        <v>224.13</v>
      </c>
      <c r="Q41" s="9" cm="1">
        <f t="array" ref="Q41">[1]!hks_stm_bs($U$1,"W57429756",$B41,1,"Cur=USD",100000000)</f>
        <v>261.61</v>
      </c>
      <c r="R41" s="9">
        <f>[1]!hks_stm_bs($U$1,"W51009704",$B41,1,"Cur=USD",100000000)</f>
        <v>60.13</v>
      </c>
      <c r="S41" s="9">
        <f>[1]!hks_stm_bs($U$1,"W50002154",$B41,1,"Cur=USD",100000000)</f>
        <v>33.950000000000003</v>
      </c>
      <c r="T41" s="11"/>
    </row>
    <row r="42" spans="1:20" x14ac:dyDescent="0.25">
      <c r="A42" s="5">
        <v>42004</v>
      </c>
      <c r="B42" s="5">
        <v>42094</v>
      </c>
      <c r="C42" s="6" cm="1">
        <f t="array" ref="C42">[1]!hks_qstm_is($U$1,"W69199016",$B42,1,"Cur=USD",100000000)</f>
        <v>70.989999999999995</v>
      </c>
      <c r="D42" s="6" cm="1">
        <f t="array" ref="D42">[1]!hks_qstm_is($U$1,"W69199016",EDATE($B42,-12),1,"Cur=USD",100000000)</f>
        <v>66.22</v>
      </c>
      <c r="E42" s="6" cm="1">
        <f t="array" ref="E42">[1]!hks_fa_or_ttm($U$1,$A42,"Cur=USD",100000000)+$C42-$D42</f>
        <v>269.64</v>
      </c>
      <c r="F42" s="7" cm="1">
        <f t="array" ref="F42">[1]!hks_qfa_grossprofitmargin($U$1,$B42,1)%</f>
        <v>0.57078499999999999</v>
      </c>
      <c r="G42" s="7" cm="1">
        <f t="array" ref="G42">[1]!hks_qfa_grossprofitmargin($U$1,EDATE($B42,-12),1)%</f>
        <v>0.59136200000000005</v>
      </c>
      <c r="H42" s="7" cm="1">
        <f t="array" ref="H42">[1]!hks_fa_grossprofitmargin_ttm2($U$1,$B42)%</f>
        <v>0.59104699999999999</v>
      </c>
      <c r="I42" s="7" cm="1">
        <f t="array" ref="I42">[1]!hks_qfa_netprofitmargin($U$1,$B42,1)%</f>
        <v>0.27764500000000003</v>
      </c>
      <c r="J42" s="7" cm="1">
        <f t="array" ref="J42">[1]!hks_qfa_netprofitmargin($U$1,EDATE($B42,-12),1)%</f>
        <v>0.28299600000000003</v>
      </c>
      <c r="K42" s="7" cm="1">
        <f t="array" ref="K42">[1]!hks_fa_netprofitmargin_ttm2($U$1,$B42)%</f>
        <v>0.298954</v>
      </c>
      <c r="L42" s="8" cm="1">
        <f t="array" ref="L42">[1]!hks_qstm_cs($U$1,"W93978243",$B42,1,"Cur=USD",100000000)</f>
        <v>23.64</v>
      </c>
      <c r="M42" s="6" cm="1">
        <f t="array" ref="M42">[1]!s_nq_avgclose($U$1,-63,$A42,3)</f>
        <v>53.919403526432966</v>
      </c>
      <c r="N42" s="6">
        <f>MIN([1]!s_mq_low($U$1,$A42,3),[1]!s_mq_low($U$1,$A42-31,3),[1]!s_mq_low($U$1,$A42-62,3))</f>
        <v>49.745099227259978</v>
      </c>
      <c r="O42" s="9">
        <f>MAX([1]!s_mq_high($U$1,$A42,3),[1]!s_mq_high($U$1,$A42-31,3),[1]!s_mq_high($U$1,$A42-62,3))</f>
        <v>57.728426811241697</v>
      </c>
      <c r="P42" s="9" cm="1">
        <f t="array" ref="P42">[1]!hks_stm_bs($U$1,"W59961072",$B42,1,"Cur=USD",100000000)</f>
        <v>227.61</v>
      </c>
      <c r="Q42" s="9" cm="1">
        <f t="array" ref="Q42">[1]!hks_stm_bs($U$1,"W57429756",$B42,1,"Cur=USD",100000000)</f>
        <v>256.86</v>
      </c>
      <c r="R42" s="9">
        <f>[1]!hks_stm_bs($U$1,"W51009704",$B42,1,"Cur=USD",100000000)</f>
        <v>64.05</v>
      </c>
      <c r="S42" s="9">
        <f>[1]!hks_stm_bs($U$1,"W50002154",$B42,1,"Cur=USD",100000000)</f>
        <v>32.229999999999997</v>
      </c>
      <c r="T42" s="11"/>
    </row>
    <row r="43" spans="1:20" x14ac:dyDescent="0.25">
      <c r="A43" s="5">
        <v>42094</v>
      </c>
      <c r="B43" s="5">
        <v>42185</v>
      </c>
      <c r="C43" s="6" cm="1">
        <f t="array" ref="C43">[1]!hks_qstm_is($U$1,"W69199016",$B43,1,"Cur=USD",100000000)</f>
        <v>68.94</v>
      </c>
      <c r="D43" s="6" cm="1">
        <f t="array" ref="D43">[1]!hks_qstm_is($U$1,"W69199016",EDATE($B43,-12),1,"Cur=USD",100000000)</f>
        <v>63.67</v>
      </c>
      <c r="E43" s="6" cm="1">
        <f t="array" ref="E43">[1]!hks_fa_or_ttm($U$1,$A43,"Cur=USD",100000000)+$C43-$D43</f>
        <v>274.90999999999997</v>
      </c>
      <c r="F43" s="7" cm="1">
        <f t="array" ref="F43">[1]!hks_qfa_grossprofitmargin($U$1,$B43,1)%</f>
        <v>0.61879899999999999</v>
      </c>
      <c r="G43" s="7" cm="1">
        <f t="array" ref="G43">[1]!hks_qfa_grossprofitmargin($U$1,EDATE($B43,-12),1)%</f>
        <v>0.61017699999999997</v>
      </c>
      <c r="H43" s="7" cm="1">
        <f t="array" ref="H43">[1]!hks_fa_grossprofitmargin_ttm2($U$1,$B43)%</f>
        <v>0.59357599999999999</v>
      </c>
      <c r="I43" s="7" cm="1">
        <f t="array" ref="I43">[1]!hks_qfa_netprofitmargin($U$1,$B43,1)%</f>
        <v>0.15259600000000001</v>
      </c>
      <c r="J43" s="7" cm="1">
        <f t="array" ref="J43">[1]!hks_qfa_netprofitmargin($U$1,EDATE($B43,-12),1)%</f>
        <v>0.30752299999999999</v>
      </c>
      <c r="K43" s="7" cm="1">
        <f t="array" ref="K43">[1]!hks_fa_netprofitmargin_ttm2($U$1,$B43)%</f>
        <v>0.26023099999999999</v>
      </c>
      <c r="L43" s="8" cm="1">
        <f t="array" ref="L43">[1]!hks_qstm_cs($U$1,"W93978243",$B43,1,"Cur=USD",100000000)</f>
        <v>-6.58</v>
      </c>
      <c r="M43" s="6" cm="1">
        <f t="array" ref="M43">[1]!s_nq_avgclose($U$1,-63,$A43,3)</f>
        <v>52.357978689487148</v>
      </c>
      <c r="N43" s="6">
        <f>MIN([1]!s_mq_low($U$1,$A43,3),[1]!s_mq_low($U$1,$A43-31,3),[1]!s_mq_low($U$1,$A43-62,3))</f>
        <v>46.035676522424303</v>
      </c>
      <c r="O43" s="9">
        <f>MAX([1]!s_mq_high($U$1,$A43,3),[1]!s_mq_high($U$1,$A43-31,3),[1]!s_mq_high($U$1,$A43-62,3))</f>
        <v>55.677585000619175</v>
      </c>
      <c r="P43" s="9" cm="1">
        <f t="array" ref="P43">[1]!hks_stm_bs($U$1,"W59961072",$B43,1,"Cur=USD",100000000)</f>
        <v>207.4</v>
      </c>
      <c r="Q43" s="9" cm="1">
        <f t="array" ref="Q43">[1]!hks_stm_bs($U$1,"W57429756",$B43,1,"Cur=USD",100000000)</f>
        <v>264.33</v>
      </c>
      <c r="R43" s="9">
        <f>[1]!hks_stm_bs($U$1,"W51009704",$B43,1,"Cur=USD",100000000)</f>
        <v>61.69</v>
      </c>
      <c r="S43" s="9">
        <f>[1]!hks_stm_bs($U$1,"W50002154",$B43,1,"Cur=USD",100000000)</f>
        <v>31.7</v>
      </c>
      <c r="T43" s="11"/>
    </row>
    <row r="44" spans="1:20" x14ac:dyDescent="0.25">
      <c r="A44" s="5">
        <v>42185</v>
      </c>
      <c r="B44" s="5">
        <v>42277</v>
      </c>
      <c r="C44" s="6" cm="1">
        <f t="array" ref="C44">[1]!hks_qstm_is($U$1,"W69199016",$B44,1,"Cur=USD",100000000)</f>
        <v>58.32</v>
      </c>
      <c r="D44" s="6" cm="1">
        <f t="array" ref="D44">[1]!hks_qstm_is($U$1,"W69199016",EDATE($B44,-12),1,"Cur=USD",100000000)</f>
        <v>68.06</v>
      </c>
      <c r="E44" s="6" cm="1">
        <f t="array" ref="E44">[1]!hks_fa_or_ttm($U$1,$A44,"Cur=USD",100000000)+$C44-$D44</f>
        <v>265.17</v>
      </c>
      <c r="F44" s="7" cm="1">
        <f t="array" ref="F44">[1]!hks_qfa_grossprofitmargin($U$1,$B44,1)%</f>
        <v>0.57973300000000005</v>
      </c>
      <c r="G44" s="7" cm="1">
        <f t="array" ref="G44">[1]!hks_qfa_grossprofitmargin($U$1,EDATE($B44,-12),1)%</f>
        <v>0.597414</v>
      </c>
      <c r="H44" s="7" cm="1">
        <f t="array" ref="H44">[1]!hks_fa_grossprofitmargin_ttm2($U$1,$B44)%</f>
        <v>0.589584</v>
      </c>
      <c r="I44" s="7" cm="1">
        <f t="array" ref="I44">[1]!hks_qfa_netprofitmargin($U$1,$B44,1)%</f>
        <v>0.202846</v>
      </c>
      <c r="J44" s="7" cm="1">
        <f t="array" ref="J44">[1]!hks_qfa_netprofitmargin($U$1,EDATE($B44,-12),1)%</f>
        <v>0.328681</v>
      </c>
      <c r="K44" s="7" cm="1">
        <f t="array" ref="K44">[1]!hks_fa_netprofitmargin_ttm2($U$1,$B44)%</f>
        <v>0.23007900000000001</v>
      </c>
      <c r="L44" s="8" cm="1">
        <f t="array" ref="L44">[1]!hks_qstm_cs($U$1,"W93978243",$B44,1,"Cur=USD",100000000)</f>
        <v>21.16</v>
      </c>
      <c r="M44" s="6" cm="1">
        <f t="array" ref="M44">[1]!s_nq_avgclose($U$1,-63,$A44,3)</f>
        <v>50.86926885245672</v>
      </c>
      <c r="N44" s="6">
        <f>MIN([1]!s_mq_low($U$1,$A44,3),[1]!s_mq_low($U$1,$A44-31,3),[1]!s_mq_low($U$1,$A44-62,3))</f>
        <v>46.767349716609246</v>
      </c>
      <c r="O44" s="9">
        <f>MAX([1]!s_mq_high($U$1,$A44,3),[1]!s_mq_high($U$1,$A44-31,3),[1]!s_mq_high($U$1,$A44-62,3))</f>
        <v>53.473321013045364</v>
      </c>
      <c r="P44" s="9" cm="1">
        <f t="array" ref="P44">[1]!hks_stm_bs($U$1,"W59961072",$B44,1,"Cur=USD",100000000)</f>
        <v>259.27999999999997</v>
      </c>
      <c r="Q44" s="9" cm="1">
        <f t="array" ref="Q44">[1]!hks_stm_bs($U$1,"W57429756",$B44,1,"Cur=USD",100000000)</f>
        <v>263.67</v>
      </c>
      <c r="R44" s="9">
        <f>[1]!hks_stm_bs($U$1,"W51009704",$B44,1,"Cur=USD",100000000)</f>
        <v>60.83</v>
      </c>
      <c r="S44" s="9">
        <f>[1]!hks_stm_bs($U$1,"W50002154",$B44,1,"Cur=USD",100000000)</f>
        <v>130.16</v>
      </c>
      <c r="T44" s="11"/>
    </row>
    <row r="45" spans="1:20" x14ac:dyDescent="0.25">
      <c r="A45" s="5">
        <v>42277</v>
      </c>
      <c r="B45" s="5">
        <v>42369</v>
      </c>
      <c r="C45" s="6" cm="1">
        <f t="array" ref="C45">[1]!hks_qstm_is($U$1,"W69199016",$B45,1,"Cur=USD",100000000)</f>
        <v>54.56</v>
      </c>
      <c r="D45" s="6" cm="1">
        <f t="array" ref="D45">[1]!hks_qstm_is($U$1,"W69199016",EDATE($B45,-12),1,"Cur=USD",100000000)</f>
        <v>66.92</v>
      </c>
      <c r="E45" s="6" cm="1">
        <f t="array" ref="E45">[1]!hks_fa_or_ttm($U$1,$A45,"Cur=USD",100000000)+$C45-$D45</f>
        <v>252.81</v>
      </c>
      <c r="F45" s="7" cm="1">
        <f t="array" ref="F45">[1]!hks_qfa_grossprofitmargin($U$1,$B45,1)%</f>
        <v>0.58724299999999996</v>
      </c>
      <c r="G45" s="7" cm="1">
        <f t="array" ref="G45">[1]!hks_qfa_grossprofitmargin($U$1,EDATE($B45,-12),1)%</f>
        <v>0.58801599999999998</v>
      </c>
      <c r="H45" s="7" cm="1">
        <f t="array" ref="H45">[1]!hks_fa_grossprofitmargin_ttm2($U$1,$B45)%</f>
        <v>0.58949399999999996</v>
      </c>
      <c r="I45" s="7" cm="1">
        <f t="array" ref="I45">[1]!hks_qfa_netprofitmargin($U$1,$B45,1)%</f>
        <v>0.19428200000000001</v>
      </c>
      <c r="J45" s="7" cm="1">
        <f t="array" ref="J45">[1]!hks_qfa_netprofitmargin($U$1,EDATE($B45,-12),1)%</f>
        <v>0.28287499999999999</v>
      </c>
      <c r="K45" s="7" cm="1">
        <f t="array" ref="K45">[1]!hks_fa_netprofitmargin_ttm2($U$1,$B45)%</f>
        <v>0.20837800000000001</v>
      </c>
      <c r="L45" s="8" cm="1">
        <f t="array" ref="L45">[1]!hks_qstm_cs($U$1,"W93978243",$B45,1,"Cur=USD",100000000)</f>
        <v>16.84</v>
      </c>
      <c r="M45" s="6" cm="1">
        <f t="array" ref="M45">[1]!s_nq_avgclose($U$1,-63,$A45,3)</f>
        <v>44.613641821140845</v>
      </c>
      <c r="N45" s="6">
        <f>MIN([1]!s_mq_low($U$1,$A45,3),[1]!s_mq_low($U$1,$A45-31,3),[1]!s_mq_low($U$1,$A45-62,3))</f>
        <v>39.383425485932428</v>
      </c>
      <c r="O45" s="9">
        <f>MAX([1]!s_mq_high($U$1,$A45,3),[1]!s_mq_high($U$1,$A45-31,3),[1]!s_mq_high($U$1,$A45-62,3))</f>
        <v>49.463305825172782</v>
      </c>
      <c r="P45" s="9" cm="1">
        <f t="array" ref="P45">[1]!hks_stm_bs($U$1,"W59961072",$B45,1,"Cur=USD",100000000)</f>
        <v>220.99</v>
      </c>
      <c r="Q45" s="9" cm="1">
        <f t="array" ref="Q45">[1]!hks_stm_bs($U$1,"W57429756",$B45,1,"Cur=USD",100000000)</f>
        <v>286.97000000000003</v>
      </c>
      <c r="R45" s="9">
        <f>[1]!hks_stm_bs($U$1,"W51009704",$B45,1,"Cur=USD",100000000)</f>
        <v>61</v>
      </c>
      <c r="S45" s="9">
        <f>[1]!hks_stm_bs($U$1,"W50002154",$B45,1,"Cur=USD",100000000)</f>
        <v>132.82</v>
      </c>
      <c r="T45" s="11"/>
    </row>
    <row r="46" spans="1:20" x14ac:dyDescent="0.25">
      <c r="A46" s="5">
        <v>42369</v>
      </c>
      <c r="B46" s="5">
        <v>42460</v>
      </c>
      <c r="C46" s="6" cm="1">
        <f t="array" ref="C46">[1]!hks_qstm_is($U$1,"W69199016",$B46,1,"Cur=USD",100000000)</f>
        <v>57.75</v>
      </c>
      <c r="D46" s="6" cm="1">
        <f t="array" ref="D46">[1]!hks_qstm_is($U$1,"W69199016",EDATE($B46,-12),1,"Cur=USD",100000000)</f>
        <v>70.989999999999995</v>
      </c>
      <c r="E46" s="6" cm="1">
        <f t="array" ref="E46">[1]!hks_fa_or_ttm($U$1,$A46,"Cur=USD",100000000)+$C46-$D46</f>
        <v>239.57</v>
      </c>
      <c r="F46" s="7" cm="1">
        <f t="array" ref="F46">[1]!hks_qfa_grossprofitmargin($U$1,$B46,1)%</f>
        <v>0.56121200000000004</v>
      </c>
      <c r="G46" s="7" cm="1">
        <f t="array" ref="G46">[1]!hks_qfa_grossprofitmargin($U$1,EDATE($B46,-12),1)%</f>
        <v>0.57078499999999999</v>
      </c>
      <c r="H46" s="7" cm="1">
        <f t="array" ref="H46">[1]!hks_fa_grossprofitmargin_ttm2($U$1,$B46)%</f>
        <v>0.58822099999999999</v>
      </c>
      <c r="I46" s="7" cm="1">
        <f t="array" ref="I46">[1]!hks_qfa_netprofitmargin($U$1,$B46,1)%</f>
        <v>0.259048</v>
      </c>
      <c r="J46" s="7" cm="1">
        <f t="array" ref="J46">[1]!hks_qfa_netprofitmargin($U$1,EDATE($B46,-12),1)%</f>
        <v>0.27764500000000003</v>
      </c>
      <c r="K46" s="7" cm="1">
        <f t="array" ref="K46">[1]!hks_fa_netprofitmargin_ttm2($U$1,$B46)%</f>
        <v>0.20006699999999999</v>
      </c>
      <c r="L46" s="8" cm="1">
        <f t="array" ref="L46">[1]!hks_qstm_cs($U$1,"W93978243",$B46,1,"Cur=USD",100000000)</f>
        <v>27.39</v>
      </c>
      <c r="M46" s="6" cm="1">
        <f t="array" ref="M46">[1]!s_nq_avgclose($U$1,-63,$A46,3)</f>
        <v>40.426343403128016</v>
      </c>
      <c r="N46" s="6">
        <f>MIN([1]!s_mq_low($U$1,$A46,3),[1]!s_mq_low($U$1,$A46-31,3),[1]!s_mq_low($U$1,$A46-62,3))</f>
        <v>35.028143568278956</v>
      </c>
      <c r="O46" s="9">
        <f>MAX([1]!s_mq_high($U$1,$A46,3),[1]!s_mq_high($U$1,$A46-31,3),[1]!s_mq_high($U$1,$A46-62,3))</f>
        <v>46.209854481713755</v>
      </c>
      <c r="P46" s="9" cm="1">
        <f t="array" ref="P46">[1]!hks_stm_bs($U$1,"W59961072",$B46,1,"Cur=USD",100000000)</f>
        <v>203.38</v>
      </c>
      <c r="Q46" s="9" cm="1">
        <f t="array" ref="Q46">[1]!hks_stm_bs($U$1,"W57429756",$B46,1,"Cur=USD",100000000)</f>
        <v>298.91000000000003</v>
      </c>
      <c r="R46" s="9">
        <f>[1]!hks_stm_bs($U$1,"W51009704",$B46,1,"Cur=USD",100000000)</f>
        <v>65.03</v>
      </c>
      <c r="S46" s="9">
        <f>[1]!hks_stm_bs($U$1,"W50002154",$B46,1,"Cur=USD",100000000)</f>
        <v>134.93</v>
      </c>
      <c r="T46" s="11"/>
    </row>
    <row r="47" spans="1:20" x14ac:dyDescent="0.25">
      <c r="A47" s="5">
        <v>42460</v>
      </c>
      <c r="B47" s="5">
        <v>42551</v>
      </c>
      <c r="C47" s="6" cm="1">
        <f t="array" ref="C47">[1]!hks_qstm_is($U$1,"W69199016",$B47,1,"Cur=USD",100000000)</f>
        <v>55.51</v>
      </c>
      <c r="D47" s="6" cm="1">
        <f t="array" ref="D47">[1]!hks_qstm_is($U$1,"W69199016",EDATE($B47,-12),1,"Cur=USD",100000000)</f>
        <v>68.94</v>
      </c>
      <c r="E47" s="6" cm="1">
        <f t="array" ref="E47">[1]!hks_fa_or_ttm($U$1,$A47,"Cur=USD",100000000)+$C47-$D47</f>
        <v>226.14</v>
      </c>
      <c r="F47" s="7" cm="1">
        <f t="array" ref="F47">[1]!hks_qfa_grossprofitmargin($U$1,$B47,1)%</f>
        <v>0.61430399999999996</v>
      </c>
      <c r="G47" s="7" cm="1">
        <f t="array" ref="G47">[1]!hks_qfa_grossprofitmargin($U$1,EDATE($B47,-12),1)%</f>
        <v>0.61879899999999999</v>
      </c>
      <c r="H47" s="7" cm="1">
        <f t="array" ref="H47">[1]!hks_fa_grossprofitmargin_ttm2($U$1,$B47)%</f>
        <v>0.585345</v>
      </c>
      <c r="I47" s="7" cm="1">
        <f t="array" ref="I47">[1]!hks_qfa_netprofitmargin($U$1,$B47,1)%</f>
        <v>0.20969200000000002</v>
      </c>
      <c r="J47" s="7" cm="1">
        <f t="array" ref="J47">[1]!hks_qfa_netprofitmargin($U$1,EDATE($B47,-12),1)%</f>
        <v>0.15259600000000001</v>
      </c>
      <c r="K47" s="7" cm="1">
        <f t="array" ref="K47">[1]!hks_fa_netprofitmargin_ttm2($U$1,$B47)%</f>
        <v>0.21690100000000001</v>
      </c>
      <c r="L47" s="8" cm="1">
        <f t="array" ref="L47">[1]!hks_qstm_cs($U$1,"W93978243",$B47,1,"Cur=USD",100000000)</f>
        <v>7.37</v>
      </c>
      <c r="M47" s="6" cm="1">
        <f t="array" ref="M47">[1]!s_nq_avgclose($U$1,-63,$A47,3)</f>
        <v>37.368592247072328</v>
      </c>
      <c r="N47" s="6">
        <f>MIN([1]!s_mq_low($U$1,$A47,3),[1]!s_mq_low($U$1,$A47-31,3),[1]!s_mq_low($U$1,$A47-62,3))</f>
        <v>32.213994868802594</v>
      </c>
      <c r="O47" s="9">
        <f>MAX([1]!s_mq_high($U$1,$A47,3),[1]!s_mq_high($U$1,$A47-31,3),[1]!s_mq_high($U$1,$A47-62,3))</f>
        <v>41.199700652532876</v>
      </c>
      <c r="P47" s="9" cm="1">
        <f t="array" ref="P47">[1]!hks_stm_bs($U$1,"W59961072",$B47,1,"Cur=USD",100000000)</f>
        <v>201.57</v>
      </c>
      <c r="Q47" s="9" cm="1">
        <f t="array" ref="Q47">[1]!hks_stm_bs($U$1,"W57429756",$B47,1,"Cur=USD",100000000)</f>
        <v>299.02999999999997</v>
      </c>
      <c r="R47" s="9">
        <f>[1]!hks_stm_bs($U$1,"W51009704",$B47,1,"Cur=USD",100000000)</f>
        <v>70.260000000000005</v>
      </c>
      <c r="S47" s="9">
        <f>[1]!hks_stm_bs($U$1,"W50002154",$B47,1,"Cur=USD",100000000)</f>
        <v>133.97</v>
      </c>
      <c r="T47" s="11"/>
    </row>
    <row r="48" spans="1:20" x14ac:dyDescent="0.25">
      <c r="A48" s="5">
        <v>42551</v>
      </c>
      <c r="B48" s="5">
        <v>42643</v>
      </c>
      <c r="C48" s="6" cm="1">
        <f t="array" ref="C48">[1]!hks_qstm_is($U$1,"W69199016",$B48,1,"Cur=USD",100000000)</f>
        <v>60.44</v>
      </c>
      <c r="D48" s="6" cm="1">
        <f t="array" ref="D48">[1]!hks_qstm_is($U$1,"W69199016",EDATE($B48,-12),1,"Cur=USD",100000000)</f>
        <v>58.32</v>
      </c>
      <c r="E48" s="6" cm="1">
        <f t="array" ref="E48">[1]!hks_fa_or_ttm($U$1,$A48,"Cur=USD",100000000)+$C48-$D48</f>
        <v>228.26</v>
      </c>
      <c r="F48" s="7" cm="1">
        <f t="array" ref="F48">[1]!hks_qfa_grossprofitmargin($U$1,$B48,1)%</f>
        <v>0.58074100000000006</v>
      </c>
      <c r="G48" s="7" cm="1">
        <f t="array" ref="G48">[1]!hks_qfa_grossprofitmargin($U$1,EDATE($B48,-12),1)%</f>
        <v>0.57973300000000005</v>
      </c>
      <c r="H48" s="7" cm="1">
        <f t="array" ref="H48">[1]!hks_fa_grossprofitmargin_ttm2($U$1,$B48)%</f>
        <v>0.58547300000000002</v>
      </c>
      <c r="I48" s="7" cm="1">
        <f t="array" ref="I48">[1]!hks_qfa_netprofitmargin($U$1,$B48,1)%</f>
        <v>0.23874899999999999</v>
      </c>
      <c r="J48" s="7" cm="1">
        <f t="array" ref="J48">[1]!hks_qfa_netprofitmargin($U$1,EDATE($B48,-12),1)%</f>
        <v>0.202846</v>
      </c>
      <c r="K48" s="7" cm="1">
        <f t="array" ref="K48">[1]!hks_fa_netprofitmargin_ttm2($U$1,$B48)%</f>
        <v>0.22623300000000002</v>
      </c>
      <c r="L48" s="8" cm="1">
        <f t="array" ref="L48">[1]!hks_qstm_cs($U$1,"W93978243",$B48,1,"Cur=USD",100000000)</f>
        <v>18.399999999999999</v>
      </c>
      <c r="M48" s="6" cm="1">
        <f t="array" ref="M48">[1]!s_nq_avgclose($U$1,-63,$A48,3)</f>
        <v>40.715267895946226</v>
      </c>
      <c r="N48" s="6">
        <f>MIN([1]!s_mq_low($U$1,$A48,3),[1]!s_mq_low($U$1,$A48-31,3),[1]!s_mq_low($U$1,$A48-62,3))</f>
        <v>38.27830932263074</v>
      </c>
      <c r="O48" s="9">
        <f>MAX([1]!s_mq_high($U$1,$A48,3),[1]!s_mq_high($U$1,$A48-31,3),[1]!s_mq_high($U$1,$A48-62,3))</f>
        <v>43.316650891592388</v>
      </c>
      <c r="P48" s="9" cm="1">
        <f t="array" ref="P48">[1]!hks_stm_bs($U$1,"W59961072",$B48,1,"Cur=USD",100000000)</f>
        <v>209.79</v>
      </c>
      <c r="Q48" s="9" cm="1">
        <f t="array" ref="Q48">[1]!hks_stm_bs($U$1,"W57429756",$B48,1,"Cur=USD",100000000)</f>
        <v>298.07</v>
      </c>
      <c r="R48" s="9">
        <f>[1]!hks_stm_bs($U$1,"W51009704",$B48,1,"Cur=USD",100000000)</f>
        <v>68.430000000000007</v>
      </c>
      <c r="S48" s="9">
        <f>[1]!hks_stm_bs($U$1,"W50002154",$B48,1,"Cur=USD",100000000)</f>
        <v>133.05000000000001</v>
      </c>
      <c r="T48" s="11"/>
    </row>
    <row r="49" spans="1:20" x14ac:dyDescent="0.25">
      <c r="A49" s="5">
        <v>42643</v>
      </c>
      <c r="B49" s="5">
        <v>42735</v>
      </c>
      <c r="C49" s="6" cm="1">
        <f t="array" ref="C49">[1]!hks_qstm_is($U$1,"W69199016",$B49,1,"Cur=USD",100000000)</f>
        <v>61.84</v>
      </c>
      <c r="D49" s="6" cm="1">
        <f t="array" ref="D49">[1]!hks_qstm_is($U$1,"W69199016",EDATE($B49,-12),1,"Cur=USD",100000000)</f>
        <v>54.56</v>
      </c>
      <c r="E49" s="6" cm="1">
        <f t="array" ref="E49">[1]!hks_fa_or_ttm($U$1,$A49,"Cur=USD",100000000)+$C49-$D49</f>
        <v>235.54000000000002</v>
      </c>
      <c r="F49" s="7" cm="1">
        <f t="array" ref="F49">[1]!hks_qfa_grossprofitmargin($U$1,$B49,1)%</f>
        <v>0.58942399999999995</v>
      </c>
      <c r="G49" s="7" cm="1">
        <f t="array" ref="G49">[1]!hks_qfa_grossprofitmargin($U$1,EDATE($B49,-12),1)%</f>
        <v>0.58724299999999996</v>
      </c>
      <c r="H49" s="7" cm="1">
        <f t="array" ref="H49">[1]!hks_fa_grossprofitmargin_ttm2($U$1,$B49)%</f>
        <v>0.58609999999999995</v>
      </c>
      <c r="I49" s="7" cm="1">
        <f t="array" ref="I49">[1]!hks_qfa_netprofitmargin($U$1,$B49,1)%</f>
        <v>0.258571</v>
      </c>
      <c r="J49" s="7" cm="1">
        <f t="array" ref="J49">[1]!hks_qfa_netprofitmargin($U$1,EDATE($B49,-12),1)%</f>
        <v>0.19428200000000001</v>
      </c>
      <c r="K49" s="7" cm="1">
        <f t="array" ref="K49">[1]!hks_fa_netprofitmargin_ttm2($U$1,$B49)%</f>
        <v>0.24208200000000002</v>
      </c>
      <c r="L49" s="8" cm="1">
        <f t="array" ref="L49">[1]!hks_qstm_cs($U$1,"W93978243",$B49,1,"Cur=USD",100000000)</f>
        <v>20.84</v>
      </c>
      <c r="M49" s="6" cm="1">
        <f t="array" ref="M49">[1]!s_nq_avgclose($U$1,-63,$A49,3)</f>
        <v>47.420606722151462</v>
      </c>
      <c r="N49" s="6">
        <f>MIN([1]!s_mq_low($U$1,$A49,3),[1]!s_mq_low($U$1,$A49-31,3),[1]!s_mq_low($U$1,$A49-62,3))</f>
        <v>39.761037624227683</v>
      </c>
      <c r="O49" s="9">
        <f>MAX([1]!s_mq_high($U$1,$A49,3),[1]!s_mq_high($U$1,$A49-31,3),[1]!s_mq_high($U$1,$A49-62,3))</f>
        <v>55.178594825822415</v>
      </c>
      <c r="P49" s="9" cm="1">
        <f t="array" ref="P49">[1]!hks_stm_bs($U$1,"W59961072",$B49,1,"Cur=USD",100000000)</f>
        <v>229.81</v>
      </c>
      <c r="Q49" s="9" cm="1">
        <f t="array" ref="Q49">[1]!hks_stm_bs($U$1,"W57429756",$B49,1,"Cur=USD",100000000)</f>
        <v>293.77999999999997</v>
      </c>
      <c r="R49" s="9">
        <f>[1]!hks_stm_bs($U$1,"W51009704",$B49,1,"Cur=USD",100000000)</f>
        <v>73.11</v>
      </c>
      <c r="S49" s="9">
        <f>[1]!hks_stm_bs($U$1,"W50002154",$B49,1,"Cur=USD",100000000)</f>
        <v>132.80000000000001</v>
      </c>
      <c r="T49" s="11"/>
    </row>
    <row r="50" spans="1:20" x14ac:dyDescent="0.25">
      <c r="A50" s="5">
        <v>42735</v>
      </c>
      <c r="B50" s="5">
        <v>42825</v>
      </c>
      <c r="C50" s="6" cm="1">
        <f t="array" ref="C50">[1]!hks_qstm_is($U$1,"W69199016",$B50,1,"Cur=USD",100000000)</f>
        <v>59.99</v>
      </c>
      <c r="D50" s="6" cm="1">
        <f t="array" ref="D50">[1]!hks_qstm_is($U$1,"W69199016",EDATE($B50,-12),1,"Cur=USD",100000000)</f>
        <v>57.75</v>
      </c>
      <c r="E50" s="6" cm="1">
        <f t="array" ref="E50">[1]!hks_fa_or_ttm($U$1,$A50,"Cur=USD",100000000)+$C50-$D50</f>
        <v>237.77999999999997</v>
      </c>
      <c r="F50" s="7" cm="1">
        <f t="array" ref="F50">[1]!hks_qfa_grossprofitmargin($U$1,$B50,1)%</f>
        <v>0.59276499999999999</v>
      </c>
      <c r="G50" s="7" cm="1">
        <f t="array" ref="G50">[1]!hks_qfa_grossprofitmargin($U$1,EDATE($B50,-12),1)%</f>
        <v>0.56121200000000004</v>
      </c>
      <c r="H50" s="7" cm="1">
        <f t="array" ref="H50">[1]!hks_fa_grossprofitmargin_ttm2($U$1,$B50)%</f>
        <v>0.59382599999999996</v>
      </c>
      <c r="I50" s="7" cm="1">
        <f t="array" ref="I50">[1]!hks_qfa_netprofitmargin($U$1,$B50,1)%</f>
        <v>0.11351900000000001</v>
      </c>
      <c r="J50" s="7" cm="1">
        <f t="array" ref="J50">[1]!hks_qfa_netprofitmargin($U$1,EDATE($B50,-12),1)%</f>
        <v>0.259048</v>
      </c>
      <c r="K50" s="7" cm="1">
        <f t="array" ref="K50">[1]!hks_fa_netprofitmargin_ttm2($U$1,$B50)%</f>
        <v>0.20552600000000001</v>
      </c>
      <c r="L50" s="8" cm="1">
        <f t="array" ref="L50">[1]!hks_qstm_cs($U$1,"W93978243",$B50,1,"Cur=USD",100000000)</f>
        <v>13.79</v>
      </c>
      <c r="M50" s="6" cm="1">
        <f t="array" ref="M50">[1]!s_nq_avgclose($U$1,-63,$A50,3)</f>
        <v>52.826415559950071</v>
      </c>
      <c r="N50" s="6">
        <f>MIN([1]!s_mq_low($U$1,$A50,3),[1]!s_mq_low($U$1,$A50-31,3),[1]!s_mq_low($U$1,$A50-62,3))</f>
        <v>50.380931351666916</v>
      </c>
      <c r="O50" s="9">
        <f>MAX([1]!s_mq_high($U$1,$A50,3),[1]!s_mq_high($U$1,$A50-31,3),[1]!s_mq_high($U$1,$A50-62,3))</f>
        <v>56.134814792974453</v>
      </c>
      <c r="P50" s="9" cm="1">
        <f t="array" ref="P50">[1]!hks_stm_bs($U$1,"W59961072",$B50,1,"Cur=USD",100000000)</f>
        <v>157.79</v>
      </c>
      <c r="Q50" s="9" cm="1">
        <f t="array" ref="Q50">[1]!hks_stm_bs($U$1,"W57429756",$B50,1,"Cur=USD",100000000)</f>
        <v>365.87</v>
      </c>
      <c r="R50" s="9">
        <f>[1]!hks_stm_bs($U$1,"W51009704",$B50,1,"Cur=USD",100000000)</f>
        <v>79.94</v>
      </c>
      <c r="S50" s="9">
        <f>[1]!hks_stm_bs($U$1,"W50002154",$B50,1,"Cur=USD",100000000)</f>
        <v>131.66</v>
      </c>
      <c r="T50" s="11"/>
    </row>
    <row r="51" spans="1:20" x14ac:dyDescent="0.25">
      <c r="A51" s="5">
        <v>42825</v>
      </c>
      <c r="B51" s="5">
        <v>42916</v>
      </c>
      <c r="C51" s="6" cm="1">
        <f t="array" ref="C51">[1]!hks_qstm_is($U$1,"W69199016",$B51,1,"Cur=USD",100000000)</f>
        <v>50.16</v>
      </c>
      <c r="D51" s="6" cm="1">
        <f t="array" ref="D51">[1]!hks_qstm_is($U$1,"W69199016",EDATE($B51,-12),1,"Cur=USD",100000000)</f>
        <v>55.51</v>
      </c>
      <c r="E51" s="6" cm="1">
        <f t="array" ref="E51">[1]!hks_fa_or_ttm($U$1,$A51,"Cur=USD",100000000)+$C51-$D51</f>
        <v>232.43</v>
      </c>
      <c r="F51" s="7" cm="1">
        <f t="array" ref="F51">[1]!hks_qfa_grossprofitmargin($U$1,$B51,1)%</f>
        <v>0.559809</v>
      </c>
      <c r="G51" s="7" cm="1">
        <f t="array" ref="G51">[1]!hks_qfa_grossprofitmargin($U$1,EDATE($B51,-12),1)%</f>
        <v>0.61430399999999996</v>
      </c>
      <c r="H51" s="7" cm="1">
        <f t="array" ref="H51">[1]!hks_fa_grossprofitmargin_ttm2($U$1,$B51)%</f>
        <v>0.58159399999999994</v>
      </c>
      <c r="I51" s="7" cm="1">
        <f t="array" ref="I51">[1]!hks_qfa_netprofitmargin($U$1,$B51,1)%</f>
        <v>0.14932200000000001</v>
      </c>
      <c r="J51" s="7" cm="1">
        <f t="array" ref="J51">[1]!hks_qfa_netprofitmargin($U$1,EDATE($B51,-12),1)%</f>
        <v>0.20969200000000002</v>
      </c>
      <c r="K51" s="7" cm="1">
        <f t="array" ref="K51">[1]!hks_fa_netprofitmargin_ttm2($U$1,$B51)%</f>
        <v>0.19244499999999998</v>
      </c>
      <c r="L51" s="8" cm="1">
        <f t="array" ref="L51">[1]!hks_qstm_cs($U$1,"W93978243",$B51,1,"Cur=USD",100000000)</f>
        <v>8.15</v>
      </c>
      <c r="M51" s="6" cm="1">
        <f t="array" ref="M51">[1]!s_nq_avgclose($U$1,-63,$A51,3)</f>
        <v>46.184092045945619</v>
      </c>
      <c r="N51" s="6">
        <f>MIN([1]!s_mq_low($U$1,$A51,3),[1]!s_mq_low($U$1,$A51-31,3),[1]!s_mq_low($U$1,$A51-62,3))</f>
        <v>41.367973892862906</v>
      </c>
      <c r="O51" s="9">
        <f>MAX([1]!s_mq_high($U$1,$A51,3),[1]!s_mq_high($U$1,$A51-31,3),[1]!s_mq_high($U$1,$A51-62,3))</f>
        <v>52.987658749918729</v>
      </c>
      <c r="P51" s="9" cm="1">
        <f t="array" ref="P51">[1]!hks_stm_bs($U$1,"W59961072",$B51,1,"Cur=USD",100000000)</f>
        <v>169.08</v>
      </c>
      <c r="Q51" s="9" cm="1">
        <f t="array" ref="Q51">[1]!hks_stm_bs($U$1,"W57429756",$B51,1,"Cur=USD",100000000)</f>
        <v>391.71</v>
      </c>
      <c r="R51" s="9">
        <f>[1]!hks_stm_bs($U$1,"W51009704",$B51,1,"Cur=USD",100000000)</f>
        <v>101.45</v>
      </c>
      <c r="S51" s="9">
        <f>[1]!hks_stm_bs($U$1,"W50002154",$B51,1,"Cur=USD",100000000)</f>
        <v>146</v>
      </c>
      <c r="T51" s="11"/>
    </row>
    <row r="52" spans="1:20" x14ac:dyDescent="0.25">
      <c r="A52" s="5">
        <v>42916</v>
      </c>
      <c r="B52" s="5">
        <v>43008</v>
      </c>
      <c r="C52" s="6" cm="1">
        <f t="array" ref="C52">[1]!hks_qstm_is($U$1,"W69199016",$B52,1,"Cur=USD",100000000)</f>
        <v>53.71</v>
      </c>
      <c r="D52" s="6" cm="1">
        <f t="array" ref="D52">[1]!hks_qstm_is($U$1,"W69199016",EDATE($B52,-12),1,"Cur=USD",100000000)</f>
        <v>60.44</v>
      </c>
      <c r="E52" s="6" cm="1">
        <f t="array" ref="E52">[1]!hks_fa_or_ttm($U$1,$A52,"Cur=USD",100000000)+$C52-$D52</f>
        <v>225.7</v>
      </c>
      <c r="F52" s="7" cm="1">
        <f t="array" ref="F52">[1]!hks_qfa_grossprofitmargin($U$1,$B52,1)%</f>
        <v>0.53677200000000003</v>
      </c>
      <c r="G52" s="7" cm="1">
        <f t="array" ref="G52">[1]!hks_qfa_grossprofitmargin($U$1,EDATE($B52,-12),1)%</f>
        <v>0.58074100000000006</v>
      </c>
      <c r="H52" s="7" cm="1">
        <f t="array" ref="H52">[1]!hks_fa_grossprofitmargin_ttm2($U$1,$B52)%</f>
        <v>0.57117499999999999</v>
      </c>
      <c r="I52" s="7" cm="1">
        <f t="array" ref="I52">[1]!hks_qfa_netprofitmargin($U$1,$B52,1)%</f>
        <v>0.16105</v>
      </c>
      <c r="J52" s="7" cm="1">
        <f t="array" ref="J52">[1]!hks_qfa_netprofitmargin($U$1,EDATE($B52,-12),1)%</f>
        <v>0.23874899999999999</v>
      </c>
      <c r="K52" s="7" cm="1">
        <f t="array" ref="K52">[1]!hks_fa_netprofitmargin_ttm2($U$1,$B52)%</f>
        <v>0.172567</v>
      </c>
      <c r="L52" s="8" cm="1">
        <f t="array" ref="L52">[1]!hks_qstm_cs($U$1,"W93978243",$B52,1,"Cur=USD",100000000)</f>
        <v>0.82</v>
      </c>
      <c r="M52" s="6" cm="1">
        <f t="array" ref="M52">[1]!s_nq_avgclose($U$1,-63,$A52,3)</f>
        <v>44.735235253137525</v>
      </c>
      <c r="N52" s="6">
        <f>MIN([1]!s_mq_low($U$1,$A52,3),[1]!s_mq_low($U$1,$A52-31,3),[1]!s_mq_low($U$1,$A52-62,3))</f>
        <v>40.702287537547008</v>
      </c>
      <c r="O52" s="9">
        <f>MAX([1]!s_mq_high($U$1,$A52,3),[1]!s_mq_high($U$1,$A52-31,3),[1]!s_mq_high($U$1,$A52-62,3))</f>
        <v>47.750440756585512</v>
      </c>
      <c r="P52" s="9" cm="1">
        <f t="array" ref="P52">[1]!hks_stm_bs($U$1,"W59961072",$B52,1,"Cur=USD",100000000)</f>
        <v>270.20999999999998</v>
      </c>
      <c r="Q52" s="9" cm="1">
        <f t="array" ref="Q52">[1]!hks_stm_bs($U$1,"W57429756",$B52,1,"Cur=USD",100000000)</f>
        <v>373.58</v>
      </c>
      <c r="R52" s="9">
        <f>[1]!hks_stm_bs($U$1,"W51009704",$B52,1,"Cur=USD",100000000)</f>
        <v>91.63</v>
      </c>
      <c r="S52" s="9">
        <f>[1]!hks_stm_bs($U$1,"W50002154",$B52,1,"Cur=USD",100000000)</f>
        <v>239.33</v>
      </c>
      <c r="T52" s="11"/>
    </row>
    <row r="53" spans="1:20" x14ac:dyDescent="0.25">
      <c r="A53" s="5">
        <v>43008</v>
      </c>
      <c r="B53" s="5">
        <v>43100</v>
      </c>
      <c r="C53" s="6" cm="1">
        <f t="array" ref="C53">[1]!hks_qstm_is($U$1,"W69199016",$B53,1,"Cur=USD",100000000)</f>
        <v>59.05</v>
      </c>
      <c r="D53" s="6" cm="1">
        <f t="array" ref="D53">[1]!hks_qstm_is($U$1,"W69199016",EDATE($B53,-12),1,"Cur=USD",100000000)</f>
        <v>61.84</v>
      </c>
      <c r="E53" s="6" cm="1">
        <f t="array" ref="E53">[1]!hks_fa_or_ttm($U$1,$A53,"Cur=USD",100000000)+$C53-$D53</f>
        <v>222.92</v>
      </c>
      <c r="F53" s="7" cm="1">
        <f t="array" ref="F53">[1]!hks_qfa_grossprofitmargin($U$1,$B53,1)%</f>
        <v>0.55071999999999999</v>
      </c>
      <c r="G53" s="7" cm="1">
        <f t="array" ref="G53">[1]!hks_qfa_grossprofitmargin($U$1,EDATE($B53,-12),1)%</f>
        <v>0.58942399999999995</v>
      </c>
      <c r="H53" s="7" cm="1">
        <f t="array" ref="H53">[1]!hks_fa_grossprofitmargin_ttm2($U$1,$B53)%</f>
        <v>0.56072</v>
      </c>
      <c r="I53" s="7" cm="1">
        <f t="array" ref="I53">[1]!hks_qfa_netprofitmargin($U$1,$B53,1)%</f>
        <v>2.8450000000000003E-2</v>
      </c>
      <c r="J53" s="7" cm="1">
        <f t="array" ref="J53">[1]!hks_qfa_netprofitmargin($U$1,EDATE($B53,-12),1)%</f>
        <v>0.258571</v>
      </c>
      <c r="K53" s="7" cm="1">
        <f t="array" ref="K53">[1]!hks_fa_netprofitmargin_ttm2($U$1,$B53)%</f>
        <v>0.11058299999999999</v>
      </c>
      <c r="L53" s="8" cm="1">
        <f t="array" ref="L53">[1]!hks_qstm_cs($U$1,"W93978243",$B53,1,"Cur=USD",100000000)</f>
        <v>24.17</v>
      </c>
      <c r="M53" s="6" cm="1">
        <f t="array" ref="M53">[1]!s_nq_avgclose($U$1,-63,$A53,3)</f>
        <v>42.791460759373678</v>
      </c>
      <c r="N53" s="6">
        <f>MIN([1]!s_mq_low($U$1,$A53,3),[1]!s_mq_low($U$1,$A53-31,3),[1]!s_mq_low($U$1,$A53-62,3))</f>
        <v>39.824430733948141</v>
      </c>
      <c r="O53" s="9">
        <f>MAX([1]!s_mq_high($U$1,$A53,3),[1]!s_mq_high($U$1,$A53-31,3),[1]!s_mq_high($U$1,$A53-62,3))</f>
        <v>45.845401490713549</v>
      </c>
      <c r="P53" s="9" cm="1">
        <f t="array" ref="P53">[1]!hks_stm_bs($U$1,"W59961072",$B53,1,"Cur=USD",100000000)</f>
        <v>435.93</v>
      </c>
      <c r="Q53" s="9" cm="1">
        <f t="array" ref="Q53">[1]!hks_stm_bs($U$1,"W57429756",$B53,1,"Cur=USD",100000000)</f>
        <v>218.93</v>
      </c>
      <c r="R53" s="9">
        <f>[1]!hks_stm_bs($U$1,"W51009704",$B53,1,"Cur=USD",100000000)</f>
        <v>109.07</v>
      </c>
      <c r="S53" s="9">
        <f>[1]!hks_stm_bs($U$1,"W50002154",$B53,1,"Cur=USD",100000000)</f>
        <v>238.33</v>
      </c>
      <c r="T53" s="11"/>
    </row>
    <row r="54" spans="1:20" x14ac:dyDescent="0.25">
      <c r="A54" s="5">
        <v>43100</v>
      </c>
      <c r="B54" s="5">
        <v>43190</v>
      </c>
      <c r="C54" s="6" cm="1">
        <f t="array" ref="C54">[1]!hks_qstm_is($U$1,"W69199016",$B54,1,"Cur=USD",100000000)</f>
        <v>60.68</v>
      </c>
      <c r="D54" s="6" cm="1">
        <f t="array" ref="D54">[1]!hks_qstm_is($U$1,"W69199016",EDATE($B54,-12),1,"Cur=USD",100000000)</f>
        <v>59.99</v>
      </c>
      <c r="E54" s="6" cm="1">
        <f t="array" ref="E54">[1]!hks_fa_or_ttm($U$1,$A54,"Cur=USD",100000000)+$C54-$D54</f>
        <v>223.59999999999997</v>
      </c>
      <c r="F54" s="7" cm="1">
        <f t="array" ref="F54">[1]!hks_qfa_grossprofitmargin($U$1,$B54,1)%</f>
        <v>0.56113999999999997</v>
      </c>
      <c r="G54" s="7" cm="1">
        <f t="array" ref="G54">[1]!hks_qfa_grossprofitmargin($U$1,EDATE($B54,-12),1)%</f>
        <v>0.59276499999999999</v>
      </c>
      <c r="H54" s="7" cm="1">
        <f t="array" ref="H54">[1]!hks_fa_grossprofitmargin_ttm2($U$1,$B54)%</f>
        <v>0.55223599999999995</v>
      </c>
      <c r="I54" s="7" cm="1">
        <f t="array" ref="I54">[1]!hks_qfa_netprofitmargin($U$1,$B54,1)%</f>
        <v>-0.98104799999999992</v>
      </c>
      <c r="J54" s="7" cm="1">
        <f t="array" ref="J54">[1]!hks_qfa_netprofitmargin($U$1,EDATE($B54,-12),1)%</f>
        <v>0.11351900000000001</v>
      </c>
      <c r="K54" s="7" cm="1">
        <f t="array" ref="K54">[1]!hks_fa_netprofitmargin_ttm2($U$1,$B54)%</f>
        <v>-0.186449</v>
      </c>
      <c r="L54" s="8" cm="1">
        <f t="array" ref="L54">[1]!hks_qstm_cs($U$1,"W93978243",$B54,1,"Cur=USD",100000000)</f>
        <v>17.62</v>
      </c>
      <c r="M54" s="6" cm="1">
        <f t="array" ref="M54">[1]!s_nq_avgclose($U$1,-63,$A54,3)</f>
        <v>49.416584720448839</v>
      </c>
      <c r="N54" s="6">
        <f>MIN([1]!s_mq_low($U$1,$A54,3),[1]!s_mq_low($U$1,$A54-31,3),[1]!s_mq_low($U$1,$A54-62,3))</f>
        <v>40.71991057465425</v>
      </c>
      <c r="O54" s="9">
        <f>MAX([1]!s_mq_high($U$1,$A54,3),[1]!s_mq_high($U$1,$A54-31,3),[1]!s_mq_high($U$1,$A54-62,3))</f>
        <v>56.398948512835794</v>
      </c>
      <c r="P54" s="9" cm="1">
        <f t="array" ref="P54">[1]!hks_stm_bs($U$1,"W59961072",$B54,1,"Cur=USD",100000000)</f>
        <v>409.66</v>
      </c>
      <c r="Q54" s="9" cm="1">
        <f t="array" ref="Q54">[1]!hks_stm_bs($U$1,"W57429756",$B54,1,"Cur=USD",100000000)</f>
        <v>233.85</v>
      </c>
      <c r="R54" s="9">
        <f>[1]!hks_stm_bs($U$1,"W51009704",$B54,1,"Cur=USD",100000000)</f>
        <v>120.27</v>
      </c>
      <c r="S54" s="9">
        <f>[1]!hks_stm_bs($U$1,"W50002154",$B54,1,"Cur=USD",100000000)</f>
        <v>284</v>
      </c>
      <c r="T54" s="11"/>
    </row>
    <row r="55" spans="1:20" x14ac:dyDescent="0.25">
      <c r="A55" s="5">
        <v>43190</v>
      </c>
      <c r="B55" s="5">
        <v>43281</v>
      </c>
      <c r="C55" s="6" cm="1">
        <f t="array" ref="C55">[1]!hks_qstm_is($U$1,"W69199016",$B55,1,"Cur=USD",100000000)</f>
        <v>52.61</v>
      </c>
      <c r="D55" s="6" cm="1">
        <f t="array" ref="D55">[1]!hks_qstm_is($U$1,"W69199016",EDATE($B55,-12),1,"Cur=USD",100000000)</f>
        <v>50.16</v>
      </c>
      <c r="E55" s="6" cm="1">
        <f t="array" ref="E55">[1]!hks_fa_or_ttm($U$1,$A55,"Cur=USD",100000000)+$C55-$D55</f>
        <v>226.04999999999998</v>
      </c>
      <c r="F55" s="7" cm="1">
        <f t="array" ref="F55">[1]!hks_qfa_grossprofitmargin($U$1,$B55,1)%</f>
        <v>0.57441600000000004</v>
      </c>
      <c r="G55" s="7" cm="1">
        <f t="array" ref="G55">[1]!hks_qfa_grossprofitmargin($U$1,EDATE($B55,-12),1)%</f>
        <v>0.559809</v>
      </c>
      <c r="H55" s="7" cm="1">
        <f t="array" ref="H55">[1]!hks_fa_grossprofitmargin_ttm2($U$1,$B55)%</f>
        <v>0.55571800000000005</v>
      </c>
      <c r="I55" s="7" cm="1">
        <f t="array" ref="I55">[1]!hks_qfa_netprofitmargin($U$1,$B55,1)%</f>
        <v>6.8998000000000004E-2</v>
      </c>
      <c r="J55" s="7" cm="1">
        <f t="array" ref="J55">[1]!hks_qfa_netprofitmargin($U$1,EDATE($B55,-12),1)%</f>
        <v>0.14932200000000001</v>
      </c>
      <c r="K55" s="7" cm="1">
        <f t="array" ref="K55">[1]!hks_fa_netprofitmargin_ttm2($U$1,$B55)%</f>
        <v>-0.201548</v>
      </c>
      <c r="L55" s="8" cm="1">
        <f t="array" ref="L55">[1]!hks_qstm_cs($U$1,"W93978243",$B55,1,"Cur=USD",100000000)</f>
        <v>5.16</v>
      </c>
      <c r="M55" s="6" cm="1">
        <f t="array" ref="M55">[1]!s_nq_avgclose($U$1,-63,$A55,3)</f>
        <v>52.485466038231444</v>
      </c>
      <c r="N55" s="6">
        <f>MIN([1]!s_mq_low($U$1,$A55,3),[1]!s_mq_low($U$1,$A55-31,3),[1]!s_mq_low($U$1,$A55-62,3))</f>
        <v>44.421447747545265</v>
      </c>
      <c r="O55" s="9">
        <f>MAX([1]!s_mq_high($U$1,$A55,3),[1]!s_mq_high($U$1,$A55-31,3),[1]!s_mq_high($U$1,$A55-62,3))</f>
        <v>56.562756122268233</v>
      </c>
      <c r="P55" s="9" cm="1">
        <f t="array" ref="P55">[1]!hks_stm_bs($U$1,"W59961072",$B55,1,"Cur=USD",100000000)</f>
        <v>455.44</v>
      </c>
      <c r="Q55" s="9" cm="1">
        <f t="array" ref="Q55">[1]!hks_stm_bs($U$1,"W57429756",$B55,1,"Cur=USD",100000000)</f>
        <v>185.82</v>
      </c>
      <c r="R55" s="9">
        <f>[1]!hks_stm_bs($U$1,"W51009704",$B55,1,"Cur=USD",100000000)</f>
        <v>126.6</v>
      </c>
      <c r="S55" s="9">
        <f>[1]!hks_stm_bs($U$1,"W50002154",$B55,1,"Cur=USD",100000000)</f>
        <v>276.47000000000003</v>
      </c>
      <c r="T55" s="11"/>
    </row>
    <row r="56" spans="1:20" x14ac:dyDescent="0.25">
      <c r="A56" s="5">
        <v>43281</v>
      </c>
      <c r="B56" s="5">
        <v>43373</v>
      </c>
      <c r="C56" s="6" cm="1">
        <f t="array" ref="C56">[1]!hks_qstm_is($U$1,"W69199016",$B56,1,"Cur=USD",100000000)</f>
        <v>55.99</v>
      </c>
      <c r="D56" s="6" cm="1">
        <f t="array" ref="D56">[1]!hks_qstm_is($U$1,"W69199016",EDATE($B56,-12),1,"Cur=USD",100000000)</f>
        <v>53.71</v>
      </c>
      <c r="E56" s="6" cm="1">
        <f t="array" ref="E56">[1]!hks_fa_or_ttm($U$1,$A56,"Cur=USD",100000000)+$C56-$D56</f>
        <v>228.33</v>
      </c>
      <c r="F56" s="7" cm="1">
        <f t="array" ref="F56">[1]!hks_qfa_grossprofitmargin($U$1,$B56,1)%</f>
        <v>0.55509900000000001</v>
      </c>
      <c r="G56" s="7" cm="1">
        <f t="array" ref="G56">[1]!hks_qfa_grossprofitmargin($U$1,EDATE($B56,-12),1)%</f>
        <v>0.53677200000000003</v>
      </c>
      <c r="H56" s="7" cm="1">
        <f t="array" ref="H56">[1]!hks_fa_grossprofitmargin_ttm2($U$1,$B56)%</f>
        <v>0.56000399999999995</v>
      </c>
      <c r="I56" s="7" cm="1">
        <f t="array" ref="I56">[1]!hks_qfa_netprofitmargin($U$1,$B56,1)%</f>
        <v>0.21771699999999999</v>
      </c>
      <c r="J56" s="7" cm="1">
        <f t="array" ref="J56">[1]!hks_qfa_netprofitmargin($U$1,EDATE($B56,-12),1)%</f>
        <v>0.16105</v>
      </c>
      <c r="K56" s="7" cm="1">
        <f t="array" ref="K56">[1]!hks_fa_netprofitmargin_ttm2($U$1,$B56)%</f>
        <v>-0.18404000000000001</v>
      </c>
      <c r="L56" s="8" cm="1">
        <f t="array" ref="L56">[1]!hks_qstm_cs($U$1,"W93978243",$B56,1,"Cur=USD",100000000)</f>
        <v>20.53</v>
      </c>
      <c r="M56" s="6" cm="1">
        <f t="array" ref="M56">[1]!s_nq_avgclose($U$1,-63,$A56,3)</f>
        <v>46.406239046895962</v>
      </c>
      <c r="N56" s="6">
        <f>MIN([1]!s_mq_low($U$1,$A56,3),[1]!s_mq_low($U$1,$A56-31,3),[1]!s_mq_low($U$1,$A56-62,3))</f>
        <v>40.206999116883473</v>
      </c>
      <c r="O56" s="9">
        <f>MAX([1]!s_mq_high($U$1,$A56,3),[1]!s_mq_high($U$1,$A56-31,3),[1]!s_mq_high($U$1,$A56-62,3))</f>
        <v>52.415309751760724</v>
      </c>
      <c r="P56" s="9" cm="1">
        <f t="array" ref="P56">[1]!hks_stm_bs($U$1,"W59961072",$B56,1,"Cur=USD",100000000)</f>
        <v>443.18</v>
      </c>
      <c r="Q56" s="9" cm="1">
        <f t="array" ref="Q56">[1]!hks_stm_bs($U$1,"W57429756",$B56,1,"Cur=USD",100000000)</f>
        <v>177.72</v>
      </c>
      <c r="R56" s="9">
        <f>[1]!hks_stm_bs($U$1,"W51009704",$B56,1,"Cur=USD",100000000)</f>
        <v>162.12</v>
      </c>
      <c r="S56" s="9">
        <f>[1]!hks_stm_bs($U$1,"W50002154",$B56,1,"Cur=USD",100000000)</f>
        <v>228.1</v>
      </c>
      <c r="T56" s="11"/>
    </row>
    <row r="57" spans="1:20" x14ac:dyDescent="0.25">
      <c r="A57" s="5">
        <v>43373</v>
      </c>
      <c r="B57" s="5">
        <v>43465</v>
      </c>
      <c r="C57" s="6" cm="1">
        <f t="array" ref="C57">[1]!hks_qstm_is($U$1,"W69199016",$B57,1,"Cur=USD",100000000)</f>
        <v>58.03</v>
      </c>
      <c r="D57" s="6" cm="1">
        <f t="array" ref="D57">[1]!hks_qstm_is($U$1,"W69199016",EDATE($B57,-12),1,"Cur=USD",100000000)</f>
        <v>59.05</v>
      </c>
      <c r="E57" s="6" cm="1">
        <f t="array" ref="E57">[1]!hks_fa_or_ttm($U$1,$A57,"Cur=USD",100000000)+$C57-$D57</f>
        <v>227.3</v>
      </c>
      <c r="F57" s="7" cm="1">
        <f t="array" ref="F57">[1]!hks_qfa_grossprofitmargin($U$1,$B57,1)%</f>
        <v>0.50887500000000008</v>
      </c>
      <c r="G57" s="7" cm="1">
        <f t="array" ref="G57">[1]!hks_qfa_grossprofitmargin($U$1,EDATE($B57,-12),1)%</f>
        <v>0.55071999999999999</v>
      </c>
      <c r="H57" s="7" cm="1">
        <f t="array" ref="H57">[1]!hks_fa_grossprofitmargin_ttm2($U$1,$B57)%</f>
        <v>0.54935800000000001</v>
      </c>
      <c r="I57" s="7" cm="1">
        <f t="array" ref="I57">[1]!hks_qfa_netprofitmargin($U$1,$B57,1)%</f>
        <v>-8.495599999999999E-2</v>
      </c>
      <c r="J57" s="7" cm="1">
        <f t="array" ref="J57">[1]!hks_qfa_netprofitmargin($U$1,EDATE($B57,-12),1)%</f>
        <v>2.8450000000000003E-2</v>
      </c>
      <c r="K57" s="7" cm="1">
        <f t="array" ref="K57">[1]!hks_fa_netprofitmargin_ttm2($U$1,$B57)%</f>
        <v>-0.21397099999999999</v>
      </c>
      <c r="L57" s="8" cm="1">
        <f t="array" ref="L57">[1]!hks_qstm_cs($U$1,"W93978243",$B57,1,"Cur=USD",100000000)</f>
        <v>-4.3600000000000003</v>
      </c>
      <c r="M57" s="6" cm="1">
        <f t="array" ref="M57">[1]!s_nq_avgclose($U$1,-63,$A57,3)</f>
        <v>55.097854899773075</v>
      </c>
      <c r="N57" s="6">
        <f>MIN([1]!s_mq_low($U$1,$A57,3),[1]!s_mq_low($U$1,$A57-31,3),[1]!s_mq_low($U$1,$A57-62,3))</f>
        <v>46.115432937223481</v>
      </c>
      <c r="O57" s="9">
        <f>MAX([1]!s_mq_high($U$1,$A57,3),[1]!s_mq_high($U$1,$A57-31,3),[1]!s_mq_high($U$1,$A57-62,3))</f>
        <v>64.585513126831913</v>
      </c>
      <c r="P57" s="9" cm="1">
        <f t="array" ref="P57">[1]!hks_stm_bs($U$1,"W59961072",$B57,1,"Cur=USD",100000000)</f>
        <v>173.84</v>
      </c>
      <c r="Q57" s="9" cm="1">
        <f t="array" ref="Q57">[1]!hks_stm_bs($U$1,"W57429756",$B57,1,"Cur=USD",100000000)</f>
        <v>153.02000000000001</v>
      </c>
      <c r="R57" s="9">
        <f>[1]!hks_stm_bs($U$1,"W51009704",$B57,1,"Cur=USD",100000000)</f>
        <v>112.36</v>
      </c>
      <c r="S57" s="9">
        <f>[1]!hks_stm_bs($U$1,"W50002154",$B57,1,"Cur=USD",100000000)</f>
        <v>205.22</v>
      </c>
      <c r="T57" s="11"/>
    </row>
    <row r="58" spans="1:20" x14ac:dyDescent="0.25">
      <c r="A58" s="5">
        <v>43465</v>
      </c>
      <c r="B58" s="5">
        <v>43555</v>
      </c>
      <c r="C58" s="6" cm="1">
        <f t="array" ref="C58">[1]!hks_qstm_is($U$1,"W69199016",$B58,1,"Cur=USD",100000000)</f>
        <v>48.42</v>
      </c>
      <c r="D58" s="6" cm="1">
        <f t="array" ref="D58">[1]!hks_qstm_is($U$1,"W69199016",EDATE($B58,-12),1,"Cur=USD",100000000)</f>
        <v>60.68</v>
      </c>
      <c r="E58" s="6" cm="1">
        <f t="array" ref="E58">[1]!hks_fa_or_ttm($U$1,$A58,"Cur=USD",100000000)+$C58-$D58</f>
        <v>215.06</v>
      </c>
      <c r="F58" s="7" cm="1">
        <f t="array" ref="F58">[1]!hks_qfa_grossprofitmargin($U$1,$B58,1)%</f>
        <v>0.54812099999999997</v>
      </c>
      <c r="G58" s="7" cm="1">
        <f t="array" ref="G58">[1]!hks_qfa_grossprofitmargin($U$1,EDATE($B58,-12),1)%</f>
        <v>0.56113999999999997</v>
      </c>
      <c r="H58" s="7" cm="1">
        <f t="array" ref="H58">[1]!hks_fa_grossprofitmargin_ttm2($U$1,$B58)%</f>
        <v>0.54575499999999999</v>
      </c>
      <c r="I58" s="7" cm="1">
        <f t="array" ref="I58">[1]!hks_qfa_netprofitmargin($U$1,$B58,1)%</f>
        <v>0.22056999999999999</v>
      </c>
      <c r="J58" s="7" cm="1">
        <f t="array" ref="J58">[1]!hks_qfa_netprofitmargin($U$1,EDATE($B58,-12),1)%</f>
        <v>-0.98104799999999992</v>
      </c>
      <c r="K58" s="7" cm="1">
        <f t="array" ref="K58">[1]!hks_fa_netprofitmargin_ttm2($U$1,$B58)%</f>
        <v>0.100298</v>
      </c>
      <c r="L58" s="8" cm="1">
        <f t="array" ref="L58">[1]!hks_qstm_cs($U$1,"W93978243",$B58,1,"Cur=USD",100000000)</f>
        <v>3.56</v>
      </c>
      <c r="M58" s="6" cm="1">
        <f t="array" ref="M58">[1]!s_nq_avgclose($U$1,-63,$A58,3)</f>
        <v>51.548592777863163</v>
      </c>
      <c r="N58" s="6">
        <f>MIN([1]!s_mq_low($U$1,$A58,3),[1]!s_mq_low($U$1,$A58-31,3),[1]!s_mq_low($U$1,$A58-62,3))</f>
        <v>45.192974087311271</v>
      </c>
      <c r="O58" s="9">
        <f>MAX([1]!s_mq_high($U$1,$A58,3),[1]!s_mq_high($U$1,$A58-31,3),[1]!s_mq_high($U$1,$A58-62,3))</f>
        <v>62.398892486328705</v>
      </c>
      <c r="P58" s="9" cm="1">
        <f t="array" ref="P58">[1]!hks_stm_bs($U$1,"W59961072",$B58,1,"Cur=USD",100000000)</f>
        <v>162.94</v>
      </c>
      <c r="Q58" s="9" cm="1">
        <f t="array" ref="Q58">[1]!hks_stm_bs($U$1,"W57429756",$B58,1,"Cur=USD",100000000)</f>
        <v>179.52</v>
      </c>
      <c r="R58" s="9">
        <f>[1]!hks_stm_bs($U$1,"W51009704",$B58,1,"Cur=USD",100000000)</f>
        <v>105.56</v>
      </c>
      <c r="S58" s="9">
        <f>[1]!hks_stm_bs($U$1,"W50002154",$B58,1,"Cur=USD",100000000)</f>
        <v>200.73</v>
      </c>
      <c r="T58" s="11"/>
    </row>
    <row r="59" spans="1:20" x14ac:dyDescent="0.25">
      <c r="A59" s="5">
        <v>43555</v>
      </c>
      <c r="B59" s="5">
        <v>43646</v>
      </c>
      <c r="C59" s="6" cm="1">
        <f t="array" ref="C59">[1]!hks_qstm_is($U$1,"W69199016",$B59,1,"Cur=USD",100000000)</f>
        <v>49.82</v>
      </c>
      <c r="D59" s="6" cm="1">
        <f t="array" ref="D59">[1]!hks_qstm_is($U$1,"W69199016",EDATE($B59,-12),1,"Cur=USD",100000000)</f>
        <v>52.61</v>
      </c>
      <c r="E59" s="6" cm="1">
        <f t="array" ref="E59">[1]!hks_fa_or_ttm($U$1,$A59,"Cur=USD",100000000)+$C59-$D59</f>
        <v>212.59999999999997</v>
      </c>
      <c r="F59" s="7" cm="1">
        <f t="array" ref="F59">[1]!hks_qfa_grossprofitmargin($U$1,$B59,1)%</f>
        <v>0.56262500000000004</v>
      </c>
      <c r="G59" s="7" cm="1">
        <f t="array" ref="G59">[1]!hks_qfa_grossprofitmargin($U$1,EDATE($B59,-12),1)%</f>
        <v>0.57441600000000004</v>
      </c>
      <c r="H59" s="7" cm="1">
        <f t="array" ref="H59">[1]!hks_fa_grossprofitmargin_ttm2($U$1,$B59)%</f>
        <v>0.54261099999999995</v>
      </c>
      <c r="I59" s="7" cm="1">
        <f t="array" ref="I59">[1]!hks_qfa_netprofitmargin($U$1,$B59,1)%</f>
        <v>0.133079</v>
      </c>
      <c r="J59" s="7" cm="1">
        <f t="array" ref="J59">[1]!hks_qfa_netprofitmargin($U$1,EDATE($B59,-12),1)%</f>
        <v>6.8998000000000004E-2</v>
      </c>
      <c r="K59" s="7" cm="1">
        <f t="array" ref="K59">[1]!hks_fa_netprofitmargin_ttm2($U$1,$B59)%</f>
        <v>0.11574899999999999</v>
      </c>
      <c r="L59" s="8" cm="1">
        <f t="array" ref="L59">[1]!hks_qstm_cs($U$1,"W93978243",$B59,1,"Cur=USD",100000000)</f>
        <v>7.94</v>
      </c>
      <c r="M59" s="6" cm="1">
        <f t="array" ref="M59">[1]!s_nq_avgclose($U$1,-63,$A59,3)</f>
        <v>46.328862197334225</v>
      </c>
      <c r="N59" s="6">
        <f>MIN([1]!s_mq_low($U$1,$A59,3),[1]!s_mq_low($U$1,$A59-31,3),[1]!s_mq_low($U$1,$A59-62,3))</f>
        <v>41.902946351734471</v>
      </c>
      <c r="O59" s="9">
        <f>MAX([1]!s_mq_high($U$1,$A59,3),[1]!s_mq_high($U$1,$A59-31,3),[1]!s_mq_high($U$1,$A59-62,3))</f>
        <v>50.410656494243099</v>
      </c>
      <c r="P59" s="9" cm="1">
        <f t="array" ref="P59">[1]!hks_stm_bs($U$1,"W59961072",$B59,1,"Cur=USD",100000000)</f>
        <v>163.24</v>
      </c>
      <c r="Q59" s="9" cm="1">
        <f t="array" ref="Q59">[1]!hks_stm_bs($U$1,"W57429756",$B59,1,"Cur=USD",100000000)</f>
        <v>176.99</v>
      </c>
      <c r="R59" s="9">
        <f>[1]!hks_stm_bs($U$1,"W51009704",$B59,1,"Cur=USD",100000000)</f>
        <v>105.17</v>
      </c>
      <c r="S59" s="9">
        <f>[1]!hks_stm_bs($U$1,"W50002154",$B59,1,"Cur=USD",100000000)</f>
        <v>196.4</v>
      </c>
      <c r="T59" s="11"/>
    </row>
    <row r="60" spans="1:20" x14ac:dyDescent="0.25">
      <c r="A60" s="5">
        <v>43646</v>
      </c>
      <c r="B60" s="5">
        <v>43738</v>
      </c>
      <c r="C60" s="6" cm="1">
        <f t="array" ref="C60">[1]!hks_qstm_is($U$1,"W69199016",$B60,1,"Cur=USD",100000000)</f>
        <v>96.35</v>
      </c>
      <c r="D60" s="6" cm="1">
        <f t="array" ref="D60">[1]!hks_qstm_is($U$1,"W69199016",EDATE($B60,-12),1,"Cur=USD",100000000)</f>
        <v>55.99</v>
      </c>
      <c r="E60" s="6" cm="1">
        <f t="array" ref="E60">[1]!hks_fa_or_ttm($U$1,$A60,"Cur=USD",100000000)+$C60-$D60</f>
        <v>253.37</v>
      </c>
      <c r="F60" s="7" cm="1">
        <f t="array" ref="F60">[1]!hks_qfa_grossprofitmargin($U$1,$B60,1)%</f>
        <v>0.78059200000000006</v>
      </c>
      <c r="G60" s="7" cm="1">
        <f t="array" ref="G60">[1]!hks_qfa_grossprofitmargin($U$1,EDATE($B60,-12),1)%</f>
        <v>0.55509900000000001</v>
      </c>
      <c r="H60" s="7" cm="1">
        <f t="array" ref="H60">[1]!hks_fa_grossprofitmargin_ttm2($U$1,$B60)%</f>
        <v>0.63064600000000004</v>
      </c>
      <c r="I60" s="7" cm="1">
        <f t="array" ref="I60">[1]!hks_qfa_netprofitmargin($U$1,$B60,1)%</f>
        <v>0.22304099999999999</v>
      </c>
      <c r="J60" s="7" cm="1">
        <f t="array" ref="J60">[1]!hks_qfa_netprofitmargin($U$1,EDATE($B60,-12),1)%</f>
        <v>0.21771699999999999</v>
      </c>
      <c r="K60" s="7" cm="1">
        <f t="array" ref="K60">[1]!hks_fa_netprofitmargin_ttm2($U$1,$B60)%</f>
        <v>0.13406999999999999</v>
      </c>
      <c r="L60" s="8" cm="1">
        <f t="array" ref="L60">[1]!hks_qstm_cs($U$1,"W93978243",$B60,1,"Cur=USD",100000000)</f>
        <v>49.09</v>
      </c>
      <c r="M60" s="6" cm="1">
        <f t="array" ref="M60">[1]!s_nq_avgclose($U$1,-63,$A60,3)</f>
        <v>63.164266363746307</v>
      </c>
      <c r="N60" s="6">
        <f>MIN([1]!s_mq_low($U$1,$A60,3),[1]!s_mq_low($U$1,$A60-31,3),[1]!s_mq_low($U$1,$A60-62,3))</f>
        <v>48.161645359331239</v>
      </c>
      <c r="O60" s="9">
        <f>MAX([1]!s_mq_high($U$1,$A60,3),[1]!s_mq_high($U$1,$A60-31,3),[1]!s_mq_high($U$1,$A60-62,3))</f>
        <v>77.994497477135155</v>
      </c>
      <c r="P60" s="9" cm="1">
        <f t="array" ref="P60">[1]!hks_stm_bs($U$1,"W59961072",$B60,1,"Cur=USD",100000000)</f>
        <v>192.04</v>
      </c>
      <c r="Q60" s="9" cm="1">
        <f t="array" ref="Q60">[1]!hks_stm_bs($U$1,"W57429756",$B60,1,"Cur=USD",100000000)</f>
        <v>149.29</v>
      </c>
      <c r="R60" s="9">
        <f>[1]!hks_stm_bs($U$1,"W51009704",$B60,1,"Cur=USD",100000000)</f>
        <v>108.53</v>
      </c>
      <c r="S60" s="9">
        <f>[1]!hks_stm_bs($U$1,"W50002154",$B60,1,"Cur=USD",100000000)</f>
        <v>178.17</v>
      </c>
      <c r="T60" s="11"/>
    </row>
    <row r="61" spans="1:20" x14ac:dyDescent="0.25">
      <c r="A61" s="5">
        <v>43738</v>
      </c>
      <c r="B61" s="5">
        <v>43830</v>
      </c>
      <c r="C61" s="6" cm="1">
        <f t="array" ref="C61">[1]!hks_qstm_is($U$1,"W69199016",$B61,1,"Cur=USD",100000000)</f>
        <v>48.14</v>
      </c>
      <c r="D61" s="6" cm="1">
        <f t="array" ref="D61">[1]!hks_qstm_is($U$1,"W69199016",EDATE($B61,-12),1,"Cur=USD",100000000)</f>
        <v>58.03</v>
      </c>
      <c r="E61" s="6" cm="1">
        <f t="array" ref="E61">[1]!hks_fa_or_ttm($U$1,$A61,"Cur=USD",100000000)+$C61-$D61</f>
        <v>243.69000000000003</v>
      </c>
      <c r="F61" s="7" cm="1">
        <f t="array" ref="F61">[1]!hks_qfa_grossprofitmargin($U$1,$B61,1)%</f>
        <v>0.560033</v>
      </c>
      <c r="G61" s="7" cm="1">
        <f t="array" ref="G61">[1]!hks_qfa_grossprofitmargin($U$1,EDATE($B61,-12),1)%</f>
        <v>0.50887500000000008</v>
      </c>
      <c r="H61" s="7" cm="1">
        <f t="array" ref="H61">[1]!hks_fa_grossprofitmargin_ttm2($U$1,$B61)%</f>
        <v>0.64573800000000003</v>
      </c>
      <c r="I61" s="7" cm="1">
        <f t="array" ref="I61">[1]!hks_qfa_netprofitmargin($U$1,$B61,1)%</f>
        <v>0.10511</v>
      </c>
      <c r="J61" s="7" cm="1">
        <f t="array" ref="J61">[1]!hks_qfa_netprofitmargin($U$1,EDATE($B61,-12),1)%</f>
        <v>-8.495599999999999E-2</v>
      </c>
      <c r="K61" s="7" cm="1">
        <f t="array" ref="K61">[1]!hks_fa_netprofitmargin_ttm2($U$1,$B61)%</f>
        <v>0.18069500000000002</v>
      </c>
      <c r="L61" s="8" cm="1">
        <f t="array" ref="L61">[1]!hks_qstm_cs($U$1,"W93978243",$B61,1,"Cur=USD",100000000)</f>
        <v>12.27</v>
      </c>
      <c r="M61" s="6" cm="1">
        <f t="array" ref="M61">[1]!s_nq_avgclose($U$1,-63,$A61,3)</f>
        <v>65.689320649700278</v>
      </c>
      <c r="N61" s="6">
        <f>MIN([1]!s_mq_low($U$1,$A61,3),[1]!s_mq_low($U$1,$A61-31,3),[1]!s_mq_low($U$1,$A61-62,3))</f>
        <v>58.477320013409098</v>
      </c>
      <c r="O61" s="9">
        <f>MAX([1]!s_mq_high($U$1,$A61,3),[1]!s_mq_high($U$1,$A61-31,3),[1]!s_mq_high($U$1,$A61-62,3))</f>
        <v>70.360970862379602</v>
      </c>
      <c r="P61" s="9" cm="1">
        <f t="array" ref="P61">[1]!hks_stm_bs($U$1,"W59961072",$B61,1,"Cur=USD",100000000)</f>
        <v>167.65</v>
      </c>
      <c r="Q61" s="9" cm="1">
        <f t="array" ref="Q61">[1]!hks_stm_bs($U$1,"W57429756",$B61,1,"Cur=USD",100000000)</f>
        <v>161.91999999999999</v>
      </c>
      <c r="R61" s="9">
        <f>[1]!hks_stm_bs($U$1,"W51009704",$B61,1,"Cur=USD",100000000)</f>
        <v>89.35</v>
      </c>
      <c r="S61" s="9">
        <f>[1]!hks_stm_bs($U$1,"W50002154",$B61,1,"Cur=USD",100000000)</f>
        <v>191.13</v>
      </c>
      <c r="T61" s="11"/>
    </row>
    <row r="62" spans="1:20" x14ac:dyDescent="0.25">
      <c r="A62" s="5">
        <v>43830</v>
      </c>
      <c r="B62" s="5">
        <v>43921</v>
      </c>
      <c r="C62" s="6" cm="1">
        <f t="array" ref="C62">[1]!hks_qstm_is($U$1,"W69199016",$B62,1,"Cur=USD",100000000)</f>
        <v>50.77</v>
      </c>
      <c r="D62" s="6" cm="1">
        <f t="array" ref="D62">[1]!hks_qstm_is($U$1,"W69199016",EDATE($B62,-12),1,"Cur=USD",100000000)</f>
        <v>48.42</v>
      </c>
      <c r="E62" s="6" cm="1">
        <f t="array" ref="E62">[1]!hks_fa_or_ttm($U$1,$A62,"Cur=USD",100000000)+$C62-$D62</f>
        <v>245.07999999999998</v>
      </c>
      <c r="F62" s="7" cm="1">
        <f t="array" ref="F62">[1]!hks_qfa_grossprofitmargin($U$1,$B62,1)%</f>
        <v>0.58380900000000002</v>
      </c>
      <c r="G62" s="7" cm="1">
        <f t="array" ref="G62">[1]!hks_qfa_grossprofitmargin($U$1,EDATE($B62,-12),1)%</f>
        <v>0.54812099999999997</v>
      </c>
      <c r="H62" s="7" cm="1">
        <f t="array" ref="H62">[1]!hks_fa_grossprofitmargin_ttm2($U$1,$B62)%</f>
        <v>0.65219499999999997</v>
      </c>
      <c r="I62" s="7" cm="1">
        <f t="array" ref="I62">[1]!hks_qfa_netprofitmargin($U$1,$B62,1)%</f>
        <v>0.18219399999999999</v>
      </c>
      <c r="J62" s="7" cm="1">
        <f t="array" ref="J62">[1]!hks_qfa_netprofitmargin($U$1,EDATE($B62,-12),1)%</f>
        <v>0.22056999999999999</v>
      </c>
      <c r="K62" s="7" cm="1">
        <f t="array" ref="K62">[1]!hks_fa_netprofitmargin_ttm2($U$1,$B62)%</f>
        <v>0.173127</v>
      </c>
      <c r="L62" s="8" cm="1">
        <f t="array" ref="L62">[1]!hks_qstm_cs($U$1,"W93978243",$B62,1,"Cur=USD",100000000)</f>
        <v>11.18</v>
      </c>
      <c r="M62" s="6" cm="1">
        <f t="array" ref="M62">[1]!s_nq_avgclose($U$1,-63,$A62,3)</f>
        <v>73.646806193796579</v>
      </c>
      <c r="N62" s="6">
        <f>MIN([1]!s_mq_low($U$1,$A62,3),[1]!s_mq_low($U$1,$A62-31,3),[1]!s_mq_low($U$1,$A62-62,3))</f>
        <v>63.938291584162961</v>
      </c>
      <c r="O62" s="9">
        <f>MAX([1]!s_mq_high($U$1,$A62,3),[1]!s_mq_high($U$1,$A62-31,3),[1]!s_mq_high($U$1,$A62-62,3))</f>
        <v>82.642942191808487</v>
      </c>
      <c r="P62" s="9" cm="1">
        <f t="array" ref="P62">[1]!hks_stm_bs($U$1,"W59961072",$B62,1,"Cur=USD",100000000)</f>
        <v>162.05000000000001</v>
      </c>
      <c r="Q62" s="9" cm="1">
        <f t="array" ref="Q62">[1]!hks_stm_bs($U$1,"W57429756",$B62,1,"Cur=USD",100000000)</f>
        <v>169.06</v>
      </c>
      <c r="R62" s="9">
        <f>[1]!hks_stm_bs($U$1,"W51009704",$B62,1,"Cur=USD",100000000)</f>
        <v>91.94</v>
      </c>
      <c r="S62" s="9">
        <f>[1]!hks_stm_bs($U$1,"W50002154",$B62,1,"Cur=USD",100000000)</f>
        <v>194.04</v>
      </c>
      <c r="T62" s="11"/>
    </row>
    <row r="63" spans="1:20" x14ac:dyDescent="0.25">
      <c r="A63" s="5">
        <v>43921</v>
      </c>
      <c r="B63" s="5">
        <v>44012</v>
      </c>
      <c r="C63" s="6" cm="1">
        <f t="array" ref="C63">[1]!hks_qstm_is($U$1,"W69199016",$B63,1,"Cur=USD",100000000)</f>
        <v>52.16</v>
      </c>
      <c r="D63" s="6" cm="1">
        <f t="array" ref="D63">[1]!hks_qstm_is($U$1,"W69199016",EDATE($B63,-12),1,"Cur=USD",100000000)</f>
        <v>49.82</v>
      </c>
      <c r="E63" s="6" cm="1">
        <f t="array" ref="E63">[1]!hks_fa_or_ttm($U$1,$A63,"Cur=USD",100000000)+$C63-$D63</f>
        <v>247.42000000000002</v>
      </c>
      <c r="F63" s="7" cm="1">
        <f t="array" ref="F63">[1]!hks_qfa_grossprofitmargin($U$1,$B63,1)%</f>
        <v>0.55962400000000001</v>
      </c>
      <c r="G63" s="7" cm="1">
        <f t="array" ref="G63">[1]!hks_qfa_grossprofitmargin($U$1,EDATE($B63,-12),1)%</f>
        <v>0.56262500000000004</v>
      </c>
      <c r="H63" s="7" cm="1">
        <f t="array" ref="H63">[1]!hks_fa_grossprofitmargin_ttm2($U$1,$B63)%</f>
        <v>0.65070099999999997</v>
      </c>
      <c r="I63" s="7" cm="1">
        <f t="array" ref="I63">[1]!hks_qfa_netprofitmargin($U$1,$B63,1)%</f>
        <v>8.9723999999999998E-2</v>
      </c>
      <c r="J63" s="7" cm="1">
        <f t="array" ref="J63">[1]!hks_qfa_netprofitmargin($U$1,EDATE($B63,-12),1)%</f>
        <v>0.133079</v>
      </c>
      <c r="K63" s="7" cm="1">
        <f t="array" ref="K63">[1]!hks_fa_netprofitmargin_ttm2($U$1,$B63)%</f>
        <v>0.16361499999999998</v>
      </c>
      <c r="L63" s="8" cm="1">
        <f t="array" ref="L63">[1]!hks_qstm_cs($U$1,"W93978243",$B63,1,"Cur=USD",100000000)</f>
        <v>10.83</v>
      </c>
      <c r="M63" s="6" cm="1">
        <f t="array" ref="M63">[1]!s_nq_avgclose($U$1,-63,$A63,3)</f>
        <v>72.878072674356545</v>
      </c>
      <c r="N63" s="6">
        <f>MIN([1]!s_mq_low($U$1,$A63,3),[1]!s_mq_low($U$1,$A63-31,3),[1]!s_mq_low($U$1,$A63-62,3))</f>
        <v>51.736083487542203</v>
      </c>
      <c r="O63" s="9">
        <f>MAX([1]!s_mq_high($U$1,$A63,3),[1]!s_mq_high($U$1,$A63-31,3),[1]!s_mq_high($U$1,$A63-62,3))</f>
        <v>85.106770244071143</v>
      </c>
      <c r="P63" s="9" cm="1">
        <f t="array" ref="P63">[1]!hks_stm_bs($U$1,"W59961072",$B63,1,"Cur=USD",100000000)</f>
        <v>153.13</v>
      </c>
      <c r="Q63" s="9" cm="1">
        <f t="array" ref="Q63">[1]!hks_stm_bs($U$1,"W57429756",$B63,1,"Cur=USD",100000000)</f>
        <v>166.25</v>
      </c>
      <c r="R63" s="9">
        <f>[1]!hks_stm_bs($U$1,"W51009704",$B63,1,"Cur=USD",100000000)</f>
        <v>97.74</v>
      </c>
      <c r="S63" s="9">
        <f>[1]!hks_stm_bs($U$1,"W50002154",$B63,1,"Cur=USD",100000000)</f>
        <v>191.19</v>
      </c>
      <c r="T63" s="11"/>
    </row>
    <row r="64" spans="1:20" x14ac:dyDescent="0.25">
      <c r="A64" s="5">
        <v>44012</v>
      </c>
      <c r="B64" s="5">
        <v>44104</v>
      </c>
      <c r="C64" s="6" cm="1">
        <f t="array" ref="C64">[1]!hks_qstm_is($U$1,"W69199016",$B64,1,"Cur=USD",100000000)</f>
        <v>48.93</v>
      </c>
      <c r="D64" s="6" cm="1">
        <f t="array" ref="D64">[1]!hks_qstm_is($U$1,"W69199016",EDATE($B64,-12),1,"Cur=USD",100000000)</f>
        <v>96.35</v>
      </c>
      <c r="E64" s="6" cm="1">
        <f t="array" ref="E64">[1]!hks_fa_or_ttm($U$1,$A64,"Cur=USD",100000000)+$C64-$D64</f>
        <v>199.98999999999998</v>
      </c>
      <c r="F64" s="7" cm="1">
        <f t="array" ref="F64">[1]!hks_qfa_grossprofitmargin($U$1,$B64,1)%</f>
        <v>0.57490299999999994</v>
      </c>
      <c r="G64" s="7" cm="1">
        <f t="array" ref="G64">[1]!hks_qfa_grossprofitmargin($U$1,EDATE($B64,-12),1)%</f>
        <v>0.78059200000000006</v>
      </c>
      <c r="H64" s="7" cm="1">
        <f t="array" ref="H64">[1]!hks_fa_grossprofitmargin_ttm2($U$1,$B64)%</f>
        <v>0.56962800000000002</v>
      </c>
      <c r="I64" s="7" cm="1">
        <f t="array" ref="I64">[1]!hks_qfa_netprofitmargin($U$1,$B64,1)%</f>
        <v>0.17269600000000002</v>
      </c>
      <c r="J64" s="7" cm="1">
        <f t="array" ref="J64">[1]!hks_qfa_netprofitmargin($U$1,EDATE($B64,-12),1)%</f>
        <v>0.22304099999999999</v>
      </c>
      <c r="K64" s="7" cm="1">
        <f t="array" ref="K64">[1]!hks_fa_netprofitmargin_ttm2($U$1,$B64)%</f>
        <v>0.137207</v>
      </c>
      <c r="L64" s="8" cm="1">
        <f t="array" ref="L64">[1]!hks_qstm_cs($U$1,"W93978243",$B64,1,"Cur=USD",100000000)</f>
        <v>18.72</v>
      </c>
      <c r="M64" s="6" cm="1">
        <f t="array" ref="M64">[1]!s_nq_avgclose($U$1,-63,$A64,3)</f>
        <v>71.552394681918017</v>
      </c>
      <c r="N64" s="6">
        <f>MIN([1]!s_mq_low($U$1,$A64,3),[1]!s_mq_low($U$1,$A64-31,3),[1]!s_mq_low($U$1,$A64-62,3))</f>
        <v>57.578692915876708</v>
      </c>
      <c r="O64" s="9">
        <f>MAX([1]!s_mq_high($U$1,$A64,3),[1]!s_mq_high($U$1,$A64-31,3),[1]!s_mq_high($U$1,$A64-62,3))</f>
        <v>82.825153990785751</v>
      </c>
      <c r="P64" s="9" cm="1">
        <f t="array" ref="P64">[1]!hks_stm_bs($U$1,"W59961072",$B64,1,"Cur=USD",100000000)</f>
        <v>155.58000000000001</v>
      </c>
      <c r="Q64" s="9" cm="1">
        <f t="array" ref="Q64">[1]!hks_stm_bs($U$1,"W57429756",$B64,1,"Cur=USD",100000000)</f>
        <v>167.7</v>
      </c>
      <c r="R64" s="9">
        <f>[1]!hks_stm_bs($U$1,"W51009704",$B64,1,"Cur=USD",100000000)</f>
        <v>79.14</v>
      </c>
      <c r="S64" s="9">
        <f>[1]!hks_stm_bs($U$1,"W50002154",$B64,1,"Cur=USD",100000000)</f>
        <v>211.08</v>
      </c>
      <c r="T64" s="11"/>
    </row>
    <row r="65" spans="1:20" x14ac:dyDescent="0.25">
      <c r="A65" s="5">
        <v>44104</v>
      </c>
      <c r="B65" s="5">
        <v>44196</v>
      </c>
      <c r="C65" s="6" cm="1">
        <f t="array" ref="C65">[1]!hks_qstm_is($U$1,"W69199016",$B65,1,"Cur=USD",100000000)</f>
        <v>83.46</v>
      </c>
      <c r="D65" s="6" cm="1">
        <f t="array" ref="D65">[1]!hks_qstm_is($U$1,"W69199016",EDATE($B65,-12),1,"Cur=USD",100000000)</f>
        <v>48.14</v>
      </c>
      <c r="E65" s="6" cm="1">
        <f t="array" ref="E65">[1]!hks_fa_or_ttm($U$1,$A65,"Cur=USD",100000000)+$C65-$D65</f>
        <v>235.31</v>
      </c>
      <c r="F65" s="7" cm="1">
        <f t="array" ref="F65">[1]!hks_qfa_grossprofitmargin($U$1,$B65,1)%</f>
        <v>0.66858400000000007</v>
      </c>
      <c r="G65" s="7" cm="1">
        <f t="array" ref="G65">[1]!hks_qfa_grossprofitmargin($U$1,EDATE($B65,-12),1)%</f>
        <v>0.560033</v>
      </c>
      <c r="H65" s="7" cm="1">
        <f t="array" ref="H65">[1]!hks_fa_grossprofitmargin_ttm2($U$1,$B65)%</f>
        <v>0.60668900000000003</v>
      </c>
      <c r="I65" s="7" cm="1">
        <f t="array" ref="I65">[1]!hks_qfa_netprofitmargin($U$1,$B65,1)%</f>
        <v>0.35466099999999995</v>
      </c>
      <c r="J65" s="7" cm="1">
        <f t="array" ref="J65">[1]!hks_qfa_netprofitmargin($U$1,EDATE($B65,-12),1)%</f>
        <v>0.10511</v>
      </c>
      <c r="K65" s="7" cm="1">
        <f t="array" ref="K65">[1]!hks_fa_netprofitmargin_ttm2($U$1,$B65)%</f>
        <v>0.22089999999999999</v>
      </c>
      <c r="L65" s="8" cm="1">
        <f t="array" ref="L65">[1]!hks_qstm_cs($U$1,"W93978243",$B65,1,"Cur=USD",100000000)</f>
        <v>17.41</v>
      </c>
      <c r="M65" s="6" cm="1">
        <f t="array" ref="M65">[1]!s_nq_avgclose($U$1,-63,$A65,3)</f>
        <v>96.183247144594873</v>
      </c>
      <c r="N65" s="6">
        <f>MIN([1]!s_mq_low($U$1,$A65,3),[1]!s_mq_low($U$1,$A65-31,3),[1]!s_mq_low($U$1,$A65-62,3))</f>
        <v>78.663221464441747</v>
      </c>
      <c r="O65" s="9">
        <f>MAX([1]!s_mq_high($U$1,$A65,3),[1]!s_mq_high($U$1,$A65-31,3),[1]!s_mq_high($U$1,$A65-62,3))</f>
        <v>111.9979286030255</v>
      </c>
      <c r="P65" s="9" cm="1">
        <f t="array" ref="P65">[1]!hks_stm_bs($U$1,"W59961072",$B65,1,"Cur=USD",100000000)</f>
        <v>185.19</v>
      </c>
      <c r="Q65" s="9" cm="1">
        <f t="array" ref="Q65">[1]!hks_stm_bs($U$1,"W57429756",$B65,1,"Cur=USD",100000000)</f>
        <v>170.75</v>
      </c>
      <c r="R65" s="9">
        <f>[1]!hks_stm_bs($U$1,"W51009704",$B65,1,"Cur=USD",100000000)</f>
        <v>86.72</v>
      </c>
      <c r="S65" s="9">
        <f>[1]!hks_stm_bs($U$1,"W50002154",$B65,1,"Cur=USD",100000000)</f>
        <v>208.45</v>
      </c>
      <c r="T65" s="11"/>
    </row>
    <row r="66" spans="1:20" x14ac:dyDescent="0.25">
      <c r="A66" s="5">
        <v>44196</v>
      </c>
      <c r="B66" s="5">
        <v>44286</v>
      </c>
      <c r="C66" s="6" cm="1">
        <f t="array" ref="C66">[1]!hks_qstm_is($U$1,"W69199016",$B66,1,"Cur=USD",100000000)</f>
        <v>82.35</v>
      </c>
      <c r="D66" s="6" cm="1">
        <f t="array" ref="D66">[1]!hks_qstm_is($U$1,"W69199016",EDATE($B66,-12),1,"Cur=USD",100000000)</f>
        <v>50.77</v>
      </c>
      <c r="E66" s="6" cm="1">
        <f t="array" ref="E66">[1]!hks_fa_or_ttm($U$1,$A66,"Cur=USD",100000000)+$C66-$D66</f>
        <v>266.89</v>
      </c>
      <c r="F66" s="7" cm="1">
        <f t="array" ref="F66">[1]!hks_qfa_grossprofitmargin($U$1,$B66,1)%</f>
        <v>0.57632099999999997</v>
      </c>
      <c r="G66" s="7" cm="1">
        <f t="array" ref="G66">[1]!hks_qfa_grossprofitmargin($U$1,EDATE($B66,-12),1)%</f>
        <v>0.58380900000000002</v>
      </c>
      <c r="H66" s="7" cm="1">
        <f t="array" ref="H66">[1]!hks_fa_grossprofitmargin_ttm2($U$1,$B66)%</f>
        <v>0.60167099999999996</v>
      </c>
      <c r="I66" s="7" cm="1">
        <f t="array" ref="I66">[1]!hks_qfa_netprofitmargin($U$1,$B66,1)%</f>
        <v>0.29811799999999999</v>
      </c>
      <c r="J66" s="7" cm="1">
        <f t="array" ref="J66">[1]!hks_qfa_netprofitmargin($U$1,EDATE($B66,-12),1)%</f>
        <v>0.18219399999999999</v>
      </c>
      <c r="K66" s="7" cm="1">
        <f t="array" ref="K66">[1]!hks_fa_netprofitmargin_ttm2($U$1,$B66)%</f>
        <v>0.25208900000000001</v>
      </c>
      <c r="L66" s="8" cm="1">
        <f t="array" ref="L66">[1]!hks_qstm_cs($U$1,"W93978243",$B66,1,"Cur=USD",100000000)</f>
        <v>31.75</v>
      </c>
      <c r="M66" s="6" cm="1">
        <f t="array" ref="M66">[1]!s_nq_avgclose($U$1,-63,$A66,3)</f>
        <v>126.06348939271828</v>
      </c>
      <c r="N66" s="6">
        <f>MIN([1]!s_mq_low($U$1,$A66,3),[1]!s_mq_low($U$1,$A66-31,3),[1]!s_mq_low($U$1,$A66-62,3))</f>
        <v>104.31639901789023</v>
      </c>
      <c r="O66" s="9">
        <f>MAX([1]!s_mq_high($U$1,$A66,3),[1]!s_mq_high($U$1,$A66-31,3),[1]!s_mq_high($U$1,$A66-62,3))</f>
        <v>146.190391004677</v>
      </c>
      <c r="P66" s="9" cm="1">
        <f t="array" ref="P66">[1]!hks_stm_bs($U$1,"W59961072",$B66,1,"Cur=USD",100000000)</f>
        <v>197.92</v>
      </c>
      <c r="Q66" s="9" cm="1">
        <f t="array" ref="Q66">[1]!hks_stm_bs($U$1,"W57429756",$B66,1,"Cur=USD",100000000)</f>
        <v>176.87</v>
      </c>
      <c r="R66" s="9">
        <f>[1]!hks_stm_bs($U$1,"W51009704",$B66,1,"Cur=USD",100000000)</f>
        <v>92.23</v>
      </c>
      <c r="S66" s="9">
        <f>[1]!hks_stm_bs($U$1,"W50002154",$B66,1,"Cur=USD",100000000)</f>
        <v>208.76</v>
      </c>
      <c r="T66" s="11"/>
    </row>
    <row r="67" spans="1:20" x14ac:dyDescent="0.25">
      <c r="A67" s="5">
        <v>44286</v>
      </c>
      <c r="B67" s="5">
        <v>44377</v>
      </c>
      <c r="C67" s="6" cm="1">
        <f t="array" ref="C67">[1]!hks_qstm_is($U$1,"W69199016",$B67,1,"Cur=USD",100000000)</f>
        <v>79.349999999999994</v>
      </c>
      <c r="D67" s="6" cm="1">
        <f t="array" ref="D67">[1]!hks_qstm_is($U$1,"W69199016",EDATE($B67,-12),1,"Cur=USD",100000000)</f>
        <v>52.16</v>
      </c>
      <c r="E67" s="6" cm="1">
        <f t="array" ref="E67">[1]!hks_fa_or_ttm($U$1,$A67,"Cur=USD",100000000)+$C67-$D67</f>
        <v>294.08000000000004</v>
      </c>
      <c r="F67" s="7" cm="1">
        <f t="array" ref="F67">[1]!hks_qfa_grossprofitmargin($U$1,$B67,1)%</f>
        <v>0.56748600000000005</v>
      </c>
      <c r="G67" s="7" cm="1">
        <f t="array" ref="G67">[1]!hks_qfa_grossprofitmargin($U$1,EDATE($B67,-12),1)%</f>
        <v>0.55962400000000001</v>
      </c>
      <c r="H67" s="7" cm="1">
        <f t="array" ref="H67">[1]!hks_fa_grossprofitmargin_ttm2($U$1,$B67)%</f>
        <v>0.59991799999999995</v>
      </c>
      <c r="I67" s="7" cm="1">
        <f t="array" ref="I67">[1]!hks_qfa_netprofitmargin($U$1,$B67,1)%</f>
        <v>0.222054</v>
      </c>
      <c r="J67" s="7" cm="1">
        <f t="array" ref="J67">[1]!hks_qfa_netprofitmargin($U$1,EDATE($B67,-12),1)%</f>
        <v>8.9723999999999998E-2</v>
      </c>
      <c r="K67" s="7" cm="1">
        <f t="array" ref="K67">[1]!hks_fa_netprofitmargin_ttm2($U$1,$B67)%</f>
        <v>0.27277400000000002</v>
      </c>
      <c r="L67" s="8" cm="1">
        <f t="array" ref="L67">[1]!hks_qstm_cs($U$1,"W93978243",$B67,1,"Cur=USD",100000000)</f>
        <v>29.11</v>
      </c>
      <c r="M67" s="6" cm="1">
        <f t="array" ref="M67">[1]!s_nq_avgclose($U$1,-63,$A67,3)</f>
        <v>131.36404504249796</v>
      </c>
      <c r="N67" s="6">
        <f>MIN([1]!s_mq_low($U$1,$A67,3),[1]!s_mq_low($U$1,$A67-31,3),[1]!s_mq_low($U$1,$A67-62,3))</f>
        <v>112.16020416032904</v>
      </c>
      <c r="O67" s="9">
        <f>MAX([1]!s_mq_high($U$1,$A67,3),[1]!s_mq_high($U$1,$A67-31,3),[1]!s_mq_high($U$1,$A67-62,3))</f>
        <v>152.42574200860156</v>
      </c>
      <c r="P67" s="9" cm="1">
        <f t="array" ref="P67">[1]!hks_stm_bs($U$1,"W59961072",$B67,1,"Cur=USD",100000000)</f>
        <v>182.99</v>
      </c>
      <c r="Q67" s="9" cm="1">
        <f t="array" ref="Q67">[1]!hks_stm_bs($U$1,"W57429756",$B67,1,"Cur=USD",100000000)</f>
        <v>188.69</v>
      </c>
      <c r="R67" s="9">
        <f>[1]!hks_stm_bs($U$1,"W51009704",$B67,1,"Cur=USD",100000000)</f>
        <v>90.7</v>
      </c>
      <c r="S67" s="9">
        <f>[1]!hks_stm_bs($U$1,"W50002154",$B67,1,"Cur=USD",100000000)</f>
        <v>206.74</v>
      </c>
      <c r="T67" s="11"/>
    </row>
    <row r="68" spans="1:20" x14ac:dyDescent="0.25">
      <c r="A68" s="5">
        <v>44377</v>
      </c>
      <c r="B68" s="5">
        <v>44469</v>
      </c>
      <c r="C68" s="6" cm="1">
        <f t="array" ref="C68">[1]!hks_qstm_is($U$1,"W69199016",$B68,1,"Cur=USD",100000000)</f>
        <v>80.599999999999994</v>
      </c>
      <c r="D68" s="6" cm="1">
        <f t="array" ref="D68">[1]!hks_qstm_is($U$1,"W69199016",EDATE($B68,-12),1,"Cur=USD",100000000)</f>
        <v>48.93</v>
      </c>
      <c r="E68" s="6" cm="1">
        <f t="array" ref="E68">[1]!hks_fa_or_ttm($U$1,$A68,"Cur=USD",100000000)+$C68-$D68</f>
        <v>325.75999999999993</v>
      </c>
      <c r="F68" s="7" cm="1">
        <f t="array" ref="F68">[1]!hks_qfa_grossprofitmargin($U$1,$B68,1)%</f>
        <v>0.57766700000000004</v>
      </c>
      <c r="G68" s="7" cm="1">
        <f t="array" ref="G68">[1]!hks_qfa_grossprofitmargin($U$1,EDATE($B68,-12),1)%</f>
        <v>0.57490299999999994</v>
      </c>
      <c r="H68" s="7" cm="1">
        <f t="array" ref="H68">[1]!hks_fa_grossprofitmargin_ttm2($U$1,$B68)%</f>
        <v>0.59814000000000001</v>
      </c>
      <c r="I68" s="7" cm="1">
        <f t="array" ref="I68">[1]!hks_qfa_netprofitmargin($U$1,$B68,1)%</f>
        <v>0.25148900000000002</v>
      </c>
      <c r="J68" s="7" cm="1">
        <f t="array" ref="J68">[1]!hks_qfa_netprofitmargin($U$1,EDATE($B68,-12),1)%</f>
        <v>0.17269600000000002</v>
      </c>
      <c r="K68" s="7" cm="1">
        <f t="array" ref="K68">[1]!hks_fa_netprofitmargin_ttm2($U$1,$B68)%</f>
        <v>0.28256999999999999</v>
      </c>
      <c r="L68" s="8" cm="1">
        <f t="array" ref="L68">[1]!hks_qstm_cs($U$1,"W93978243",$B68,1,"Cur=USD",100000000)</f>
        <v>33.729999999999997</v>
      </c>
      <c r="M68" s="6" cm="1">
        <f t="array" ref="M68">[1]!s_nq_avgclose($U$1,-63,$A68,3)</f>
        <v>123.43779447686927</v>
      </c>
      <c r="N68" s="6">
        <f>MIN([1]!s_mq_low($U$1,$A68,3),[1]!s_mq_low($U$1,$A68-31,3),[1]!s_mq_low($U$1,$A68-62,3))</f>
        <v>112.78944670745182</v>
      </c>
      <c r="O68" s="9">
        <f>MAX([1]!s_mq_high($U$1,$A68,3),[1]!s_mq_high($U$1,$A68-31,3),[1]!s_mq_high($U$1,$A68-62,3))</f>
        <v>132.50252137394301</v>
      </c>
      <c r="P68" s="9" cm="1">
        <f t="array" ref="P68">[1]!hks_stm_bs($U$1,"W59961072",$B68,1,"Cur=USD",100000000)</f>
        <v>196.93</v>
      </c>
      <c r="Q68" s="9" cm="1">
        <f t="array" ref="Q68">[1]!hks_stm_bs($U$1,"W57429756",$B68,1,"Cur=USD",100000000)</f>
        <v>190.76</v>
      </c>
      <c r="R68" s="9">
        <f>[1]!hks_stm_bs($U$1,"W51009704",$B68,1,"Cur=USD",100000000)</f>
        <v>114.6</v>
      </c>
      <c r="S68" s="9">
        <f>[1]!hks_stm_bs($U$1,"W50002154",$B68,1,"Cur=USD",100000000)</f>
        <v>191.32</v>
      </c>
      <c r="T68" s="11"/>
    </row>
    <row r="69" spans="1:20" x14ac:dyDescent="0.25">
      <c r="A69" s="5">
        <v>44469</v>
      </c>
      <c r="B69" s="5">
        <v>44561</v>
      </c>
      <c r="C69" s="6" cm="1">
        <f t="array" ref="C69">[1]!hks_qstm_is($U$1,"W69199016",$B69,1,"Cur=USD",100000000)</f>
        <v>93.36</v>
      </c>
      <c r="D69" s="6" cm="1">
        <f t="array" ref="D69">[1]!hks_qstm_is($U$1,"W69199016",EDATE($B69,-12),1,"Cur=USD",100000000)</f>
        <v>83.46</v>
      </c>
      <c r="E69" s="6" cm="1">
        <f t="array" ref="E69">[1]!hks_fa_or_ttm($U$1,$A69,"Cur=USD",100000000)+$C69-$D69</f>
        <v>335.66</v>
      </c>
      <c r="F69" s="7" cm="1">
        <f t="array" ref="F69">[1]!hks_qfa_grossprofitmargin($U$1,$B69,1)%</f>
        <v>0.57829900000000001</v>
      </c>
      <c r="G69" s="7" cm="1">
        <f t="array" ref="G69">[1]!hks_qfa_grossprofitmargin($U$1,EDATE($B69,-12),1)%</f>
        <v>0.66858400000000007</v>
      </c>
      <c r="H69" s="7" cm="1">
        <f t="array" ref="H69">[1]!hks_fa_grossprofitmargin_ttm2($U$1,$B69)%</f>
        <v>0.57510600000000001</v>
      </c>
      <c r="I69" s="7" cm="1">
        <f t="array" ref="I69">[1]!hks_qfa_netprofitmargin($U$1,$B69,1)%</f>
        <v>0.29969999999999997</v>
      </c>
      <c r="J69" s="7" cm="1">
        <f t="array" ref="J69">[1]!hks_qfa_netprofitmargin($U$1,EDATE($B69,-12),1)%</f>
        <v>0.35466099999999995</v>
      </c>
      <c r="K69" s="7" cm="1">
        <f t="array" ref="K69">[1]!hks_fa_netprofitmargin_ttm2($U$1,$B69)%</f>
        <v>0.26940999999999998</v>
      </c>
      <c r="L69" s="8" cm="1">
        <f t="array" ref="L69">[1]!hks_qstm_cs($U$1,"W93978243",$B69,1,"Cur=USD",100000000)</f>
        <v>10.77</v>
      </c>
      <c r="M69" s="6" cm="1">
        <f t="array" ref="M69">[1]!s_nq_avgclose($U$1,-63,$A69,3)</f>
        <v>130.23431379407759</v>
      </c>
      <c r="N69" s="6">
        <f>MIN([1]!s_mq_low($U$1,$A69,3),[1]!s_mq_low($U$1,$A69-31,3),[1]!s_mq_low($U$1,$A69-62,3))</f>
        <v>118.51111066291364</v>
      </c>
      <c r="O69" s="9">
        <f>MAX([1]!s_mq_high($U$1,$A69,3),[1]!s_mq_high($U$1,$A69-31,3),[1]!s_mq_high($U$1,$A69-62,3))</f>
        <v>139.57972533142623</v>
      </c>
      <c r="P69" s="9" cm="1">
        <f t="array" ref="P69">[1]!hks_stm_bs($U$1,"W59961072",$B69,1,"Cur=USD",100000000)</f>
        <v>200.75</v>
      </c>
      <c r="Q69" s="9" cm="1">
        <f t="array" ref="Q69">[1]!hks_stm_bs($U$1,"W57429756",$B69,1,"Cur=USD",100000000)</f>
        <v>211.65</v>
      </c>
      <c r="R69" s="9">
        <f>[1]!hks_stm_bs($U$1,"W51009704",$B69,1,"Cur=USD",100000000)</f>
        <v>119.51</v>
      </c>
      <c r="S69" s="9">
        <f>[1]!hks_stm_bs($U$1,"W50002154",$B69,1,"Cur=USD",100000000)</f>
        <v>193.39</v>
      </c>
      <c r="T69" s="11"/>
    </row>
    <row r="70" spans="1:20" x14ac:dyDescent="0.25">
      <c r="A70" s="5">
        <v>44561</v>
      </c>
      <c r="B70" s="5">
        <v>44651</v>
      </c>
      <c r="C70" s="6" cm="1">
        <f t="array" ref="C70">[1]!hks_qstm_is($U$1,"W69199016",$B70,1,"Cur=USD",100000000)</f>
        <v>107.05</v>
      </c>
      <c r="D70" s="6" cm="1">
        <f t="array" ref="D70">[1]!hks_qstm_is($U$1,"W69199016",EDATE($B70,-12),1,"Cur=USD",100000000)</f>
        <v>82.35</v>
      </c>
      <c r="E70" s="6" cm="1">
        <f t="array" ref="E70">[1]!hks_fa_or_ttm($U$1,$A70,"Cur=USD",100000000)+$C70-$D70</f>
        <v>360.36</v>
      </c>
      <c r="F70" s="7" cm="1">
        <f t="array" ref="F70">[1]!hks_qfa_grossprofitmargin($U$1,$B70,1)%</f>
        <v>0.59803800000000007</v>
      </c>
      <c r="G70" s="7" cm="1">
        <f t="array" ref="G70">[1]!hks_qfa_grossprofitmargin($U$1,EDATE($B70,-12),1)%</f>
        <v>0.57632099999999997</v>
      </c>
      <c r="H70" s="7" cm="1">
        <f t="array" ref="H70">[1]!hks_fa_grossprofitmargin_ttm2($U$1,$B70)%</f>
        <v>0.58164099999999996</v>
      </c>
      <c r="I70" s="7" cm="1">
        <f t="array" ref="I70">[1]!hks_qfa_netprofitmargin($U$1,$B70,1)%</f>
        <v>0.31751499999999999</v>
      </c>
      <c r="J70" s="7" cm="1">
        <f t="array" ref="J70">[1]!hks_qfa_netprofitmargin($U$1,EDATE($B70,-12),1)%</f>
        <v>0.29811799999999999</v>
      </c>
      <c r="K70" s="7" cm="1">
        <f t="array" ref="K70">[1]!hks_fa_netprofitmargin_ttm2($U$1,$B70)%</f>
        <v>0.27714</v>
      </c>
      <c r="L70" s="8" cm="1">
        <f t="array" ref="L70">[1]!hks_qstm_cs($U$1,"W93978243",$B70,1,"Cur=USD",100000000)</f>
        <v>20.57</v>
      </c>
      <c r="M70" s="6" cm="1">
        <f t="array" ref="M70">[1]!s_nq_avgclose($U$1,-63,$A70,3)</f>
        <v>147.64295836535885</v>
      </c>
      <c r="N70" s="6">
        <f>MIN([1]!s_mq_low($U$1,$A70,3),[1]!s_mq_low($U$1,$A70-31,3),[1]!s_mq_low($U$1,$A70-62,3))</f>
        <v>112.49784245024939</v>
      </c>
      <c r="O70" s="9">
        <f>MAX([1]!s_mq_high($U$1,$A70,3),[1]!s_mq_high($U$1,$A70-31,3),[1]!s_mq_high($U$1,$A70-62,3))</f>
        <v>178.10359177399084</v>
      </c>
      <c r="P70" s="9" cm="1">
        <f t="array" ref="P70">[1]!hks_stm_bs($U$1,"W59961072",$B70,1,"Cur=USD",100000000)</f>
        <v>202.22</v>
      </c>
      <c r="Q70" s="9" cm="1">
        <f t="array" ref="Q70">[1]!hks_stm_bs($U$1,"W57429756",$B70,1,"Cur=USD",100000000)</f>
        <v>225.98</v>
      </c>
      <c r="R70" s="9">
        <f>[1]!hks_stm_bs($U$1,"W51009704",$B70,1,"Cur=USD",100000000)</f>
        <v>122.73</v>
      </c>
      <c r="S70" s="9">
        <f>[1]!hks_stm_bs($U$1,"W50002154",$B70,1,"Cur=USD",100000000)</f>
        <v>192.14</v>
      </c>
      <c r="T70" s="11"/>
    </row>
    <row r="71" spans="1:20" x14ac:dyDescent="0.25">
      <c r="A71" s="5">
        <v>44651</v>
      </c>
      <c r="B71" s="5">
        <v>44742</v>
      </c>
      <c r="C71" s="6" cm="1">
        <f t="array" ref="C71">[1]!hks_qstm_is($U$1,"W69199016",$B71,1,"Cur=USD",100000000)</f>
        <v>111.64</v>
      </c>
      <c r="D71" s="6" cm="1">
        <f t="array" ref="D71">[1]!hks_qstm_is($U$1,"W69199016",EDATE($B71,-12),1,"Cur=USD",100000000)</f>
        <v>79.349999999999994</v>
      </c>
      <c r="E71" s="6" cm="1">
        <f t="array" ref="E71">[1]!hks_fa_or_ttm($U$1,$A71,"Cur=USD",100000000)+$C71-$D71</f>
        <v>392.65</v>
      </c>
      <c r="F71" s="7" cm="1">
        <f t="array" ref="F71">[1]!hks_qfa_grossprofitmargin($U$1,$B71,1)%</f>
        <v>0.58366200000000001</v>
      </c>
      <c r="G71" s="7" cm="1">
        <f t="array" ref="G71">[1]!hks_qfa_grossprofitmargin($U$1,EDATE($B71,-12),1)%</f>
        <v>0.56748600000000005</v>
      </c>
      <c r="H71" s="7" cm="1">
        <f t="array" ref="H71">[1]!hks_fa_grossprofitmargin_ttm2($U$1,$B71)%</f>
        <v>0.58506500000000006</v>
      </c>
      <c r="I71" s="7" cm="1">
        <f t="array" ref="I71">[1]!hks_qfa_netprofitmargin($U$1,$B71,1)%</f>
        <v>0.26280900000000001</v>
      </c>
      <c r="J71" s="7" cm="1">
        <f t="array" ref="J71">[1]!hks_qfa_netprofitmargin($U$1,EDATE($B71,-12),1)%</f>
        <v>0.222054</v>
      </c>
      <c r="K71" s="7" cm="1">
        <f t="array" ref="K71">[1]!hks_fa_netprofitmargin_ttm2($U$1,$B71)%</f>
        <v>0.28420400000000001</v>
      </c>
      <c r="L71" s="8" cm="1">
        <f t="array" ref="L71">[1]!hks_qstm_cs($U$1,"W93978243",$B71,1,"Cur=USD",100000000)</f>
        <v>26.98</v>
      </c>
      <c r="M71" s="6" cm="1">
        <f t="array" ref="M71">[1]!s_nq_avgclose($U$1,-63,$A71,3)</f>
        <v>155.68053206758583</v>
      </c>
      <c r="N71" s="6">
        <f>MIN([1]!s_mq_low($U$1,$A71,3),[1]!s_mq_low($U$1,$A71-31,3),[1]!s_mq_low($U$1,$A71-62,3))</f>
        <v>129.06692078815706</v>
      </c>
      <c r="O71" s="9">
        <f>MAX([1]!s_mq_high($U$1,$A71,3),[1]!s_mq_high($U$1,$A71-31,3),[1]!s_mq_high($U$1,$A71-62,3))</f>
        <v>178.93550599755631</v>
      </c>
      <c r="P71" s="9" cm="1">
        <f t="array" ref="P71">[1]!hks_stm_bs($U$1,"W59961072",$B71,1,"Cur=USD",100000000)</f>
        <v>216.1</v>
      </c>
      <c r="Q71" s="9" cm="1">
        <f t="array" ref="Q71">[1]!hks_stm_bs($U$1,"W57429756",$B71,1,"Cur=USD",100000000)</f>
        <v>226.92</v>
      </c>
      <c r="R71" s="9">
        <f>[1]!hks_stm_bs($U$1,"W51009704",$B71,1,"Cur=USD",100000000)</f>
        <v>134.32</v>
      </c>
      <c r="S71" s="9">
        <f>[1]!hks_stm_bs($U$1,"W50002154",$B71,1,"Cur=USD",100000000)</f>
        <v>175.42</v>
      </c>
      <c r="T71" s="11"/>
    </row>
    <row r="72" spans="1:20" x14ac:dyDescent="0.25">
      <c r="A72" s="5">
        <v>44742</v>
      </c>
      <c r="B72" s="5">
        <v>44834</v>
      </c>
      <c r="C72" s="6" cm="1">
        <f t="array" ref="C72">[1]!hks_qstm_is($U$1,"W69199016",$B72,1,"Cur=USD",100000000)</f>
        <v>109.36</v>
      </c>
      <c r="D72" s="6" cm="1">
        <f t="array" ref="D72">[1]!hks_qstm_is($U$1,"W69199016",EDATE($B72,-12),1,"Cur=USD",100000000)</f>
        <v>80.599999999999994</v>
      </c>
      <c r="E72" s="6" cm="1">
        <f t="array" ref="E72">[1]!hks_fa_or_ttm($U$1,$A72,"Cur=USD",100000000)+$C72-$D72</f>
        <v>421.4</v>
      </c>
      <c r="F72" s="7" cm="1">
        <f t="array" ref="F72">[1]!hks_qfa_grossprofitmargin($U$1,$B72,1)%</f>
        <v>0.55962000000000001</v>
      </c>
      <c r="G72" s="7" cm="1">
        <f t="array" ref="G72">[1]!hks_qfa_grossprofitmargin($U$1,EDATE($B72,-12),1)%</f>
        <v>0.57766700000000004</v>
      </c>
      <c r="H72" s="7" cm="1">
        <f t="array" ref="H72">[1]!hks_fa_grossprofitmargin_ttm2($U$1,$B72)%</f>
        <v>0.57988700000000004</v>
      </c>
      <c r="I72" s="7" cm="1">
        <f t="array" ref="I72">[1]!hks_qfa_netprofitmargin($U$1,$B72,1)%</f>
        <v>0.34107500000000002</v>
      </c>
      <c r="J72" s="7" cm="1">
        <f t="array" ref="J72">[1]!hks_qfa_netprofitmargin($U$1,EDATE($B72,-12),1)%</f>
        <v>0.25148900000000002</v>
      </c>
      <c r="K72" s="7" cm="1">
        <f t="array" ref="K72">[1]!hks_fa_netprofitmargin_ttm2($U$1,$B72)%</f>
        <v>0.30518999999999996</v>
      </c>
      <c r="L72" s="8" cm="1">
        <f t="array" ref="L72">[1]!hks_qstm_cs($U$1,"W93978243",$B72,1,"Cur=USD",100000000)</f>
        <v>28.95</v>
      </c>
      <c r="M72" s="6" cm="1">
        <f t="array" ref="M72">[1]!s_nq_avgclose($U$1,-63,$A72,3)</f>
        <v>126.74921357150612</v>
      </c>
      <c r="N72" s="6">
        <f>MIN([1]!s_mq_low($U$1,$A72,3),[1]!s_mq_low($U$1,$A72-31,3),[1]!s_mq_low($U$1,$A72-62,3))</f>
        <v>110.31473091332582</v>
      </c>
      <c r="O72" s="9">
        <f>MAX([1]!s_mq_high($U$1,$A72,3),[1]!s_mq_high($U$1,$A72-31,3),[1]!s_mq_high($U$1,$A72-62,3))</f>
        <v>143.06425387327326</v>
      </c>
      <c r="P72" s="9" cm="1">
        <f t="array" ref="P72">[1]!hks_stm_bs($U$1,"W59961072",$B72,1,"Cur=USD",100000000)</f>
        <v>189.99</v>
      </c>
      <c r="Q72" s="9" cm="1">
        <f t="array" ref="Q72">[1]!hks_stm_bs($U$1,"W57429756",$B72,1,"Cur=USD",100000000)</f>
        <v>280.20999999999998</v>
      </c>
      <c r="R72" s="9">
        <f>[1]!hks_stm_bs($U$1,"W51009704",$B72,1,"Cur=USD",100000000)</f>
        <v>118.29</v>
      </c>
      <c r="S72" s="9">
        <f>[1]!hks_stm_bs($U$1,"W50002154",$B72,1,"Cur=USD",100000000)</f>
        <v>191.43</v>
      </c>
      <c r="T72" s="11"/>
    </row>
    <row r="73" spans="1:20" x14ac:dyDescent="0.25">
      <c r="A73" s="5">
        <v>44834</v>
      </c>
      <c r="B73" s="5">
        <v>44926</v>
      </c>
      <c r="C73" s="6" cm="1">
        <f t="array" ref="C73">[1]!hks_qstm_is($U$1,"W69199016",$B73,1,"Cur=USD",100000000)</f>
        <v>113.96</v>
      </c>
      <c r="D73" s="6" cm="1">
        <f t="array" ref="D73">[1]!hks_qstm_is($U$1,"W69199016",EDATE($B73,-12),1,"Cur=USD",100000000)</f>
        <v>93.36</v>
      </c>
      <c r="E73" s="6" cm="1">
        <f t="array" ref="E73">[1]!hks_fa_or_ttm($U$1,$A73,"Cur=USD",100000000)+$C73-$D73</f>
        <v>442.01</v>
      </c>
      <c r="F73" s="7" cm="1">
        <f t="array" ref="F73">[1]!hks_qfa_grossprofitmargin($U$1,$B73,1)%</f>
        <v>0.57283299999999993</v>
      </c>
      <c r="G73" s="7" cm="1">
        <f t="array" ref="G73">[1]!hks_qfa_grossprofitmargin($U$1,EDATE($B73,-12),1)%</f>
        <v>0.57829900000000001</v>
      </c>
      <c r="H73" s="7" cm="1">
        <f t="array" ref="H73">[1]!hks_fa_grossprofitmargin_ttm2($U$1,$B73)%</f>
        <v>0.57839399999999996</v>
      </c>
      <c r="I73" s="7" cm="1">
        <f t="array" ref="I73">[1]!hks_qfa_netprofitmargin($U$1,$B73,1)%</f>
        <v>0.252106</v>
      </c>
      <c r="J73" s="7" cm="1">
        <f t="array" ref="J73">[1]!hks_qfa_netprofitmargin($U$1,EDATE($B73,-12),1)%</f>
        <v>0.29969999999999997</v>
      </c>
      <c r="K73" s="7" cm="1">
        <f t="array" ref="K73">[1]!hks_fa_netprofitmargin_ttm2($U$1,$B73)%</f>
        <v>0.29266999999999999</v>
      </c>
      <c r="L73" s="8" cm="1">
        <f t="array" ref="L73">[1]!hks_qstm_cs($U$1,"W93978243",$B73,1,"Cur=USD",100000000)</f>
        <v>14.46</v>
      </c>
      <c r="M73" s="6" cm="1">
        <f t="array" ref="M73">[1]!s_nq_avgclose($U$1,-63,$A73,3)</f>
        <v>128.42415258401158</v>
      </c>
      <c r="N73" s="6">
        <f>MIN([1]!s_mq_low($U$1,$A73,3),[1]!s_mq_low($U$1,$A73-31,3),[1]!s_mq_low($U$1,$A73-62,3))</f>
        <v>105.95591306419043</v>
      </c>
      <c r="O73" s="9">
        <f>MAX([1]!s_mq_high($U$1,$A73,3),[1]!s_mq_high($U$1,$A73-31,3),[1]!s_mq_high($U$1,$A73-62,3))</f>
        <v>146.1780989205466</v>
      </c>
      <c r="P73" s="9" cm="1">
        <f t="array" ref="P73">[1]!hks_stm_bs($U$1,"W59961072",$B73,1,"Cur=USD",100000000)</f>
        <v>207.24</v>
      </c>
      <c r="Q73" s="9" cm="1">
        <f t="array" ref="Q73">[1]!hks_stm_bs($U$1,"W57429756",$B73,1,"Cur=USD",100000000)</f>
        <v>282.89999999999998</v>
      </c>
      <c r="R73" s="9">
        <f>[1]!hks_stm_bs($U$1,"W51009704",$B73,1,"Cur=USD",100000000)</f>
        <v>118.66</v>
      </c>
      <c r="S73" s="9">
        <f>[1]!hks_stm_bs($U$1,"W50002154",$B73,1,"Cur=USD",100000000)</f>
        <v>191.35</v>
      </c>
      <c r="T73" s="11"/>
    </row>
    <row r="74" spans="1:20" x14ac:dyDescent="0.25">
      <c r="A74" s="5">
        <v>44926</v>
      </c>
      <c r="B74" s="5">
        <v>45016</v>
      </c>
      <c r="C74" s="6" cm="1">
        <f t="array" ref="C74">[1]!hks_qstm_is($U$1,"W69199016",$B74,1,"Cur=USD",100000000)</f>
        <v>94.63</v>
      </c>
      <c r="D74" s="6" cm="1">
        <f t="array" ref="D74">[1]!hks_qstm_is($U$1,"W69199016",EDATE($B74,-12),1,"Cur=USD",100000000)</f>
        <v>107.05</v>
      </c>
      <c r="E74" s="6" cm="1">
        <f t="array" ref="E74">[1]!hks_fa_or_ttm($U$1,$A74,"Cur=USD",100000000)+$C74-$D74</f>
        <v>429.58</v>
      </c>
      <c r="F74" s="7" cm="1">
        <f t="array" ref="F74">[1]!hks_qfa_grossprofitmargin($U$1,$B74,1)%</f>
        <v>0.57265100000000002</v>
      </c>
      <c r="G74" s="7" cm="1">
        <f t="array" ref="G74">[1]!hks_qfa_grossprofitmargin($U$1,EDATE($B74,-12),1)%</f>
        <v>0.59803800000000007</v>
      </c>
      <c r="H74" s="7" cm="1">
        <f t="array" ref="H74">[1]!hks_fa_grossprofitmargin_ttm2($U$1,$B74)%</f>
        <v>0.57223299999999999</v>
      </c>
      <c r="I74" s="7" cm="1">
        <f t="array" ref="I74">[1]!hks_qfa_netprofitmargin($U$1,$B74,1)%</f>
        <v>0.236183</v>
      </c>
      <c r="J74" s="7" cm="1">
        <f t="array" ref="J74">[1]!hks_qfa_netprofitmargin($U$1,EDATE($B74,-12),1)%</f>
        <v>0.31751499999999999</v>
      </c>
      <c r="K74" s="7" cm="1">
        <f t="array" ref="K74">[1]!hks_fa_netprofitmargin_ttm2($U$1,$B74)%</f>
        <v>0.27403500000000003</v>
      </c>
      <c r="L74" s="8" cm="1">
        <f t="array" ref="L74">[1]!hks_qstm_cs($U$1,"W93978243",$B74,1,"Cur=USD",100000000)</f>
        <v>30.95</v>
      </c>
      <c r="M74" s="6" cm="1">
        <f t="array" ref="M74">[1]!s_nq_avgclose($U$1,-63,$A74,3)</f>
        <v>109.96919892359165</v>
      </c>
      <c r="N74" s="6">
        <f>MIN([1]!s_mq_low($U$1,$A74,3),[1]!s_mq_low($U$1,$A74-31,3),[1]!s_mq_low($U$1,$A74-62,3))</f>
        <v>95.64369658725586</v>
      </c>
      <c r="O74" s="9">
        <f>MAX([1]!s_mq_high($U$1,$A74,3),[1]!s_mq_high($U$1,$A74-31,3),[1]!s_mq_high($U$1,$A74-62,3))</f>
        <v>121.06053106571957</v>
      </c>
      <c r="P74" s="9" cm="1">
        <f t="array" ref="P74">[1]!hks_stm_bs($U$1,"W59961072",$B74,1,"Cur=USD",100000000)</f>
        <v>210.98</v>
      </c>
      <c r="Q74" s="9" cm="1">
        <f t="array" ref="Q74">[1]!hks_stm_bs($U$1,"W57429756",$B74,1,"Cur=USD",100000000)</f>
        <v>289.16000000000003</v>
      </c>
      <c r="R74" s="9">
        <f>[1]!hks_stm_bs($U$1,"W51009704",$B74,1,"Cur=USD",100000000)</f>
        <v>100.81</v>
      </c>
      <c r="S74" s="9">
        <f>[1]!hks_stm_bs($U$1,"W50002154",$B74,1,"Cur=USD",100000000)</f>
        <v>211.23</v>
      </c>
      <c r="T74" s="11"/>
    </row>
    <row r="75" spans="1:20" x14ac:dyDescent="0.25">
      <c r="A75" s="5">
        <v>45016</v>
      </c>
      <c r="B75" s="5">
        <v>45107</v>
      </c>
      <c r="C75" s="6" cm="1">
        <f t="array" ref="C75">[1]!hks_qstm_is($U$1,"W69199016",$B75,1,"Cur=USD",100000000)</f>
        <v>92.75</v>
      </c>
      <c r="D75" s="6" cm="1">
        <f t="array" ref="D75">[1]!hks_qstm_is($U$1,"W69199016",EDATE($B75,-12),1,"Cur=USD",100000000)</f>
        <v>111.64</v>
      </c>
      <c r="E75" s="6" cm="1">
        <f t="array" ref="E75">[1]!hks_fa_or_ttm($U$1,$A75,"Cur=USD",100000000)+$C75-$D75</f>
        <v>410.68999999999994</v>
      </c>
      <c r="F75" s="7" cm="1">
        <f t="array" ref="F75">[1]!hks_qfa_grossprofitmargin($U$1,$B75,1)%</f>
        <v>0.55223699999999998</v>
      </c>
      <c r="G75" s="7" cm="1">
        <f t="array" ref="G75">[1]!hks_qfa_grossprofitmargin($U$1,EDATE($B75,-12),1)%</f>
        <v>0.58366200000000001</v>
      </c>
      <c r="H75" s="7" cm="1">
        <f t="array" ref="H75">[1]!hks_fa_grossprofitmargin_ttm2($U$1,$B75)%</f>
        <v>0.56462100000000004</v>
      </c>
      <c r="I75" s="7" cm="1">
        <f t="array" ref="I75">[1]!hks_qfa_netprofitmargin($U$1,$B75,1)%</f>
        <v>0.18371999999999999</v>
      </c>
      <c r="J75" s="7" cm="1">
        <f t="array" ref="J75">[1]!hks_qfa_netprofitmargin($U$1,EDATE($B75,-12),1)%</f>
        <v>0.26280900000000001</v>
      </c>
      <c r="K75" s="7" cm="1">
        <f t="array" ref="K75">[1]!hks_fa_netprofitmargin_ttm2($U$1,$B75)%</f>
        <v>0.25668399999999997</v>
      </c>
      <c r="L75" s="8" cm="1">
        <f t="array" ref="L75">[1]!hks_qstm_cs($U$1,"W93978243",$B75,1,"Cur=USD",100000000)</f>
        <v>14.57</v>
      </c>
      <c r="M75" s="6" cm="1">
        <f t="array" ref="M75">[1]!s_nq_avgclose($U$1,-63,$A75,3)</f>
        <v>117.23174360378256</v>
      </c>
      <c r="N75" s="6">
        <f>MIN([1]!s_mq_low($U$1,$A75,3),[1]!s_mq_low($U$1,$A75-31,3),[1]!s_mq_low($U$1,$A75-62,3))</f>
        <v>101.16392116279671</v>
      </c>
      <c r="O75" s="9">
        <f>MAX([1]!s_mq_high($U$1,$A75,3),[1]!s_mq_high($U$1,$A75-31,3),[1]!s_mq_high($U$1,$A75-62,3))</f>
        <v>132.14672946440561</v>
      </c>
      <c r="P75" s="9" cm="1">
        <f t="array" ref="P75">[1]!hks_stm_bs($U$1,"W59961072",$B75,1,"Cur=USD",100000000)</f>
        <v>190.73</v>
      </c>
      <c r="Q75" s="9" cm="1">
        <f t="array" ref="Q75">[1]!hks_stm_bs($U$1,"W57429756",$B75,1,"Cur=USD",100000000)</f>
        <v>292.89</v>
      </c>
      <c r="R75" s="9">
        <f>[1]!hks_stm_bs($U$1,"W51009704",$B75,1,"Cur=USD",100000000)</f>
        <v>78.66</v>
      </c>
      <c r="S75" s="9">
        <f>[1]!hks_stm_bs($U$1,"W50002154",$B75,1,"Cur=USD",100000000)</f>
        <v>207.98</v>
      </c>
      <c r="T75" s="11"/>
    </row>
    <row r="76" spans="1:20" x14ac:dyDescent="0.25">
      <c r="A76" s="5">
        <v>45107</v>
      </c>
      <c r="B76" s="5">
        <v>45199</v>
      </c>
      <c r="C76" s="6" cm="1">
        <f t="array" ref="C76">[1]!hks_qstm_is($U$1,"W69199016",$B76,1,"Cur=USD",100000000)</f>
        <v>84.51</v>
      </c>
      <c r="D76" s="6" cm="1">
        <f t="array" ref="D76">[1]!hks_qstm_is($U$1,"W69199016",EDATE($B76,-12),1,"Cur=USD",100000000)</f>
        <v>109.36</v>
      </c>
      <c r="E76" s="6" cm="1">
        <f t="array" ref="E76">[1]!hks_fa_or_ttm($U$1,$A76,"Cur=USD",100000000)+$C76-$D76</f>
        <v>385.84999999999997</v>
      </c>
      <c r="F76" s="7" cm="1">
        <f t="array" ref="F76">[1]!hks_qfa_grossprofitmargin($U$1,$B76,1)%</f>
        <v>0.55129600000000001</v>
      </c>
      <c r="G76" s="7" cm="1">
        <f t="array" ref="G76">[1]!hks_qfa_grossprofitmargin($U$1,EDATE($B76,-12),1)%</f>
        <v>0.55962000000000001</v>
      </c>
      <c r="H76" s="7" cm="1">
        <f t="array" ref="H76">[1]!hks_fa_grossprofitmargin_ttm2($U$1,$B76)%</f>
        <v>0.56310899999999997</v>
      </c>
      <c r="I76" s="7" cm="1">
        <f t="array" ref="I76">[1]!hks_qfa_netprofitmargin($U$1,$B76,1)%</f>
        <v>0.21334800000000001</v>
      </c>
      <c r="J76" s="7" cm="1">
        <f t="array" ref="J76">[1]!hks_qfa_netprofitmargin($U$1,EDATE($B76,-12),1)%</f>
        <v>0.34107500000000002</v>
      </c>
      <c r="K76" s="7" cm="1">
        <f t="array" ref="K76">[1]!hks_fa_netprofitmargin_ttm2($U$1,$B76)%</f>
        <v>0.22327900000000001</v>
      </c>
      <c r="L76" s="8" cm="1">
        <f t="array" ref="L76">[1]!hks_qstm_cs($U$1,"W93978243",$B76,1,"Cur=USD",100000000)</f>
        <v>26.57</v>
      </c>
      <c r="M76" s="6" cm="1">
        <f t="array" ref="M76">[1]!s_nq_avgclose($U$1,-63,$A76,3)</f>
        <v>109.85409001481635</v>
      </c>
      <c r="N76" s="6">
        <f>MIN([1]!s_mq_low($U$1,$A76,3),[1]!s_mq_low($U$1,$A76-31,3),[1]!s_mq_low($U$1,$A76-62,3))</f>
        <v>96.40444263821864</v>
      </c>
      <c r="O76" s="9">
        <f>MAX([1]!s_mq_high($U$1,$A76,3),[1]!s_mq_high($U$1,$A76-31,3),[1]!s_mq_high($U$1,$A76-62,3))</f>
        <v>121.20528594784768</v>
      </c>
      <c r="P76" s="9" cm="1">
        <f t="array" ref="P76">[1]!hks_stm_bs($U$1,"W59961072",$B76,1,"Cur=USD",100000000)</f>
        <v>204.76</v>
      </c>
      <c r="Q76" s="9" cm="1">
        <f t="array" ref="Q76">[1]!hks_stm_bs($U$1,"W57429756",$B76,1,"Cur=USD",100000000)</f>
        <v>285.26</v>
      </c>
      <c r="R76" s="9">
        <f>[1]!hks_stm_bs($U$1,"W51009704",$B76,1,"Cur=USD",100000000)</f>
        <v>84.63</v>
      </c>
      <c r="S76" s="9">
        <f>[1]!hks_stm_bs($U$1,"W50002154",$B76,1,"Cur=USD",100000000)</f>
        <v>198.69</v>
      </c>
      <c r="T76" s="11"/>
    </row>
    <row r="77" spans="1:20" x14ac:dyDescent="0.25">
      <c r="A77" s="5">
        <v>45199</v>
      </c>
      <c r="B77" s="5">
        <v>45291</v>
      </c>
      <c r="C77" s="6" cm="1">
        <f t="array" ref="C77">[1]!hks_qstm_is($U$1,"W69199016",$B77,1,"Cur=USD",100000000)</f>
        <v>86.31</v>
      </c>
      <c r="D77" s="6" cm="1">
        <f t="array" ref="D77">[1]!hks_qstm_is($U$1,"W69199016",EDATE($B77,-12),1,"Cur=USD",100000000)</f>
        <v>113.96</v>
      </c>
      <c r="E77" s="6" cm="1">
        <f t="array" ref="E77">[1]!hks_fa_or_ttm($U$1,$A77,"Cur=USD",100000000)+$C77-$D77</f>
        <v>358.19</v>
      </c>
      <c r="F77" s="7" cm="1">
        <f t="array" ref="F77">[1]!hks_qfa_grossprofitmargin($U$1,$B77,1)%</f>
        <v>0.550458</v>
      </c>
      <c r="G77" s="7" cm="1">
        <f t="array" ref="G77">[1]!hks_qfa_grossprofitmargin($U$1,EDATE($B77,-12),1)%</f>
        <v>0.57283299999999993</v>
      </c>
      <c r="H77" s="7" cm="1">
        <f t="array" ref="H77">[1]!hks_fa_grossprofitmargin_ttm2($U$1,$B77)%</f>
        <v>0.556979</v>
      </c>
      <c r="I77" s="7" cm="1">
        <f t="array" ref="I77">[1]!hks_qfa_netprofitmargin($U$1,$B77,1)%</f>
        <v>0.172518</v>
      </c>
      <c r="J77" s="7" cm="1">
        <f t="array" ref="J77">[1]!hks_qfa_netprofitmargin($U$1,EDATE($B77,-12),1)%</f>
        <v>0.252106</v>
      </c>
      <c r="K77" s="7" cm="1">
        <f t="array" ref="K77">[1]!hks_fa_netprofitmargin_ttm2($U$1,$B77)%</f>
        <v>0.20189800000000002</v>
      </c>
      <c r="L77" s="8" cm="1">
        <f t="array" ref="L77">[1]!hks_qstm_cs($U$1,"W93978243",$B77,1,"Cur=USD",100000000)</f>
        <v>40.9</v>
      </c>
      <c r="M77" s="6" cm="1">
        <f t="array" ref="M77">[1]!s_nq_avgclose($U$1,-63,$A77,3)</f>
        <v>111.28847340987825</v>
      </c>
      <c r="N77" s="6">
        <f>MIN([1]!s_mq_low($U$1,$A77,3),[1]!s_mq_low($U$1,$A77-31,3),[1]!s_mq_low($U$1,$A77-62,3))</f>
        <v>101.65362295290849</v>
      </c>
      <c r="O77" s="9">
        <f>MAX([1]!s_mq_high($U$1,$A77,3),[1]!s_mq_high($U$1,$A77-31,3),[1]!s_mq_high($U$1,$A77-62,3))</f>
        <v>127.20920896913779</v>
      </c>
      <c r="P77" s="9" cm="1">
        <f t="array" ref="P77">[1]!hks_stm_bs($U$1,"W59961072",$B77,1,"Cur=USD",100000000)</f>
        <v>224.64</v>
      </c>
      <c r="Q77" s="9" cm="1">
        <f t="array" ref="Q77">[1]!hks_stm_bs($U$1,"W57429756",$B77,1,"Cur=USD",100000000)</f>
        <v>285.76</v>
      </c>
      <c r="R77" s="9">
        <f>[1]!hks_stm_bs($U$1,"W51009704",$B77,1,"Cur=USD",100000000)</f>
        <v>96.28</v>
      </c>
      <c r="S77" s="9">
        <f>[1]!hks_stm_bs($U$1,"W50002154",$B77,1,"Cur=USD",100000000)</f>
        <v>198.31</v>
      </c>
      <c r="T77" s="11"/>
    </row>
    <row r="78" spans="1:20" x14ac:dyDescent="0.25">
      <c r="A78" s="5">
        <v>45291</v>
      </c>
      <c r="B78" s="5">
        <v>45382</v>
      </c>
      <c r="C78" s="6" cm="1">
        <f t="array" ref="C78">[1]!hks_qstm_is($U$1,"W69199016",$B78,1,"Cur=USD",100000000)</f>
        <v>99.35</v>
      </c>
      <c r="D78" s="6" cm="1">
        <f t="array" ref="D78">[1]!hks_qstm_is($U$1,"W69199016",EDATE($B78,-12),1,"Cur=USD",100000000)</f>
        <v>94.63</v>
      </c>
      <c r="E78" s="6" cm="1">
        <f t="array" ref="E78">[1]!hks_fa_or_ttm($U$1,$A78,"Cur=USD",100000000)+$C78-$D78</f>
        <v>362.91999999999996</v>
      </c>
      <c r="F78" s="7" cm="1">
        <f t="array" ref="F78">[1]!hks_qfa_grossprofitmargin($U$1,$B78,1)%</f>
        <v>0.56597900000000001</v>
      </c>
      <c r="G78" s="7" cm="1">
        <f t="array" ref="G78">[1]!hks_qfa_grossprofitmargin($U$1,EDATE($B78,-12),1)%</f>
        <v>0.57265100000000002</v>
      </c>
      <c r="H78" s="7" cm="1">
        <f t="array" ref="H78">[1]!hks_fa_grossprofitmargin_ttm2($U$1,$B78)%</f>
        <v>0.55535699999999999</v>
      </c>
      <c r="I78" s="7" cm="1">
        <f t="array" ref="I78">[1]!hks_qfa_netprofitmargin($U$1,$B78,1)%</f>
        <v>0.27850999999999998</v>
      </c>
      <c r="J78" s="7" cm="1">
        <f t="array" ref="J78">[1]!hks_qfa_netprofitmargin($U$1,EDATE($B78,-12),1)%</f>
        <v>0.236183</v>
      </c>
      <c r="K78" s="7" cm="1">
        <f t="array" ref="K78">[1]!hks_fa_netprofitmargin_ttm2($U$1,$B78)%</f>
        <v>0.21393100000000001</v>
      </c>
      <c r="L78" s="8" cm="1">
        <f t="array" ref="L78">[1]!hks_qstm_cs($U$1,"W93978243",$B78,1,"Cur=USD",100000000)</f>
        <v>29.49</v>
      </c>
      <c r="M78" s="6" cm="1">
        <f t="array" ref="M78">[1]!s_nq_avgclose($U$1,-63,$A78,3)</f>
        <v>119.42009747162058</v>
      </c>
      <c r="N78" s="6">
        <f>MIN([1]!s_mq_low($U$1,$A78,3),[1]!s_mq_low($U$1,$A78-31,3),[1]!s_mq_low($U$1,$A78-62,3))</f>
        <v>100.51964215283671</v>
      </c>
      <c r="O78" s="9">
        <f>MAX([1]!s_mq_high($U$1,$A78,3),[1]!s_mq_high($U$1,$A78-31,3),[1]!s_mq_high($U$1,$A78-62,3))</f>
        <v>142.4212430191732</v>
      </c>
      <c r="P78" s="9" cm="1">
        <f t="array" ref="P78">[1]!hks_stm_bs($U$1,"W59961072",$B78,1,"Cur=USD",100000000)</f>
        <v>234.39</v>
      </c>
      <c r="Q78" s="9" cm="1">
        <f t="array" ref="Q78">[1]!hks_stm_bs($U$1,"W57429756",$B78,1,"Cur=USD",100000000)</f>
        <v>286.95999999999998</v>
      </c>
      <c r="R78" s="9">
        <f>[1]!hks_stm_bs($U$1,"W51009704",$B78,1,"Cur=USD",100000000)</f>
        <v>91.69</v>
      </c>
      <c r="S78" s="9">
        <f>[1]!hks_stm_bs($U$1,"W50002154",$B78,1,"Cur=USD",100000000)</f>
        <v>199.08</v>
      </c>
      <c r="T78" s="11"/>
    </row>
    <row r="79" spans="1:20" x14ac:dyDescent="0.25">
      <c r="A79" s="5">
        <v>45382</v>
      </c>
      <c r="B79" s="5">
        <v>45473</v>
      </c>
      <c r="C79" s="6" cm="1">
        <f t="array" ref="C79">[1]!hks_qstm_is($U$1,"W69199016",$B79,1,"Cur=USD",100000000)</f>
        <v>93.89</v>
      </c>
      <c r="D79" s="6" cm="1">
        <f t="array" ref="D79">[1]!hks_qstm_is($U$1,"W69199016",EDATE($B79,-12),1,"Cur=USD",100000000)</f>
        <v>92.75</v>
      </c>
      <c r="E79" s="6" cm="1">
        <f t="array" ref="E79">[1]!hks_fa_or_ttm($U$1,$A79,"Cur=USD",100000000)+$C79-$D79</f>
        <v>364.06</v>
      </c>
      <c r="F79" s="7" cm="1">
        <f t="array" ref="F79">[1]!hks_qfa_grossprofitmargin($U$1,$B79,1)%</f>
        <v>0.56267999999999996</v>
      </c>
      <c r="G79" s="7" cm="1">
        <f t="array" ref="G79">[1]!hks_qfa_grossprofitmargin($U$1,EDATE($B79,-12),1)%</f>
        <v>0.55223699999999998</v>
      </c>
      <c r="H79" s="7" cm="1">
        <f t="array" ref="H79">[1]!hks_fa_grossprofitmargin_ttm2($U$1,$B79)%</f>
        <v>0.55805199999999999</v>
      </c>
      <c r="I79" s="7" cm="1">
        <f t="array" ref="I79">[1]!hks_qfa_netprofitmargin($U$1,$B79,1)%</f>
        <v>0.24773700000000001</v>
      </c>
      <c r="J79" s="7" cm="1">
        <f t="array" ref="J79">[1]!hks_qfa_netprofitmargin($U$1,EDATE($B79,-12),1)%</f>
        <v>0.18371999999999999</v>
      </c>
      <c r="K79" s="7" cm="1">
        <f t="array" ref="K79">[1]!hks_fa_netprofitmargin_ttm2($U$1,$B79)%</f>
        <v>0.23033999999999999</v>
      </c>
      <c r="L79" s="8" cm="1">
        <f t="array" ref="L79">[1]!hks_qstm_cs($U$1,"W93978243",$B79,1,"Cur=USD",100000000)</f>
        <v>35.54</v>
      </c>
      <c r="M79" s="6" cm="1">
        <f t="array" ref="M79">[1]!s_nq_avgclose($U$1,-63,$A79,3)</f>
        <v>149.71239626116952</v>
      </c>
      <c r="N79" s="6">
        <f>MIN([1]!s_mq_low($U$1,$A79,3),[1]!s_mq_low($U$1,$A79-31,3),[1]!s_mq_low($U$1,$A79-62,3))</f>
        <v>130.83566418494078</v>
      </c>
      <c r="O79" s="9">
        <f>MAX([1]!s_mq_high($U$1,$A79,3),[1]!s_mq_high($U$1,$A79-31,3),[1]!s_mq_high($U$1,$A79-62,3))</f>
        <v>173.06186940489769</v>
      </c>
      <c r="P79" s="9" cm="1">
        <f t="array" ref="P79">[1]!hks_stm_bs($U$1,"W59961072",$B79,1,"Cur=USD",100000000)</f>
        <v>242.32</v>
      </c>
      <c r="Q79" s="9" cm="1">
        <f t="array" ref="Q79">[1]!hks_stm_bs($U$1,"W57429756",$B79,1,"Cur=USD",100000000)</f>
        <v>289.35000000000002</v>
      </c>
      <c r="R79" s="9">
        <f>[1]!hks_stm_bs($U$1,"W51009704",$B79,1,"Cur=USD",100000000)</f>
        <v>91.43</v>
      </c>
      <c r="S79" s="9">
        <f>[1]!hks_stm_bs($U$1,"W50002154",$B79,1,"Cur=USD",100000000)</f>
        <v>195.55</v>
      </c>
      <c r="T79" s="11"/>
    </row>
    <row r="80" spans="1:20" x14ac:dyDescent="0.25">
      <c r="A80" s="5">
        <v>45473</v>
      </c>
      <c r="B80" s="5">
        <v>45565</v>
      </c>
      <c r="C80" s="6" cm="1">
        <f t="array" ref="C80">[1]!hks_qstm_is($U$1,"W69199016",$B80,1,"Cur=USD",100000000)</f>
        <v>93.93</v>
      </c>
      <c r="D80" s="6" cm="1">
        <f t="array" ref="D80">[1]!hks_qstm_is($U$1,"W69199016",EDATE($B80,-12),1,"Cur=USD",100000000)</f>
        <v>84.51</v>
      </c>
      <c r="E80" s="6" cm="1">
        <f t="array" ref="E80">[1]!hks_fa_or_ttm($U$1,$A80,"Cur=USD",100000000)+$C80-$D80</f>
        <v>373.49</v>
      </c>
      <c r="F80" s="7" cm="1">
        <f t="array" ref="F80">[1]!hks_qfa_grossprofitmargin($U$1,$B80,1)%</f>
        <v>0.55562699999999998</v>
      </c>
      <c r="G80" s="7" cm="1">
        <f t="array" ref="G80">[1]!hks_qfa_grossprofitmargin($U$1,EDATE($B80,-12),1)%</f>
        <v>0.55129600000000001</v>
      </c>
      <c r="H80" s="7" cm="1">
        <f t="array" ref="H80">[1]!hks_fa_grossprofitmargin_ttm2($U$1,$B80)%</f>
        <v>0.558944</v>
      </c>
      <c r="I80" s="7" cm="1">
        <f t="array" ref="I80">[1]!hks_qfa_netprofitmargin($U$1,$B80,1)%</f>
        <v>0.226658</v>
      </c>
      <c r="J80" s="7" cm="1">
        <f t="array" ref="J80">[1]!hks_qfa_netprofitmargin($U$1,EDATE($B80,-12),1)%</f>
        <v>0.21334800000000001</v>
      </c>
      <c r="K80" s="7" cm="1">
        <f t="array" ref="K80">[1]!hks_fa_netprofitmargin_ttm2($U$1,$B80)%</f>
        <v>0.23325899999999999</v>
      </c>
      <c r="L80" s="8" cm="1">
        <f t="array" ref="L80">[1]!hks_qstm_cs($U$1,"W93978243",$B80,1,"Cur=USD",100000000)</f>
        <v>30.52</v>
      </c>
      <c r="M80" s="6" cm="1">
        <f t="array" ref="M80">[1]!s_nq_avgclose($U$1,-63,$A80,3)</f>
        <v>184.04530976124292</v>
      </c>
      <c r="N80" s="6">
        <f>MIN([1]!s_mq_low($U$1,$A80,3),[1]!s_mq_low($U$1,$A80-31,3),[1]!s_mq_low($U$1,$A80-62,3))</f>
        <v>152.35369481818631</v>
      </c>
      <c r="O80" s="9">
        <f>MAX([1]!s_mq_high($U$1,$A80,3),[1]!s_mq_high($U$1,$A80-31,3),[1]!s_mq_high($U$1,$A80-62,3))</f>
        <v>225.67053862569273</v>
      </c>
      <c r="P80" s="9" cm="1">
        <f t="array" ref="P80">[1]!hks_stm_bs($U$1,"W59961072",$B80,1,"Cur=USD",100000000)</f>
        <v>233.32</v>
      </c>
      <c r="Q80" s="9" cm="1">
        <f t="array" ref="Q80">[1]!hks_stm_bs($U$1,"W57429756",$B80,1,"Cur=USD",100000000)</f>
        <v>294.08999999999997</v>
      </c>
      <c r="R80" s="9">
        <f>[1]!hks_stm_bs($U$1,"W51009704",$B80,1,"Cur=USD",100000000)</f>
        <v>97.47</v>
      </c>
      <c r="S80" s="9">
        <f>[1]!hks_stm_bs($U$1,"W50002154",$B80,1,"Cur=USD",100000000)</f>
        <v>183.24</v>
      </c>
      <c r="T80" s="11"/>
    </row>
    <row r="81" spans="1:20" x14ac:dyDescent="0.25">
      <c r="A81" s="5">
        <v>45565</v>
      </c>
      <c r="B81" s="5">
        <v>45657</v>
      </c>
      <c r="C81" s="6" cm="1">
        <f t="array" ref="C81">[1]!hks_qstm_is($U$1,"W69199016",$B81,1,"Cur=USD",100000000)</f>
        <v>102.44</v>
      </c>
      <c r="D81" s="6" cm="1">
        <f t="array" ref="D81">[1]!hks_qstm_is($U$1,"W69199016",EDATE($B81,-12),1,"Cur=USD",100000000)</f>
        <v>86.31</v>
      </c>
      <c r="E81" s="6" cm="1">
        <f t="array" ref="E81">[1]!hks_fa_or_ttm($U$1,$A81,"Cur=USD",100000000)+$C81-$D81</f>
        <v>389.62</v>
      </c>
      <c r="F81" s="7" cm="1">
        <f t="array" ref="F81">[1]!hks_qfa_grossprofitmargin($U$1,$B81,1)%</f>
        <v>0.56394</v>
      </c>
      <c r="G81" s="7" cm="1">
        <f t="array" ref="G81">[1]!hks_qfa_grossprofitmargin($U$1,EDATE($B81,-12),1)%</f>
        <v>0.550458</v>
      </c>
      <c r="H81" s="7" cm="1">
        <f t="array" ref="H81">[1]!hks_fa_grossprofitmargin_ttm2($U$1,$B81)%</f>
        <v>0.562137</v>
      </c>
      <c r="I81" s="7" cm="1">
        <f t="array" ref="I81">[1]!hks_qfa_netprofitmargin($U$1,$B81,1)%</f>
        <v>0.28504499999999999</v>
      </c>
      <c r="J81" s="7" cm="1">
        <f t="array" ref="J81">[1]!hks_qfa_netprofitmargin($U$1,EDATE($B81,-12),1)%</f>
        <v>0.172518</v>
      </c>
      <c r="K81" s="7" cm="1">
        <f t="array" ref="K81">[1]!hks_fa_netprofitmargin_ttm2($U$1,$B81)%</f>
        <v>0.26030500000000001</v>
      </c>
      <c r="L81" s="8" cm="1">
        <f t="array" ref="L81">[1]!hks_qstm_cs($U$1,"W93978243",$B81,1,"Cur=USD",100000000)</f>
        <v>26.47</v>
      </c>
      <c r="M81" s="6" cm="1">
        <f t="array" ref="M81">[1]!s_nq_avgclose($U$1,-63,$A81,3)</f>
        <v>173.01299434179299</v>
      </c>
      <c r="N81" s="6">
        <f>MIN([1]!s_mq_low($U$1,$A81,3),[1]!s_mq_low($U$1,$A81-31,3),[1]!s_mq_low($U$1,$A81-62,3))</f>
        <v>148.13461132375443</v>
      </c>
      <c r="O81" s="9">
        <f>MAX([1]!s_mq_high($U$1,$A81,3),[1]!s_mq_high($U$1,$A81-31,3),[1]!s_mq_high($U$1,$A81-62,3))</f>
        <v>206.55072626500228</v>
      </c>
      <c r="P81" s="9" cm="1">
        <f t="array" ref="P81">[1]!hks_stm_bs($U$1,"W59961072",$B81,1,"Cur=USD",100000000)</f>
        <v>252.31</v>
      </c>
      <c r="Q81" s="9" cm="1">
        <f t="array" ref="Q81">[1]!hks_stm_bs($U$1,"W57429756",$B81,1,"Cur=USD",100000000)</f>
        <v>299.23</v>
      </c>
      <c r="R81" s="9">
        <f>[1]!hks_stm_bs($U$1,"W51009704",$B81,1,"Cur=USD",100000000)</f>
        <v>105.04</v>
      </c>
      <c r="S81" s="9">
        <f>[1]!hks_stm_bs($U$1,"W50002154",$B81,1,"Cur=USD",100000000)</f>
        <v>183.76</v>
      </c>
      <c r="T81" s="11"/>
    </row>
    <row r="82" spans="1:20" x14ac:dyDescent="0.25">
      <c r="A82" s="5">
        <v>45657</v>
      </c>
      <c r="B82" s="5">
        <v>45747</v>
      </c>
      <c r="C82" s="6" cm="1">
        <f t="array" ref="C82">[1]!hks_qstm_is($U$1,"W69199016",$B82,1,"Cur=USD",100000000)</f>
        <v>116.69</v>
      </c>
      <c r="D82" s="6" cm="1">
        <f t="array" ref="D82">[1]!hks_qstm_is($U$1,"W69199016",EDATE($B82,-12),1,"Cur=USD",100000000)</f>
        <v>99.35</v>
      </c>
      <c r="E82" s="6" cm="1">
        <f t="array" ref="E82">[1]!hks_fa_or_ttm($U$1,$A82,"Cur=USD",100000000)+$C82-$D82</f>
        <v>406.96000000000004</v>
      </c>
      <c r="F82" s="7" cm="1">
        <f t="array" ref="F82">[1]!hks_qfa_grossprofitmargin($U$1,$B82,1)%</f>
        <v>0.55771700000000002</v>
      </c>
      <c r="G82" s="7" cm="1">
        <f t="array" ref="G82">[1]!hks_qfa_grossprofitmargin($U$1,EDATE($B82,-12),1)%</f>
        <v>0.56597900000000001</v>
      </c>
      <c r="H82" s="7" cm="1">
        <f t="array" ref="H82">[1]!hks_fa_grossprofitmargin_ttm2($U$1,$B82)%</f>
        <v>0.55993199999999999</v>
      </c>
      <c r="I82" s="7" cm="1">
        <f t="array" ref="I82">[1]!hks_qfa_netprofitmargin($U$1,$B82,1)%</f>
        <v>0.27251700000000001</v>
      </c>
      <c r="J82" s="7" cm="1">
        <f t="array" ref="J82">[1]!hks_qfa_netprofitmargin($U$1,EDATE($B82,-12),1)%</f>
        <v>0.27850999999999998</v>
      </c>
      <c r="K82" s="7" cm="1">
        <f t="array" ref="K82">[1]!hks_fa_netprofitmargin_ttm2($U$1,$B82)%</f>
        <v>0.25936199999999998</v>
      </c>
      <c r="L82" s="8" cm="1">
        <f t="array" ref="L82">[1]!hks_qstm_cs($U$1,"W93978243",$B82,1,"Cur=USD",100000000)</f>
        <v>45.87</v>
      </c>
      <c r="M82" s="6" cm="1">
        <f t="array" ref="M82">[1]!s_nq_avgclose($U$1,-63,$A82,3)</f>
        <v>161.25116126861283</v>
      </c>
      <c r="N82" s="6">
        <f>MIN([1]!s_mq_low($U$1,$A82,3),[1]!s_mq_low($U$1,$A82-31,3),[1]!s_mq_low($U$1,$A82-62,3))</f>
        <v>147.74110263939951</v>
      </c>
      <c r="O82" s="9">
        <f>MAX([1]!s_mq_high($U$1,$A82,3),[1]!s_mq_high($U$1,$A82-31,3),[1]!s_mq_high($U$1,$A82-62,3))</f>
        <v>179.10493836882682</v>
      </c>
      <c r="P82" s="9" cm="1">
        <f t="array" ref="P82">[1]!hks_stm_bs($U$1,"W59961072",$B82,1,"Cur=USD",100000000)</f>
        <v>260.64999999999998</v>
      </c>
      <c r="Q82" s="9" cm="1">
        <f t="array" ref="Q82">[1]!hks_stm_bs($U$1,"W57429756",$B82,1,"Cur=USD",100000000)</f>
        <v>295.10000000000002</v>
      </c>
      <c r="R82" s="9">
        <f>[1]!hks_stm_bs($U$1,"W51009704",$B82,1,"Cur=USD",100000000)</f>
        <v>99.54</v>
      </c>
      <c r="S82" s="9">
        <f>[1]!hks_stm_bs($U$1,"W50002154",$B82,1,"Cur=USD",100000000)</f>
        <v>187.41</v>
      </c>
      <c r="T82" s="11"/>
    </row>
    <row r="83" spans="1:20" x14ac:dyDescent="0.25">
      <c r="A83" s="5">
        <v>45747</v>
      </c>
      <c r="B83" s="5">
        <v>45838</v>
      </c>
      <c r="C83" s="6" cm="1">
        <f t="array" ref="C83">[1]!hks_qstm_is($U$1,"W69199016",$B83,1,"Cur=USD",100000000)</f>
        <v>109.79</v>
      </c>
      <c r="D83" s="6" cm="1">
        <f t="array" ref="D83">[1]!hks_qstm_is($U$1,"W69199016",EDATE($B83,-12),1,"Cur=USD",100000000)</f>
        <v>93.89</v>
      </c>
      <c r="E83" s="6" cm="1">
        <f t="array" ref="E83">[1]!hks_fa_or_ttm($U$1,$A83,"Cur=USD",100000000)+$C83-$D83</f>
        <v>422.86</v>
      </c>
      <c r="F83" s="7" cm="1">
        <f t="array" ref="F83">[1]!hks_qfa_grossprofitmargin($U$1,$B83,1)%</f>
        <v>0.55032300000000001</v>
      </c>
      <c r="G83" s="7" cm="1">
        <f t="array" ref="G83">[1]!hks_qfa_grossprofitmargin($U$1,EDATE($B83,-12),1)%</f>
        <v>0.56267999999999996</v>
      </c>
      <c r="H83" s="7" cm="1">
        <f t="array" ref="H83">[1]!hks_fa_grossprofitmargin_ttm2($U$1,$B83)%</f>
        <v>0.55682699999999996</v>
      </c>
      <c r="I83" s="7" cm="1">
        <f t="array" ref="I83">[1]!hks_qfa_netprofitmargin($U$1,$B83,1)%</f>
        <v>0.25612499999999999</v>
      </c>
      <c r="J83" s="7" cm="1">
        <f t="array" ref="J83">[1]!hks_qfa_netprofitmargin($U$1,EDATE($B83,-12),1)%</f>
        <v>0.24773700000000001</v>
      </c>
      <c r="K83" s="7" cm="1">
        <f t="array" ref="K83">[1]!hks_fa_netprofitmargin_ttm2($U$1,$B83)%</f>
        <v>0.26110299999999997</v>
      </c>
      <c r="L83" s="8" cm="1">
        <f t="array" ref="L83">[1]!hks_qstm_cs($U$1,"W93978243",$B83,1,"Cur=USD",100000000)</f>
        <v>25.54</v>
      </c>
      <c r="M83" s="6" cm="1">
        <f t="array" ref="M83">[1]!s_nq_avgclose($U$1,-63,$A83,3)</f>
        <v>160.96120498396809</v>
      </c>
      <c r="N83" s="6">
        <f>MIN([1]!s_mq_low($U$1,$A83,3),[1]!s_mq_low($U$1,$A83-31,3),[1]!s_mq_low($U$1,$A83-62,3))</f>
        <v>146.99698344830171</v>
      </c>
      <c r="O83" s="9">
        <f>MAX([1]!s_mq_high($U$1,$A83,3),[1]!s_mq_high($U$1,$A83-31,3),[1]!s_mq_high($U$1,$A83-62,3))</f>
        <v>174.99949921149511</v>
      </c>
      <c r="P83" s="9" cm="1">
        <f t="array" ref="P83">[1]!hks_stm_bs($U$1,"W59961072",$B83,1,"Cur=USD",100000000)</f>
        <v>260.8</v>
      </c>
      <c r="Q83" s="9" cm="1">
        <f t="array" ref="Q83">[1]!hks_stm_bs($U$1,"W57429756",$B83,1,"Cur=USD",100000000)</f>
        <v>292.92</v>
      </c>
      <c r="R83" s="9">
        <f>[1]!hks_stm_bs($U$1,"W51009704",$B83,1,"Cur=USD",100000000)</f>
        <v>95.44</v>
      </c>
      <c r="S83" s="9">
        <f>[1]!hks_stm_bs($U$1,"W50002154",$B83,1,"Cur=USD",100000000)</f>
        <v>181</v>
      </c>
      <c r="T83" s="11"/>
    </row>
    <row r="84" spans="1:20" x14ac:dyDescent="0.25">
      <c r="T84" s="11"/>
    </row>
    <row r="85" spans="1:20" ht="14.5" x14ac:dyDescent="0.25">
      <c r="T85" s="12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65"/>
  <sheetViews>
    <sheetView workbookViewId="0">
      <pane ySplit="1" topLeftCell="A2" activePane="bottomLeft" state="frozen"/>
      <selection pane="bottomLeft" activeCell="P2" sqref="P2:S63"/>
    </sheetView>
  </sheetViews>
  <sheetFormatPr defaultColWidth="8.7265625" defaultRowHeight="13" x14ac:dyDescent="0.25"/>
  <cols>
    <col min="1" max="2" width="12.6328125" style="1" customWidth="1"/>
    <col min="3" max="3" width="7.08984375" style="1" customWidth="1"/>
    <col min="4" max="5" width="8.54296875" style="1" customWidth="1"/>
    <col min="6" max="9" width="7.6328125" style="1" customWidth="1"/>
    <col min="10" max="10" width="8.1796875" style="1" customWidth="1"/>
    <col min="11" max="11" width="7.6328125" style="1" customWidth="1"/>
    <col min="12" max="12" width="8.1796875" style="1" customWidth="1"/>
    <col min="13" max="19" width="9.6328125" style="1" customWidth="1"/>
    <col min="20" max="20" width="9.7265625" style="1" customWidth="1"/>
    <col min="21" max="21" width="9.90625" style="1" customWidth="1"/>
    <col min="22" max="16384" width="8.7265625" style="1"/>
  </cols>
  <sheetData>
    <row r="1" spans="1:21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7" t="s">
        <v>82</v>
      </c>
      <c r="Q1" s="17" t="s">
        <v>83</v>
      </c>
      <c r="R1" s="17" t="s">
        <v>84</v>
      </c>
      <c r="S1" s="17" t="s">
        <v>85</v>
      </c>
      <c r="T1" s="14"/>
      <c r="U1" s="13" t="s">
        <v>75</v>
      </c>
    </row>
    <row r="2" spans="1:21" x14ac:dyDescent="0.25">
      <c r="A2" s="5">
        <v>40178</v>
      </c>
      <c r="B2" s="5">
        <v>40178</v>
      </c>
      <c r="C2" s="6" cm="1">
        <f t="array" ref="C2">[1]!hks_qstm_is($U$1,"W69199016",$B2,1,"Cur=USD",100000000)</f>
        <v>4.28</v>
      </c>
      <c r="D2" s="6" cm="1">
        <f t="array" ref="D2">[1]!hks_qstm_is($U$1,"W69199016",EDATE($B2,-12),1,"Cur=USD",100000000)</f>
        <v>4.47</v>
      </c>
      <c r="E2" s="6" cm="1">
        <f t="array" ref="E2">[1]!hks_fa_or_ttm($U$1,$A2,"Cur=USD",100000000)</f>
        <v>14.84</v>
      </c>
      <c r="F2" s="7" cm="1">
        <f t="array" ref="F2">[1]!hks_qfa_grossprofitmargin($U$1,$B2,1)%</f>
        <v>0.41588799999999998</v>
      </c>
      <c r="G2" s="7" cm="1">
        <f t="array" ref="G2">[1]!hks_qfa_grossprofitmargin($U$1,EDATE($B2,-12),1)%</f>
        <v>0.37583899999999998</v>
      </c>
      <c r="H2" s="7" cm="1">
        <f t="array" ref="H2">[1]!hks_fa_grossprofitmargin_ttm2($U$1,$B2)%</f>
        <v>0.37735799999999997</v>
      </c>
      <c r="I2" s="7" cm="1">
        <f t="array" ref="I2">[1]!hks_qfa_netprofitmargin($U$1,$B2,1)%</f>
        <v>-4.9065000000000004E-2</v>
      </c>
      <c r="J2" s="7" cm="1">
        <f t="array" ref="J2">[1]!hks_qfa_netprofitmargin($U$1,EDATE($B2,-12),1)%</f>
        <v>4.0267999999999998E-2</v>
      </c>
      <c r="K2" s="7" cm="1">
        <f t="array" ref="K2">[1]!hks_fa_netprofitmargin_ttm2($U$1,$B2)%</f>
        <v>-2.9649999999999999E-2</v>
      </c>
      <c r="L2" s="8" cm="1">
        <f t="array" ref="L2">[1]!hks_qstm_cs($U$1,"W93978243",$B2,1,"Cur=USD",100000000)</f>
        <v>0.46</v>
      </c>
      <c r="M2" s="6" cm="1">
        <f t="array" ref="M2">[1]!s_nq_avgclose($U$1,-63,$A2,3)</f>
        <v>1.1570500585548944</v>
      </c>
      <c r="N2" s="6">
        <f>MIN([1]!s_mq_low($U$1,$A2,3),[1]!s_mq_low($U$1,$A2-31,3),[1]!s_mq_low($U$1,$A2-62,3))</f>
        <v>1.0273836491541677</v>
      </c>
      <c r="O2" s="9">
        <f>MAX([1]!s_mq_high($U$1,$A2,3),[1]!s_mq_high($U$1,$A2-31,3),[1]!s_mq_high($U$1,$A2-62,3))</f>
        <v>1.3112942737634141</v>
      </c>
      <c r="P2" s="9" cm="1">
        <f t="array" ref="P2">[1]!hks_stm_bs($U$1,"W59961072",$B2,1,"Cur=USD",100000000)</f>
        <v>8.64</v>
      </c>
      <c r="Q2" s="9" cm="1">
        <f t="array" ref="Q2">[1]!hks_stm_bs($U$1,"W57429756",$B2,1,"Cur=USD",100000000)</f>
        <v>11.06</v>
      </c>
      <c r="R2" s="9">
        <f>[1]!hks_stm_bs($U$1,"W51009704",$B2,1,"Cur=USD",100000000)</f>
        <v>6.33</v>
      </c>
      <c r="S2" s="9">
        <f>[1]!hks_stm_bs($U$1,"W50002154",$B2,1,"Cur=USD",100000000)</f>
        <v>2.97</v>
      </c>
      <c r="T2" s="11"/>
      <c r="U2" s="15"/>
    </row>
    <row r="3" spans="1:21" x14ac:dyDescent="0.25">
      <c r="A3" s="5">
        <v>40268</v>
      </c>
      <c r="B3" s="5">
        <v>40268</v>
      </c>
      <c r="C3" s="6" cm="1">
        <f t="array" ref="C3">[1]!hks_qstm_is($U$1,"W69199016",$B3,1,"Cur=USD",100000000)</f>
        <v>4.5599999999999996</v>
      </c>
      <c r="D3" s="6" cm="1">
        <f t="array" ref="D3">[1]!hks_qstm_is($U$1,"W69199016",EDATE($B3,-12),1,"Cur=USD",100000000)</f>
        <v>0</v>
      </c>
      <c r="E3" s="6" cm="1">
        <f t="array" ref="E3">[1]!hks_fa_or_ttm($U$1,$A3,"Cur=USD",100000000)</f>
        <v>15.72</v>
      </c>
      <c r="F3" s="7" cm="1">
        <f t="array" ref="F3">[1]!hks_qfa_grossprofitmargin($U$1,$B3,1)%</f>
        <v>0.42543900000000001</v>
      </c>
      <c r="G3" s="7" cm="1">
        <f t="array" ref="G3">[1]!hks_qfa_grossprofitmargin($U$1,EDATE($B3,-12),1)%</f>
        <v>0</v>
      </c>
      <c r="H3" s="7" cm="1">
        <f t="array" ref="H3">[1]!hks_fa_grossprofitmargin_ttm2($U$1,$B3)%</f>
        <v>0.38867699999999999</v>
      </c>
      <c r="I3" s="7" cm="1">
        <f t="array" ref="I3">[1]!hks_qfa_netprofitmargin($U$1,$B3,1)%</f>
        <v>8.333299999999999E-2</v>
      </c>
      <c r="J3" s="7" cm="1">
        <f t="array" ref="J3">[1]!hks_qfa_netprofitmargin($U$1,EDATE($B3,-12),1)%</f>
        <v>0</v>
      </c>
      <c r="K3" s="7" cm="1">
        <f t="array" ref="K3">[1]!hks_fa_netprofitmargin_ttm2($U$1,$B3)%</f>
        <v>-7.6339999999999993E-3</v>
      </c>
      <c r="L3" s="8" cm="1">
        <f t="array" ref="L3">[1]!hks_qstm_cs($U$1,"W93978243",$B3,1,"Cur=USD",100000000)</f>
        <v>0.41</v>
      </c>
      <c r="M3" s="6" cm="1">
        <f t="array" ref="M3">[1]!s_nq_avgclose($U$1,-63,$A3,3)</f>
        <v>1.3264705647470547</v>
      </c>
      <c r="N3" s="6">
        <f>MIN([1]!s_mq_low($U$1,$A3,3),[1]!s_mq_low($U$1,$A3-31,3),[1]!s_mq_low($U$1,$A3-62,3))</f>
        <v>1.1829609358718609</v>
      </c>
      <c r="O3" s="9">
        <f>MAX([1]!s_mq_high($U$1,$A3,3),[1]!s_mq_high($U$1,$A3-31,3),[1]!s_mq_high($U$1,$A3-62,3))</f>
        <v>1.482644372959399</v>
      </c>
      <c r="P3" s="9" cm="1">
        <f t="array" ref="P3">[1]!hks_stm_bs($U$1,"W59961072",$B3,1,"Cur=USD",100000000)</f>
        <v>5.57</v>
      </c>
      <c r="Q3" s="9" cm="1">
        <f t="array" ref="Q3">[1]!hks_stm_bs($U$1,"W57429756",$B3,1,"Cur=USD",100000000)</f>
        <v>10.75</v>
      </c>
      <c r="R3" s="9">
        <f>[1]!hks_stm_bs($U$1,"W51009704",$B3,1,"Cur=USD",100000000)</f>
        <v>2.48</v>
      </c>
      <c r="S3" s="9">
        <f>[1]!hks_stm_bs($U$1,"W50002154",$B3,1,"Cur=USD",100000000)</f>
        <v>2.97</v>
      </c>
      <c r="T3" s="11"/>
      <c r="U3" s="15"/>
    </row>
    <row r="4" spans="1:21" x14ac:dyDescent="0.25">
      <c r="A4" s="5">
        <v>40359</v>
      </c>
      <c r="B4" s="5">
        <v>40359</v>
      </c>
      <c r="C4" s="6" cm="1">
        <f t="array" ref="C4">[1]!hks_qstm_is($U$1,"W69199016",$B4,1,"Cur=USD",100000000)</f>
        <v>5.15</v>
      </c>
      <c r="D4" s="6" cm="1">
        <f t="array" ref="D4">[1]!hks_qstm_is($U$1,"W69199016",EDATE($B4,-12),1,"Cur=USD",100000000)</f>
        <v>3.25</v>
      </c>
      <c r="E4" s="6" cm="1">
        <f t="array" ref="E4">[1]!hks_fa_or_ttm($U$1,$A4,"Cur=USD",100000000)</f>
        <v>17.62</v>
      </c>
      <c r="F4" s="7" cm="1">
        <f t="array" ref="F4">[1]!hks_qfa_grossprofitmargin($U$1,$B4,1)%</f>
        <v>0.45242699999999997</v>
      </c>
      <c r="G4" s="7" cm="1">
        <f t="array" ref="G4">[1]!hks_qfa_grossprofitmargin($U$1,EDATE($B4,-12),1)%</f>
        <v>0.30153800000000003</v>
      </c>
      <c r="H4" s="7" cm="1">
        <f t="array" ref="H4">[1]!hks_fa_grossprofitmargin_ttm2($U$1,$B4)%</f>
        <v>0.42338299999999995</v>
      </c>
      <c r="I4" s="7" cm="1">
        <f t="array" ref="I4">[1]!hks_qfa_netprofitmargin($U$1,$B4,1)%</f>
        <v>0.174757</v>
      </c>
      <c r="J4" s="7" cm="1">
        <f t="array" ref="J4">[1]!hks_qfa_netprofitmargin($U$1,EDATE($B4,-12),1)%</f>
        <v>-9.5385000000000011E-2</v>
      </c>
      <c r="K4" s="7" cm="1">
        <f t="array" ref="K4">[1]!hks_fa_netprofitmargin_ttm2($U$1,$B4)%</f>
        <v>6.1862E-2</v>
      </c>
      <c r="L4" s="8" cm="1">
        <f t="array" ref="L4">[1]!hks_qstm_cs($U$1,"W93978243",$B4,1,"Cur=USD",100000000)</f>
        <v>1.1499999999999999</v>
      </c>
      <c r="M4" s="6" cm="1">
        <f t="array" ref="M4">[1]!s_nq_avgclose($U$1,-63,$A4,3)</f>
        <v>1.5057574804493385</v>
      </c>
      <c r="N4" s="6">
        <f>MIN([1]!s_mq_low($U$1,$A4,3),[1]!s_mq_low($U$1,$A4-31,3),[1]!s_mq_low($U$1,$A4-62,3))</f>
        <v>1.3178328214816877</v>
      </c>
      <c r="O4" s="9">
        <f>MAX([1]!s_mq_high($U$1,$A4,3),[1]!s_mq_high($U$1,$A4-31,3),[1]!s_mq_high($U$1,$A4-62,3))</f>
        <v>1.6987319039119921</v>
      </c>
      <c r="P4" s="9" cm="1">
        <f t="array" ref="P4">[1]!hks_stm_bs($U$1,"W59961072",$B4,1,"Cur=USD",100000000)</f>
        <v>7.27</v>
      </c>
      <c r="Q4" s="9" cm="1">
        <f t="array" ref="Q4">[1]!hks_stm_bs($U$1,"W57429756",$B4,1,"Cur=USD",100000000)</f>
        <v>10.55</v>
      </c>
      <c r="R4" s="9">
        <f>[1]!hks_stm_bs($U$1,"W51009704",$B4,1,"Cur=USD",100000000)</f>
        <v>2.81</v>
      </c>
      <c r="S4" s="9">
        <f>[1]!hks_stm_bs($U$1,"W50002154",$B4,1,"Cur=USD",100000000)</f>
        <v>3.01</v>
      </c>
      <c r="T4" s="11"/>
      <c r="U4" s="15"/>
    </row>
    <row r="5" spans="1:21" x14ac:dyDescent="0.25">
      <c r="A5" s="5">
        <v>40451</v>
      </c>
      <c r="B5" s="5">
        <v>40451</v>
      </c>
      <c r="C5" s="6" cm="1">
        <f t="array" ref="C5">[1]!hks_qstm_is($U$1,"W69199016",$B5,1,"Cur=USD",100000000)</f>
        <v>5.5</v>
      </c>
      <c r="D5" s="6" cm="1">
        <f t="array" ref="D5">[1]!hks_qstm_is($U$1,"W69199016",EDATE($B5,-12),1,"Cur=USD",100000000)</f>
        <v>3.63</v>
      </c>
      <c r="E5" s="6" cm="1">
        <f t="array" ref="E5">[1]!hks_fa_or_ttm($U$1,$A5,"Cur=USD",100000000)</f>
        <v>19.489999999999998</v>
      </c>
      <c r="F5" s="7" cm="1">
        <f t="array" ref="F5">[1]!hks_qfa_grossprofitmargin($U$1,$B5,1)%</f>
        <v>0.478182</v>
      </c>
      <c r="G5" s="7" cm="1">
        <f t="array" ref="G5">[1]!hks_qfa_grossprofitmargin($U$1,EDATE($B5,-12),1)%</f>
        <v>0.38843000000000005</v>
      </c>
      <c r="H5" s="7" cm="1">
        <f t="array" ref="H5">[1]!hks_fa_grossprofitmargin_ttm2($U$1,$B5)%</f>
        <v>0.445357</v>
      </c>
      <c r="I5" s="7" cm="1">
        <f t="array" ref="I5">[1]!hks_qfa_netprofitmargin($U$1,$B5,1)%</f>
        <v>0.22363600000000003</v>
      </c>
      <c r="J5" s="7" cm="1">
        <f t="array" ref="J5">[1]!hks_qfa_netprofitmargin($U$1,EDATE($B5,-12),1)%</f>
        <v>5.5100000000000001E-3</v>
      </c>
      <c r="K5" s="7" cm="1">
        <f t="array" ref="K5">[1]!hks_fa_netprofitmargin_ttm2($U$1,$B5)%</f>
        <v>0.118009</v>
      </c>
      <c r="L5" s="8" cm="1">
        <f t="array" ref="L5">[1]!hks_qstm_cs($U$1,"W93978243",$B5,1,"Cur=USD",100000000)</f>
        <v>1.37</v>
      </c>
      <c r="M5" s="6" cm="1">
        <f t="array" ref="M5">[1]!s_nq_avgclose($U$1,-63,$A5,3)</f>
        <v>1.5213594581333874</v>
      </c>
      <c r="N5" s="6">
        <f>MIN([1]!s_mq_low($U$1,$A5,3),[1]!s_mq_low($U$1,$A5-31,3),[1]!s_mq_low($U$1,$A5-62,3))</f>
        <v>1.3198976260243005</v>
      </c>
      <c r="O5" s="9">
        <f>MAX([1]!s_mq_high($U$1,$A5,3),[1]!s_mq_high($U$1,$A5-31,3),[1]!s_mq_high($U$1,$A5-62,3))</f>
        <v>1.6582961482858267</v>
      </c>
      <c r="P5" s="9" cm="1">
        <f t="array" ref="P5">[1]!hks_stm_bs($U$1,"W59961072",$B5,1,"Cur=USD",100000000)</f>
        <v>8.73</v>
      </c>
      <c r="Q5" s="9" cm="1">
        <f t="array" ref="Q5">[1]!hks_stm_bs($U$1,"W57429756",$B5,1,"Cur=USD",100000000)</f>
        <v>10.47</v>
      </c>
      <c r="R5" s="9">
        <f>[1]!hks_stm_bs($U$1,"W51009704",$B5,1,"Cur=USD",100000000)</f>
        <v>2.85</v>
      </c>
      <c r="S5" s="9">
        <f>[1]!hks_stm_bs($U$1,"W50002154",$B5,1,"Cur=USD",100000000)</f>
        <v>3.02</v>
      </c>
      <c r="T5" s="11"/>
      <c r="U5" s="15"/>
    </row>
    <row r="6" spans="1:21" x14ac:dyDescent="0.25">
      <c r="A6" s="5">
        <v>40543</v>
      </c>
      <c r="B6" s="5">
        <v>40543</v>
      </c>
      <c r="C6" s="6" cm="1">
        <f t="array" ref="C6">[1]!hks_qstm_is($U$1,"W69199016",$B6,1,"Cur=USD",100000000)</f>
        <v>5.72</v>
      </c>
      <c r="D6" s="6" cm="1">
        <f t="array" ref="D6">[1]!hks_qstm_is($U$1,"W69199016",EDATE($B6,-12),1,"Cur=USD",100000000)</f>
        <v>4.28</v>
      </c>
      <c r="E6" s="6" cm="1">
        <f t="array" ref="E6">[1]!hks_fa_or_ttm($U$1,$A6,"Cur=USD",100000000)</f>
        <v>20.93</v>
      </c>
      <c r="F6" s="7" cm="1">
        <f t="array" ref="F6">[1]!hks_qfa_grossprofitmargin($U$1,$B6,1)%</f>
        <v>0.48251699999999997</v>
      </c>
      <c r="G6" s="7" cm="1">
        <f t="array" ref="G6">[1]!hks_qfa_grossprofitmargin($U$1,EDATE($B6,-12),1)%</f>
        <v>0.41588799999999998</v>
      </c>
      <c r="H6" s="7" cm="1">
        <f t="array" ref="H6">[1]!hks_fa_grossprofitmargin_ttm2($U$1,$B6)%</f>
        <v>0.46153799999999995</v>
      </c>
      <c r="I6" s="7" cm="1">
        <f t="array" ref="I6">[1]!hks_qfa_netprofitmargin($U$1,$B6,1)%</f>
        <v>0.286713</v>
      </c>
      <c r="J6" s="7" cm="1">
        <f t="array" ref="J6">[1]!hks_qfa_netprofitmargin($U$1,EDATE($B6,-12),1)%</f>
        <v>-4.9065000000000004E-2</v>
      </c>
      <c r="K6" s="7" cm="1">
        <f t="array" ref="K6">[1]!hks_fa_netprofitmargin_ttm2($U$1,$B6)%</f>
        <v>0.19827999999999998</v>
      </c>
      <c r="L6" s="8" cm="1">
        <f t="array" ref="L6">[1]!hks_qstm_cs($U$1,"W93978243",$B6,1,"Cur=USD",100000000)</f>
        <v>2.17</v>
      </c>
      <c r="M6" s="6" cm="1">
        <f t="array" ref="M6">[1]!s_nq_avgclose($U$1,-63,$A6,3)</f>
        <v>1.8042920294529523</v>
      </c>
      <c r="N6" s="6">
        <f>MIN([1]!s_mq_low($U$1,$A6,3),[1]!s_mq_low($U$1,$A6-31,3),[1]!s_mq_low($U$1,$A6-62,3))</f>
        <v>1.5443017308290836</v>
      </c>
      <c r="O6" s="9">
        <f>MAX([1]!s_mq_high($U$1,$A6,3),[1]!s_mq_high($U$1,$A6-31,3),[1]!s_mq_high($U$1,$A6-62,3))</f>
        <v>2.0803579728601753</v>
      </c>
      <c r="P6" s="9" cm="1">
        <f t="array" ref="P6">[1]!hks_stm_bs($U$1,"W59961072",$B6,1,"Cur=USD",100000000)</f>
        <v>10.87</v>
      </c>
      <c r="Q6" s="9" cm="1">
        <f t="array" ref="Q6">[1]!hks_stm_bs($U$1,"W57429756",$B6,1,"Cur=USD",100000000)</f>
        <v>10.7</v>
      </c>
      <c r="R6" s="9">
        <f>[1]!hks_stm_bs($U$1,"W51009704",$B6,1,"Cur=USD",100000000)</f>
        <v>5.65</v>
      </c>
      <c r="S6" s="9">
        <f>[1]!hks_stm_bs($U$1,"W50002154",$B6,1,"Cur=USD",100000000)</f>
        <v>0.87</v>
      </c>
      <c r="T6" s="11"/>
      <c r="U6" s="15"/>
    </row>
    <row r="7" spans="1:21" x14ac:dyDescent="0.25">
      <c r="A7" s="5">
        <v>40633</v>
      </c>
      <c r="B7" s="5">
        <v>40633</v>
      </c>
      <c r="C7" s="6" cm="1">
        <f t="array" ref="C7">[1]!hks_qstm_is($U$1,"W69199016",$B7,1,"Cur=USD",100000000)</f>
        <v>5.5</v>
      </c>
      <c r="D7" s="6" cm="1">
        <f t="array" ref="D7">[1]!hks_qstm_is($U$1,"W69199016",EDATE($B7,-12),1,"Cur=USD",100000000)</f>
        <v>4.5599999999999996</v>
      </c>
      <c r="E7" s="6" cm="1">
        <f t="array" ref="E7">[1]!hks_fa_or_ttm($U$1,$A7,"Cur=USD",100000000)</f>
        <v>21.87</v>
      </c>
      <c r="F7" s="7" cm="1">
        <f t="array" ref="F7">[1]!hks_qfa_grossprofitmargin($U$1,$B7,1)%</f>
        <v>0.49272700000000003</v>
      </c>
      <c r="G7" s="7" cm="1">
        <f t="array" ref="G7">[1]!hks_qfa_grossprofitmargin($U$1,EDATE($B7,-12),1)%</f>
        <v>0.42543900000000001</v>
      </c>
      <c r="H7" s="7" cm="1">
        <f t="array" ref="H7">[1]!hks_fa_grossprofitmargin_ttm2($U$1,$B7)%</f>
        <v>0.47690899999999997</v>
      </c>
      <c r="I7" s="7" cm="1">
        <f t="array" ref="I7">[1]!hks_qfa_netprofitmargin($U$1,$B7,1)%</f>
        <v>0.21636399999999997</v>
      </c>
      <c r="J7" s="7" cm="1">
        <f t="array" ref="J7">[1]!hks_qfa_netprofitmargin($U$1,EDATE($B7,-12),1)%</f>
        <v>8.333299999999999E-2</v>
      </c>
      <c r="K7" s="7" cm="1">
        <f t="array" ref="K7">[1]!hks_fa_netprofitmargin_ttm2($U$1,$B7)%</f>
        <v>0.226795</v>
      </c>
      <c r="L7" s="8" cm="1">
        <f t="array" ref="L7">[1]!hks_qstm_cs($U$1,"W93978243",$B7,1,"Cur=USD",100000000)</f>
        <v>0.67</v>
      </c>
      <c r="M7" s="6" cm="1">
        <f t="array" ref="M7">[1]!s_nq_avgclose($U$1,-63,$A7,3)</f>
        <v>2.1990033205472135</v>
      </c>
      <c r="N7" s="6">
        <f>MIN([1]!s_mq_low($U$1,$A7,3),[1]!s_mq_low($U$1,$A7-31,3),[1]!s_mq_low($U$1,$A7-62,3))</f>
        <v>1.9387441094692097</v>
      </c>
      <c r="O7" s="9">
        <f>MAX([1]!s_mq_high($U$1,$A7,3),[1]!s_mq_high($U$1,$A7-31,3),[1]!s_mq_high($U$1,$A7-62,3))</f>
        <v>2.48722826057229</v>
      </c>
      <c r="P7" s="9" cm="1">
        <f t="array" ref="P7">[1]!hks_stm_bs($U$1,"W59961072",$B7,1,"Cur=USD",100000000)</f>
        <v>9.1</v>
      </c>
      <c r="Q7" s="9" cm="1">
        <f t="array" ref="Q7">[1]!hks_stm_bs($U$1,"W57429756",$B7,1,"Cur=USD",100000000)</f>
        <v>10.61</v>
      </c>
      <c r="R7" s="9">
        <f>[1]!hks_stm_bs($U$1,"W51009704",$B7,1,"Cur=USD",100000000)</f>
        <v>2.37</v>
      </c>
      <c r="S7" s="9">
        <f>[1]!hks_stm_bs($U$1,"W50002154",$B7,1,"Cur=USD",100000000)</f>
        <v>0.9</v>
      </c>
      <c r="T7" s="11"/>
      <c r="U7" s="15"/>
    </row>
    <row r="8" spans="1:21" x14ac:dyDescent="0.25">
      <c r="A8" s="5">
        <v>40724</v>
      </c>
      <c r="B8" s="5">
        <v>40724</v>
      </c>
      <c r="C8" s="6" cm="1">
        <f t="array" ref="C8">[1]!hks_qstm_is($U$1,"W69199016",$B8,1,"Cur=USD",100000000)</f>
        <v>5.6</v>
      </c>
      <c r="D8" s="6" cm="1">
        <f t="array" ref="D8">[1]!hks_qstm_is($U$1,"W69199016",EDATE($B8,-12),1,"Cur=USD",100000000)</f>
        <v>5.15</v>
      </c>
      <c r="E8" s="6" cm="1">
        <f t="array" ref="E8">[1]!hks_fa_or_ttm($U$1,$A8,"Cur=USD",100000000)</f>
        <v>22.32</v>
      </c>
      <c r="F8" s="7" cm="1">
        <f t="array" ref="F8">[1]!hks_qfa_grossprofitmargin($U$1,$B8,1)%</f>
        <v>0.49107100000000004</v>
      </c>
      <c r="G8" s="7" cm="1">
        <f t="array" ref="G8">[1]!hks_qfa_grossprofitmargin($U$1,EDATE($B8,-12),1)%</f>
        <v>0.45242699999999997</v>
      </c>
      <c r="H8" s="7" cm="1">
        <f t="array" ref="H8">[1]!hks_fa_grossprofitmargin_ttm2($U$1,$B8)%</f>
        <v>0.48611100000000002</v>
      </c>
      <c r="I8" s="7" cm="1">
        <f t="array" ref="I8">[1]!hks_qfa_netprofitmargin($U$1,$B8,1)%</f>
        <v>0.24107099999999998</v>
      </c>
      <c r="J8" s="7" cm="1">
        <f t="array" ref="J8">[1]!hks_qfa_netprofitmargin($U$1,EDATE($B8,-12),1)%</f>
        <v>0.174757</v>
      </c>
      <c r="K8" s="7" cm="1">
        <f t="array" ref="K8">[1]!hks_fa_netprofitmargin_ttm2($U$1,$B8)%</f>
        <v>0.24238399999999999</v>
      </c>
      <c r="L8" s="8" cm="1">
        <f t="array" ref="L8">[1]!hks_qstm_cs($U$1,"W93978243",$B8,1,"Cur=USD",100000000)</f>
        <v>2.5099999999999998</v>
      </c>
      <c r="M8" s="6" cm="1">
        <f t="array" ref="M8">[1]!s_nq_avgclose($U$1,-63,$A8,3)</f>
        <v>2.4227514773632759</v>
      </c>
      <c r="N8" s="6">
        <f>MIN([1]!s_mq_low($U$1,$A8,3),[1]!s_mq_low($U$1,$A8-31,3),[1]!s_mq_low($U$1,$A8-62,3))</f>
        <v>2.1592404184391309</v>
      </c>
      <c r="O8" s="9">
        <f>MAX([1]!s_mq_high($U$1,$A8,3),[1]!s_mq_high($U$1,$A8-31,3),[1]!s_mq_high($U$1,$A8-62,3))</f>
        <v>2.7964940094390709</v>
      </c>
      <c r="P8" s="9" cm="1">
        <f t="array" ref="P8">[1]!hks_stm_bs($U$1,"W59961072",$B8,1,"Cur=USD",100000000)</f>
        <v>11.28</v>
      </c>
      <c r="Q8" s="9" cm="1">
        <f t="array" ref="Q8">[1]!hks_stm_bs($U$1,"W57429756",$B8,1,"Cur=USD",100000000)</f>
        <v>10.49</v>
      </c>
      <c r="R8" s="9">
        <f>[1]!hks_stm_bs($U$1,"W51009704",$B8,1,"Cur=USD",100000000)</f>
        <v>2.96</v>
      </c>
      <c r="S8" s="9">
        <f>[1]!hks_stm_bs($U$1,"W50002154",$B8,1,"Cur=USD",100000000)</f>
        <v>0.9</v>
      </c>
      <c r="T8" s="11"/>
      <c r="U8" s="15"/>
    </row>
    <row r="9" spans="1:21" x14ac:dyDescent="0.25">
      <c r="A9" s="5">
        <v>40816</v>
      </c>
      <c r="B9" s="5">
        <v>40816</v>
      </c>
      <c r="C9" s="6" cm="1">
        <f t="array" ref="C9">[1]!hks_qstm_is($U$1,"W69199016",$B9,1,"Cur=USD",100000000)</f>
        <v>6.03</v>
      </c>
      <c r="D9" s="6" cm="1">
        <f t="array" ref="D9">[1]!hks_qstm_is($U$1,"W69199016",EDATE($B9,-12),1,"Cur=USD",100000000)</f>
        <v>5.5</v>
      </c>
      <c r="E9" s="6" cm="1">
        <f t="array" ref="E9">[1]!hks_fa_or_ttm($U$1,$A9,"Cur=USD",100000000)</f>
        <v>22.85</v>
      </c>
      <c r="F9" s="7" cm="1">
        <f t="array" ref="F9">[1]!hks_qfa_grossprofitmargin($U$1,$B9,1)%</f>
        <v>0.492537</v>
      </c>
      <c r="G9" s="7" cm="1">
        <f t="array" ref="G9">[1]!hks_qfa_grossprofitmargin($U$1,EDATE($B9,-12),1)%</f>
        <v>0.478182</v>
      </c>
      <c r="H9" s="7" cm="1">
        <f t="array" ref="H9">[1]!hks_fa_grossprofitmargin_ttm2($U$1,$B9)%</f>
        <v>0.48971600000000004</v>
      </c>
      <c r="I9" s="7" cm="1">
        <f t="array" ref="I9">[1]!hks_qfa_netprofitmargin($U$1,$B9,1)%</f>
        <v>0.23880600000000002</v>
      </c>
      <c r="J9" s="7" cm="1">
        <f t="array" ref="J9">[1]!hks_qfa_netprofitmargin($U$1,EDATE($B9,-12),1)%</f>
        <v>0.22363600000000003</v>
      </c>
      <c r="K9" s="7" cm="1">
        <f t="array" ref="K9">[1]!hks_fa_netprofitmargin_ttm2($U$1,$B9)%</f>
        <v>0.24595199999999998</v>
      </c>
      <c r="L9" s="8" cm="1">
        <f t="array" ref="L9">[1]!hks_qstm_cs($U$1,"W93978243",$B9,1,"Cur=USD",100000000)</f>
        <v>2.13</v>
      </c>
      <c r="M9" s="6" cm="1">
        <f t="array" ref="M9">[1]!s_nq_avgclose($U$1,-63,$A9,3)</f>
        <v>2.429753441305146</v>
      </c>
      <c r="N9" s="6">
        <f>MIN([1]!s_mq_low($U$1,$A9,3),[1]!s_mq_low($U$1,$A9-31,3),[1]!s_mq_low($U$1,$A9-62,3))</f>
        <v>1.9091310524387664</v>
      </c>
      <c r="O9" s="9">
        <f>MAX([1]!s_mq_high($U$1,$A9,3),[1]!s_mq_high($U$1,$A9-31,3),[1]!s_mq_high($U$1,$A9-62,3))</f>
        <v>2.8506896297770377</v>
      </c>
      <c r="P9" s="9" cm="1">
        <f t="array" ref="P9">[1]!hks_stm_bs($U$1,"W59961072",$B9,1,"Cur=USD",100000000)</f>
        <v>12.29</v>
      </c>
      <c r="Q9" s="9" cm="1">
        <f t="array" ref="Q9">[1]!hks_stm_bs($U$1,"W57429756",$B9,1,"Cur=USD",100000000)</f>
        <v>10.44</v>
      </c>
      <c r="R9" s="9">
        <f>[1]!hks_stm_bs($U$1,"W51009704",$B9,1,"Cur=USD",100000000)</f>
        <v>3.11</v>
      </c>
      <c r="S9" s="9">
        <f>[1]!hks_stm_bs($U$1,"W50002154",$B9,1,"Cur=USD",100000000)</f>
        <v>0.92</v>
      </c>
      <c r="T9" s="11"/>
      <c r="U9" s="15"/>
    </row>
    <row r="10" spans="1:21" x14ac:dyDescent="0.25">
      <c r="A10" s="5">
        <v>40908</v>
      </c>
      <c r="B10" s="5">
        <v>40908</v>
      </c>
      <c r="C10" s="6" cm="1">
        <f t="array" ref="C10">[1]!hks_qstm_is($U$1,"W69199016",$B10,1,"Cur=USD",100000000)</f>
        <v>6.23</v>
      </c>
      <c r="D10" s="6" cm="1">
        <f t="array" ref="D10">[1]!hks_qstm_is($U$1,"W69199016",EDATE($B10,-12),1,"Cur=USD",100000000)</f>
        <v>5.72</v>
      </c>
      <c r="E10" s="6" cm="1">
        <f t="array" ref="E10">[1]!hks_fa_or_ttm($U$1,$A10,"Cur=USD",100000000)</f>
        <v>23.36</v>
      </c>
      <c r="F10" s="7" cm="1">
        <f t="array" ref="F10">[1]!hks_qfa_grossprofitmargin($U$1,$B10,1)%</f>
        <v>0.48796100000000003</v>
      </c>
      <c r="G10" s="7" cm="1">
        <f t="array" ref="G10">[1]!hks_qfa_grossprofitmargin($U$1,EDATE($B10,-12),1)%</f>
        <v>0.48251699999999997</v>
      </c>
      <c r="H10" s="7" cm="1">
        <f t="array" ref="H10">[1]!hks_fa_grossprofitmargin_ttm2($U$1,$B10)%</f>
        <v>0.49101</v>
      </c>
      <c r="I10" s="7" cm="1">
        <f t="array" ref="I10">[1]!hks_qfa_netprofitmargin($U$1,$B10,1)%</f>
        <v>0.24719100000000002</v>
      </c>
      <c r="J10" s="7" cm="1">
        <f t="array" ref="J10">[1]!hks_qfa_netprofitmargin($U$1,EDATE($B10,-12),1)%</f>
        <v>0.286713</v>
      </c>
      <c r="K10" s="7" cm="1">
        <f t="array" ref="K10">[1]!hks_fa_netprofitmargin_ttm2($U$1,$B10)%</f>
        <v>0.23630099999999998</v>
      </c>
      <c r="L10" s="8" cm="1">
        <f t="array" ref="L10">[1]!hks_qstm_cs($U$1,"W93978243",$B10,1,"Cur=USD",100000000)</f>
        <v>1.95</v>
      </c>
      <c r="M10" s="6" cm="1">
        <f t="array" ref="M10">[1]!s_nq_avgclose($U$1,-63,$A10,3)</f>
        <v>2.3004882861589899</v>
      </c>
      <c r="N10" s="6">
        <f>MIN([1]!s_mq_low($U$1,$A10,3),[1]!s_mq_low($U$1,$A10-31,3),[1]!s_mq_low($U$1,$A10-62,3))</f>
        <v>1.9935294833706561</v>
      </c>
      <c r="O10" s="9">
        <f>MAX([1]!s_mq_high($U$1,$A10,3),[1]!s_mq_high($U$1,$A10-31,3),[1]!s_mq_high($U$1,$A10-62,3))</f>
        <v>2.6070658608212236</v>
      </c>
      <c r="P10" s="9" cm="1">
        <f t="array" ref="P10">[1]!hks_stm_bs($U$1,"W59961072",$B10,1,"Cur=USD",100000000)</f>
        <v>13.93</v>
      </c>
      <c r="Q10" s="9" cm="1">
        <f t="array" ref="Q10">[1]!hks_stm_bs($U$1,"W57429756",$B10,1,"Cur=USD",100000000)</f>
        <v>10.53</v>
      </c>
      <c r="R10" s="9">
        <f>[1]!hks_stm_bs($U$1,"W51009704",$B10,1,"Cur=USD",100000000)</f>
        <v>3.5</v>
      </c>
      <c r="S10" s="9">
        <f>[1]!hks_stm_bs($U$1,"W50002154",$B10,1,"Cur=USD",100000000)</f>
        <v>0.9</v>
      </c>
      <c r="T10" s="11"/>
    </row>
    <row r="11" spans="1:21" x14ac:dyDescent="0.25">
      <c r="A11" s="5">
        <v>40999</v>
      </c>
      <c r="B11" s="5">
        <v>40999</v>
      </c>
      <c r="C11" s="6" cm="1">
        <f t="array" ref="C11">[1]!hks_qstm_is($U$1,"W69199016",$B11,1,"Cur=USD",100000000)</f>
        <v>5.63</v>
      </c>
      <c r="D11" s="6" cm="1">
        <f t="array" ref="D11">[1]!hks_qstm_is($U$1,"W69199016",EDATE($B11,-12),1,"Cur=USD",100000000)</f>
        <v>5.5</v>
      </c>
      <c r="E11" s="6" cm="1">
        <f t="array" ref="E11">[1]!hks_fa_or_ttm($U$1,$A11,"Cur=USD",100000000)</f>
        <v>23.49</v>
      </c>
      <c r="F11" s="7" cm="1">
        <f t="array" ref="F11">[1]!hks_qfa_grossprofitmargin($U$1,$B11,1)%</f>
        <v>0.479574</v>
      </c>
      <c r="G11" s="7" cm="1">
        <f t="array" ref="G11">[1]!hks_qfa_grossprofitmargin($U$1,EDATE($B11,-12),1)%</f>
        <v>0.49272700000000003</v>
      </c>
      <c r="H11" s="7" cm="1">
        <f t="array" ref="H11">[1]!hks_fa_grossprofitmargin_ttm2($U$1,$B11)%</f>
        <v>0.48786700000000005</v>
      </c>
      <c r="I11" s="7" cm="1">
        <f t="array" ref="I11">[1]!hks_qfa_netprofitmargin($U$1,$B11,1)%</f>
        <v>0.222025</v>
      </c>
      <c r="J11" s="7" cm="1">
        <f t="array" ref="J11">[1]!hks_qfa_netprofitmargin($U$1,EDATE($B11,-12),1)%</f>
        <v>0.21636399999999997</v>
      </c>
      <c r="K11" s="7" cm="1">
        <f t="array" ref="K11">[1]!hks_fa_netprofitmargin_ttm2($U$1,$B11)%</f>
        <v>0.23754799999999998</v>
      </c>
      <c r="L11" s="8" cm="1">
        <f t="array" ref="L11">[1]!hks_qstm_cs($U$1,"W93978243",$B11,1,"Cur=USD",100000000)</f>
        <v>1.39</v>
      </c>
      <c r="M11" s="6" cm="1">
        <f t="array" ref="M11">[1]!s_nq_avgclose($U$1,-63,$A11,3)</f>
        <v>2.5398677124401559</v>
      </c>
      <c r="N11" s="6">
        <f>MIN([1]!s_mq_low($U$1,$A11,3),[1]!s_mq_low($U$1,$A11-31,3),[1]!s_mq_low($U$1,$A11-62,3))</f>
        <v>2.0393828449815912</v>
      </c>
      <c r="O11" s="9">
        <f>MAX([1]!s_mq_high($U$1,$A11,3),[1]!s_mq_high($U$1,$A11-31,3),[1]!s_mq_high($U$1,$A11-62,3))</f>
        <v>2.864588603661308</v>
      </c>
      <c r="P11" s="9" cm="1">
        <f t="array" ref="P11">[1]!hks_stm_bs($U$1,"W59961072",$B11,1,"Cur=USD",100000000)</f>
        <v>13.72</v>
      </c>
      <c r="Q11" s="9" cm="1">
        <f t="array" ref="Q11">[1]!hks_stm_bs($U$1,"W57429756",$B11,1,"Cur=USD",100000000)</f>
        <v>10.72</v>
      </c>
      <c r="R11" s="9">
        <f>[1]!hks_stm_bs($U$1,"W51009704",$B11,1,"Cur=USD",100000000)</f>
        <v>3.14</v>
      </c>
      <c r="S11" s="9">
        <f>[1]!hks_stm_bs($U$1,"W50002154",$B11,1,"Cur=USD",100000000)</f>
        <v>0.9</v>
      </c>
      <c r="T11" s="11"/>
    </row>
    <row r="12" spans="1:21" x14ac:dyDescent="0.25">
      <c r="A12" s="5">
        <v>41090</v>
      </c>
      <c r="B12" s="5">
        <v>41090</v>
      </c>
      <c r="C12" s="6" cm="1">
        <f t="array" ref="C12">[1]!hks_qstm_is($U$1,"W69199016",$B12,1,"Cur=USD",100000000)</f>
        <v>5.77</v>
      </c>
      <c r="D12" s="6" cm="1">
        <f t="array" ref="D12">[1]!hks_qstm_is($U$1,"W69199016",EDATE($B12,-12),1,"Cur=USD",100000000)</f>
        <v>5.6</v>
      </c>
      <c r="E12" s="6" cm="1">
        <f t="array" ref="E12">[1]!hks_fa_or_ttm($U$1,$A12,"Cur=USD",100000000)</f>
        <v>23.66</v>
      </c>
      <c r="F12" s="7" cm="1">
        <f t="array" ref="F12">[1]!hks_qfa_grossprofitmargin($U$1,$B12,1)%</f>
        <v>0.48180200000000001</v>
      </c>
      <c r="G12" s="7" cm="1">
        <f t="array" ref="G12">[1]!hks_qfa_grossprofitmargin($U$1,EDATE($B12,-12),1)%</f>
        <v>0.49107100000000004</v>
      </c>
      <c r="H12" s="7" cm="1">
        <f t="array" ref="H12">[1]!hks_fa_grossprofitmargin_ttm2($U$1,$B12)%</f>
        <v>0.48563000000000001</v>
      </c>
      <c r="I12" s="7" cm="1">
        <f t="array" ref="I12">[1]!hks_qfa_netprofitmargin($U$1,$B12,1)%</f>
        <v>0.232236</v>
      </c>
      <c r="J12" s="7" cm="1">
        <f t="array" ref="J12">[1]!hks_qfa_netprofitmargin($U$1,EDATE($B12,-12),1)%</f>
        <v>0.24107099999999998</v>
      </c>
      <c r="K12" s="7" cm="1">
        <f t="array" ref="K12">[1]!hks_fa_netprofitmargin_ttm2($U$1,$B12)%</f>
        <v>0.23541799999999999</v>
      </c>
      <c r="L12" s="8" cm="1">
        <f t="array" ref="L12">[1]!hks_qstm_cs($U$1,"W93978243",$B12,1,"Cur=USD",100000000)</f>
        <v>2.11</v>
      </c>
      <c r="M12" s="6" cm="1">
        <f t="array" ref="M12">[1]!s_nq_avgclose($U$1,-63,$A12,3)</f>
        <v>2.4895132351883489</v>
      </c>
      <c r="N12" s="6">
        <f>MIN([1]!s_mq_low($U$1,$A12,3),[1]!s_mq_low($U$1,$A12-31,3),[1]!s_mq_low($U$1,$A12-62,3))</f>
        <v>2.1692575606512201</v>
      </c>
      <c r="O12" s="9">
        <f>MAX([1]!s_mq_high($U$1,$A12,3),[1]!s_mq_high($U$1,$A12-31,3),[1]!s_mq_high($U$1,$A12-62,3))</f>
        <v>2.8492504188890266</v>
      </c>
      <c r="P12" s="9" cm="1">
        <f t="array" ref="P12">[1]!hks_stm_bs($U$1,"W59961072",$B12,1,"Cur=USD",100000000)</f>
        <v>15.08</v>
      </c>
      <c r="Q12" s="9" cm="1">
        <f t="array" ref="Q12">[1]!hks_stm_bs($U$1,"W57429756",$B12,1,"Cur=USD",100000000)</f>
        <v>11.03</v>
      </c>
      <c r="R12" s="9">
        <f>[1]!hks_stm_bs($U$1,"W51009704",$B12,1,"Cur=USD",100000000)</f>
        <v>3.56</v>
      </c>
      <c r="S12" s="9">
        <f>[1]!hks_stm_bs($U$1,"W50002154",$B12,1,"Cur=USD",100000000)</f>
        <v>0.88</v>
      </c>
      <c r="T12" s="11"/>
    </row>
    <row r="13" spans="1:21" x14ac:dyDescent="0.25">
      <c r="A13" s="5">
        <v>41182</v>
      </c>
      <c r="B13" s="5">
        <v>41182</v>
      </c>
      <c r="C13" s="6" cm="1">
        <f t="array" ref="C13">[1]!hks_qstm_is($U$1,"W69199016",$B13,1,"Cur=USD",100000000)</f>
        <v>6.06</v>
      </c>
      <c r="D13" s="6" cm="1">
        <f t="array" ref="D13">[1]!hks_qstm_is($U$1,"W69199016",EDATE($B13,-12),1,"Cur=USD",100000000)</f>
        <v>6.03</v>
      </c>
      <c r="E13" s="6" cm="1">
        <f t="array" ref="E13">[1]!hks_fa_or_ttm($U$1,$A13,"Cur=USD",100000000)</f>
        <v>23.69</v>
      </c>
      <c r="F13" s="7" cm="1">
        <f t="array" ref="F13">[1]!hks_qfa_grossprofitmargin($U$1,$B13,1)%</f>
        <v>0.48679900000000004</v>
      </c>
      <c r="G13" s="7" cm="1">
        <f t="array" ref="G13">[1]!hks_qfa_grossprofitmargin($U$1,EDATE($B13,-12),1)%</f>
        <v>0.492537</v>
      </c>
      <c r="H13" s="7" cm="1">
        <f t="array" ref="H13">[1]!hks_fa_grossprofitmargin_ttm2($U$1,$B13)%</f>
        <v>0.48417099999999996</v>
      </c>
      <c r="I13" s="7" cm="1">
        <f t="array" ref="I13">[1]!hks_qfa_netprofitmargin($U$1,$B13,1)%</f>
        <v>0.23927399999999999</v>
      </c>
      <c r="J13" s="7" cm="1">
        <f t="array" ref="J13">[1]!hks_qfa_netprofitmargin($U$1,EDATE($B13,-12),1)%</f>
        <v>0.23880600000000002</v>
      </c>
      <c r="K13" s="7" cm="1">
        <f t="array" ref="K13">[1]!hks_fa_netprofitmargin_ttm2($U$1,$B13)%</f>
        <v>0.23554200000000003</v>
      </c>
      <c r="L13" s="8" cm="1">
        <f t="array" ref="L13">[1]!hks_qstm_cs($U$1,"W93978243",$B13,1,"Cur=USD",100000000)</f>
        <v>1.28</v>
      </c>
      <c r="M13" s="6" cm="1">
        <f t="array" ref="M13">[1]!s_nq_avgclose($U$1,-63,$A13,3)</f>
        <v>2.6006731403363328</v>
      </c>
      <c r="N13" s="6">
        <f>MIN([1]!s_mq_low($U$1,$A13,3),[1]!s_mq_low($U$1,$A13-31,3),[1]!s_mq_low($U$1,$A13-62,3))</f>
        <v>2.3578627991605403</v>
      </c>
      <c r="O13" s="9">
        <f>MAX([1]!s_mq_high($U$1,$A13,3),[1]!s_mq_high($U$1,$A13-31,3),[1]!s_mq_high($U$1,$A13-62,3))</f>
        <v>2.7789621291910787</v>
      </c>
      <c r="P13" s="9" cm="1">
        <f t="array" ref="P13">[1]!hks_stm_bs($U$1,"W59961072",$B13,1,"Cur=USD",100000000)</f>
        <v>15.81</v>
      </c>
      <c r="Q13" s="9" cm="1">
        <f t="array" ref="Q13">[1]!hks_stm_bs($U$1,"W57429756",$B13,1,"Cur=USD",100000000)</f>
        <v>11.34</v>
      </c>
      <c r="R13" s="9">
        <f>[1]!hks_stm_bs($U$1,"W51009704",$B13,1,"Cur=USD",100000000)</f>
        <v>3.42</v>
      </c>
      <c r="S13" s="9">
        <f>[1]!hks_stm_bs($U$1,"W50002154",$B13,1,"Cur=USD",100000000)</f>
        <v>0.84</v>
      </c>
      <c r="T13" s="11"/>
    </row>
    <row r="14" spans="1:21" x14ac:dyDescent="0.25">
      <c r="A14" s="5">
        <v>41274</v>
      </c>
      <c r="B14" s="5">
        <v>41274</v>
      </c>
      <c r="C14" s="6" cm="1">
        <f t="array" ref="C14">[1]!hks_qstm_is($U$1,"W69199016",$B14,1,"Cur=USD",100000000)</f>
        <v>6.18</v>
      </c>
      <c r="D14" s="6" cm="1">
        <f t="array" ref="D14">[1]!hks_qstm_is($U$1,"W69199016",EDATE($B14,-12),1,"Cur=USD",100000000)</f>
        <v>6.23</v>
      </c>
      <c r="E14" s="6" cm="1">
        <f t="array" ref="E14">[1]!hks_fa_or_ttm($U$1,$A14,"Cur=USD",100000000)</f>
        <v>23.64</v>
      </c>
      <c r="F14" s="7" cm="1">
        <f t="array" ref="F14">[1]!hks_qfa_grossprofitmargin($U$1,$B14,1)%</f>
        <v>0.483819</v>
      </c>
      <c r="G14" s="7" cm="1">
        <f t="array" ref="G14">[1]!hks_qfa_grossprofitmargin($U$1,EDATE($B14,-12),1)%</f>
        <v>0.48796100000000003</v>
      </c>
      <c r="H14" s="7" cm="1">
        <f t="array" ref="H14">[1]!hks_fa_grossprofitmargin_ttm2($U$1,$B14)%</f>
        <v>0.48308000000000001</v>
      </c>
      <c r="I14" s="7" cm="1">
        <f t="array" ref="I14">[1]!hks_qfa_netprofitmargin($U$1,$B14,1)%</f>
        <v>0.25728200000000001</v>
      </c>
      <c r="J14" s="7" cm="1">
        <f t="array" ref="J14">[1]!hks_qfa_netprofitmargin($U$1,EDATE($B14,-12),1)%</f>
        <v>0.24719100000000002</v>
      </c>
      <c r="K14" s="7" cm="1">
        <f t="array" ref="K14">[1]!hks_fa_netprofitmargin_ttm2($U$1,$B14)%</f>
        <v>0.23815600000000001</v>
      </c>
      <c r="L14" s="8" cm="1">
        <f t="array" ref="L14">[1]!hks_qstm_cs($U$1,"W93978243",$B14,1,"Cur=USD",100000000)</f>
        <v>2.15</v>
      </c>
      <c r="M14" s="6" cm="1">
        <f t="array" ref="M14">[1]!s_nq_avgclose($U$1,-63,$A14,3)</f>
        <v>2.4700294752514464</v>
      </c>
      <c r="N14" s="6">
        <f>MIN([1]!s_mq_low($U$1,$A14,3),[1]!s_mq_low($U$1,$A14-31,3),[1]!s_mq_low($U$1,$A14-62,3))</f>
        <v>2.2588503981582422</v>
      </c>
      <c r="O14" s="9">
        <f>MAX([1]!s_mq_high($U$1,$A14,3),[1]!s_mq_high($U$1,$A14-31,3),[1]!s_mq_high($U$1,$A14-62,3))</f>
        <v>2.6221207016782637</v>
      </c>
      <c r="P14" s="9" cm="1">
        <f t="array" ref="P14">[1]!hks_stm_bs($U$1,"W59961072",$B14,1,"Cur=USD",100000000)</f>
        <v>16.91</v>
      </c>
      <c r="Q14" s="9" cm="1">
        <f t="array" ref="Q14">[1]!hks_stm_bs($U$1,"W57429756",$B14,1,"Cur=USD",100000000)</f>
        <v>11.71</v>
      </c>
      <c r="R14" s="9">
        <f>[1]!hks_stm_bs($U$1,"W51009704",$B14,1,"Cur=USD",100000000)</f>
        <v>3.46</v>
      </c>
      <c r="S14" s="9">
        <f>[1]!hks_stm_bs($U$1,"W50002154",$B14,1,"Cur=USD",100000000)</f>
        <v>0.97</v>
      </c>
      <c r="T14" s="11"/>
    </row>
    <row r="15" spans="1:21" x14ac:dyDescent="0.25">
      <c r="A15" s="5">
        <v>41364</v>
      </c>
      <c r="B15" s="5">
        <v>41364</v>
      </c>
      <c r="C15" s="6" cm="1">
        <f t="array" ref="C15">[1]!hks_qstm_is($U$1,"W69199016",$B15,1,"Cur=USD",100000000)</f>
        <v>5.76</v>
      </c>
      <c r="D15" s="6" cm="1">
        <f t="array" ref="D15">[1]!hks_qstm_is($U$1,"W69199016",EDATE($B15,-12),1,"Cur=USD",100000000)</f>
        <v>5.63</v>
      </c>
      <c r="E15" s="6" cm="1">
        <f t="array" ref="E15">[1]!hks_fa_or_ttm($U$1,$A15,"Cur=USD",100000000)</f>
        <v>23.77</v>
      </c>
      <c r="F15" s="7" cm="1">
        <f t="array" ref="F15">[1]!hks_qfa_grossprofitmargin($U$1,$B15,1)%</f>
        <v>0.47916700000000001</v>
      </c>
      <c r="G15" s="7" cm="1">
        <f t="array" ref="G15">[1]!hks_qfa_grossprofitmargin($U$1,EDATE($B15,-12),1)%</f>
        <v>0.479574</v>
      </c>
      <c r="H15" s="7" cm="1">
        <f t="array" ref="H15">[1]!hks_fa_grossprofitmargin_ttm2($U$1,$B15)%</f>
        <v>0.482962</v>
      </c>
      <c r="I15" s="7" cm="1">
        <f t="array" ref="I15">[1]!hks_qfa_netprofitmargin($U$1,$B15,1)%</f>
        <v>0.21701399999999998</v>
      </c>
      <c r="J15" s="7" cm="1">
        <f t="array" ref="J15">[1]!hks_qfa_netprofitmargin($U$1,EDATE($B15,-12),1)%</f>
        <v>0.222025</v>
      </c>
      <c r="K15" s="7" cm="1">
        <f t="array" ref="K15">[1]!hks_fa_netprofitmargin_ttm2($U$1,$B15)%</f>
        <v>0.23685300000000001</v>
      </c>
      <c r="L15" s="8" cm="1">
        <f t="array" ref="L15">[1]!hks_qstm_cs($U$1,"W93978243",$B15,1,"Cur=USD",100000000)</f>
        <v>1.85</v>
      </c>
      <c r="M15" s="6" cm="1">
        <f t="array" ref="M15">[1]!s_nq_avgclose($U$1,-63,$A15,3)</f>
        <v>2.5526695267847015</v>
      </c>
      <c r="N15" s="6">
        <f>MIN([1]!s_mq_low($U$1,$A15,3),[1]!s_mq_low($U$1,$A15-31,3),[1]!s_mq_low($U$1,$A15-62,3))</f>
        <v>2.3766068615376392</v>
      </c>
      <c r="O15" s="9">
        <f>MAX([1]!s_mq_high($U$1,$A15,3),[1]!s_mq_high($U$1,$A15-31,3),[1]!s_mq_high($U$1,$A15-62,3))</f>
        <v>2.7387635319308785</v>
      </c>
      <c r="P15" s="9" cm="1">
        <f t="array" ref="P15">[1]!hks_stm_bs($U$1,"W59961072",$B15,1,"Cur=USD",100000000)</f>
        <v>17.13</v>
      </c>
      <c r="Q15" s="9" cm="1">
        <f t="array" ref="Q15">[1]!hks_stm_bs($U$1,"W57429756",$B15,1,"Cur=USD",100000000)</f>
        <v>11.79</v>
      </c>
      <c r="R15" s="9">
        <f>[1]!hks_stm_bs($U$1,"W51009704",$B15,1,"Cur=USD",100000000)</f>
        <v>2.77</v>
      </c>
      <c r="S15" s="9">
        <f>[1]!hks_stm_bs($U$1,"W50002154",$B15,1,"Cur=USD",100000000)</f>
        <v>0.97</v>
      </c>
      <c r="T15" s="11"/>
    </row>
    <row r="16" spans="1:21" x14ac:dyDescent="0.25">
      <c r="A16" s="5">
        <v>41455</v>
      </c>
      <c r="B16" s="5">
        <v>41455</v>
      </c>
      <c r="C16" s="6" cm="1">
        <f t="array" ref="C16">[1]!hks_qstm_is($U$1,"W69199016",$B16,1,"Cur=USD",100000000)</f>
        <v>5.62</v>
      </c>
      <c r="D16" s="6" cm="1">
        <f t="array" ref="D16">[1]!hks_qstm_is($U$1,"W69199016",EDATE($B16,-12),1,"Cur=USD",100000000)</f>
        <v>5.77</v>
      </c>
      <c r="E16" s="6" cm="1">
        <f t="array" ref="E16">[1]!hks_fa_or_ttm($U$1,$A16,"Cur=USD",100000000)</f>
        <v>23.62</v>
      </c>
      <c r="F16" s="7" cm="1">
        <f t="array" ref="F16">[1]!hks_qfa_grossprofitmargin($U$1,$B16,1)%</f>
        <v>0.48398600000000003</v>
      </c>
      <c r="G16" s="7" cm="1">
        <f t="array" ref="G16">[1]!hks_qfa_grossprofitmargin($U$1,EDATE($B16,-12),1)%</f>
        <v>0.48180200000000001</v>
      </c>
      <c r="H16" s="7" cm="1">
        <f t="array" ref="H16">[1]!hks_fa_grossprofitmargin_ttm2($U$1,$B16)%</f>
        <v>0.483489</v>
      </c>
      <c r="I16" s="7" cm="1">
        <f t="array" ref="I16">[1]!hks_qfa_netprofitmargin($U$1,$B16,1)%</f>
        <v>0.201068</v>
      </c>
      <c r="J16" s="7" cm="1">
        <f t="array" ref="J16">[1]!hks_qfa_netprofitmargin($U$1,EDATE($B16,-12),1)%</f>
        <v>0.232236</v>
      </c>
      <c r="K16" s="7" cm="1">
        <f t="array" ref="K16">[1]!hks_fa_netprofitmargin_ttm2($U$1,$B16)%</f>
        <v>0.229467</v>
      </c>
      <c r="L16" s="8" cm="1">
        <f t="array" ref="L16">[1]!hks_qstm_cs($U$1,"W93978243",$B16,1,"Cur=USD",100000000)</f>
        <v>1.91</v>
      </c>
      <c r="M16" s="6" cm="1">
        <f t="array" ref="M16">[1]!s_nq_avgclose($U$1,-63,$A16,3)</f>
        <v>2.5994593739778193</v>
      </c>
      <c r="N16" s="6">
        <f>MIN([1]!s_mq_low($U$1,$A16,3),[1]!s_mq_low($U$1,$A16-31,3),[1]!s_mq_low($U$1,$A16-62,3))</f>
        <v>2.2760706380295579</v>
      </c>
      <c r="O16" s="9">
        <f>MAX([1]!s_mq_high($U$1,$A16,3),[1]!s_mq_high($U$1,$A16-31,3),[1]!s_mq_high($U$1,$A16-62,3))</f>
        <v>2.9110325431613298</v>
      </c>
      <c r="P16" s="9" cm="1">
        <f t="array" ref="P16">[1]!hks_stm_bs($U$1,"W59961072",$B16,1,"Cur=USD",100000000)</f>
        <v>18.18</v>
      </c>
      <c r="Q16" s="9" cm="1">
        <f t="array" ref="Q16">[1]!hks_stm_bs($U$1,"W57429756",$B16,1,"Cur=USD",100000000)</f>
        <v>12.21</v>
      </c>
      <c r="R16" s="9">
        <f>[1]!hks_stm_bs($U$1,"W51009704",$B16,1,"Cur=USD",100000000)</f>
        <v>3.3</v>
      </c>
      <c r="S16" s="9">
        <f>[1]!hks_stm_bs($U$1,"W50002154",$B16,1,"Cur=USD",100000000)</f>
        <v>0.98</v>
      </c>
      <c r="T16" s="11"/>
    </row>
    <row r="17" spans="1:20" x14ac:dyDescent="0.25">
      <c r="A17" s="5">
        <v>41547</v>
      </c>
      <c r="B17" s="5">
        <v>41547</v>
      </c>
      <c r="C17" s="6" cm="1">
        <f t="array" ref="C17">[1]!hks_qstm_is($U$1,"W69199016",$B17,1,"Cur=USD",100000000)</f>
        <v>6.44</v>
      </c>
      <c r="D17" s="6" cm="1">
        <f t="array" ref="D17">[1]!hks_qstm_is($U$1,"W69199016",EDATE($B17,-12),1,"Cur=USD",100000000)</f>
        <v>6.06</v>
      </c>
      <c r="E17" s="6" cm="1">
        <f t="array" ref="E17">[1]!hks_fa_or_ttm($U$1,$A17,"Cur=USD",100000000)</f>
        <v>24</v>
      </c>
      <c r="F17" s="7" cm="1">
        <f t="array" ref="F17">[1]!hks_qfa_grossprofitmargin($U$1,$B17,1)%</f>
        <v>0.47204999999999997</v>
      </c>
      <c r="G17" s="7" cm="1">
        <f t="array" ref="G17">[1]!hks_qfa_grossprofitmargin($U$1,EDATE($B17,-12),1)%</f>
        <v>0.48679900000000004</v>
      </c>
      <c r="H17" s="7" cm="1">
        <f t="array" ref="H17">[1]!hks_fa_grossprofitmargin_ttm2($U$1,$B17)%</f>
        <v>0.47958300000000004</v>
      </c>
      <c r="I17" s="7" cm="1">
        <f t="array" ref="I17">[1]!hks_qfa_netprofitmargin($U$1,$B17,1)%</f>
        <v>0.22049700000000003</v>
      </c>
      <c r="J17" s="7" cm="1">
        <f t="array" ref="J17">[1]!hks_qfa_netprofitmargin($U$1,EDATE($B17,-12),1)%</f>
        <v>0.23927399999999999</v>
      </c>
      <c r="K17" s="7" cm="1">
        <f t="array" ref="K17">[1]!hks_fa_netprofitmargin_ttm2($U$1,$B17)%</f>
        <v>0.224583</v>
      </c>
      <c r="L17" s="8" cm="1">
        <f t="array" ref="L17">[1]!hks_qstm_cs($U$1,"W93978243",$B17,1,"Cur=USD",100000000)</f>
        <v>1.37</v>
      </c>
      <c r="M17" s="6" cm="1">
        <f t="array" ref="M17">[1]!s_nq_avgclose($U$1,-63,$A17,3)</f>
        <v>2.8781097748684301</v>
      </c>
      <c r="N17" s="6">
        <f>MIN([1]!s_mq_low($U$1,$A17,3),[1]!s_mq_low($U$1,$A17-31,3),[1]!s_mq_low($U$1,$A17-62,3))</f>
        <v>2.6773710681249687</v>
      </c>
      <c r="O17" s="9">
        <f>MAX([1]!s_mq_high($U$1,$A17,3),[1]!s_mq_high($U$1,$A17-31,3),[1]!s_mq_high($U$1,$A17-62,3))</f>
        <v>3.2611482631779967</v>
      </c>
      <c r="P17" s="9" cm="1">
        <f t="array" ref="P17">[1]!hks_stm_bs($U$1,"W59961072",$B17,1,"Cur=USD",100000000)</f>
        <v>16.41</v>
      </c>
      <c r="Q17" s="9" cm="1">
        <f t="array" ref="Q17">[1]!hks_stm_bs($U$1,"W57429756",$B17,1,"Cur=USD",100000000)</f>
        <v>15.63</v>
      </c>
      <c r="R17" s="9">
        <f>[1]!hks_stm_bs($U$1,"W51009704",$B17,1,"Cur=USD",100000000)</f>
        <v>3.8</v>
      </c>
      <c r="S17" s="9">
        <f>[1]!hks_stm_bs($U$1,"W50002154",$B17,1,"Cur=USD",100000000)</f>
        <v>0.98</v>
      </c>
      <c r="T17" s="11"/>
    </row>
    <row r="18" spans="1:20" x14ac:dyDescent="0.25">
      <c r="A18" s="5">
        <v>41639</v>
      </c>
      <c r="B18" s="5">
        <v>41639</v>
      </c>
      <c r="C18" s="6" cm="1">
        <f t="array" ref="C18">[1]!hks_qstm_is($U$1,"W69199016",$B18,1,"Cur=USD",100000000)</f>
        <v>7.38</v>
      </c>
      <c r="D18" s="6" cm="1">
        <f t="array" ref="D18">[1]!hks_qstm_is($U$1,"W69199016",EDATE($B18,-12),1,"Cur=USD",100000000)</f>
        <v>6.18</v>
      </c>
      <c r="E18" s="6" cm="1">
        <f t="array" ref="E18">[1]!hks_fa_or_ttm($U$1,$A18,"Cur=USD",100000000)</f>
        <v>25.2</v>
      </c>
      <c r="F18" s="7" cm="1">
        <f t="array" ref="F18">[1]!hks_qfa_grossprofitmargin($U$1,$B18,1)%</f>
        <v>0.46747999999999995</v>
      </c>
      <c r="G18" s="7" cm="1">
        <f t="array" ref="G18">[1]!hks_qfa_grossprofitmargin($U$1,EDATE($B18,-12),1)%</f>
        <v>0.483819</v>
      </c>
      <c r="H18" s="7" cm="1">
        <f t="array" ref="H18">[1]!hks_fa_grossprofitmargin_ttm2($U$1,$B18)%</f>
        <v>0.47539700000000001</v>
      </c>
      <c r="I18" s="7" cm="1">
        <f t="array" ref="I18">[1]!hks_qfa_netprofitmargin($U$1,$B18,1)%</f>
        <v>0.23306199999999999</v>
      </c>
      <c r="J18" s="7" cm="1">
        <f t="array" ref="J18">[1]!hks_qfa_netprofitmargin($U$1,EDATE($B18,-12),1)%</f>
        <v>0.25728200000000001</v>
      </c>
      <c r="K18" s="7" cm="1">
        <f t="array" ref="K18">[1]!hks_fa_netprofitmargin_ttm2($U$1,$B18)%</f>
        <v>0.21904800000000002</v>
      </c>
      <c r="L18" s="8" cm="1">
        <f t="array" ref="L18">[1]!hks_qstm_cs($U$1,"W93978243",$B18,1,"Cur=USD",100000000)</f>
        <v>2.12</v>
      </c>
      <c r="M18" s="6" cm="1">
        <f t="array" ref="M18">[1]!s_nq_avgclose($U$1,-63,$A18,3)</f>
        <v>3.4680450884849754</v>
      </c>
      <c r="N18" s="6">
        <f>MIN([1]!s_mq_low($U$1,$A18,3),[1]!s_mq_low($U$1,$A18-31,3),[1]!s_mq_low($U$1,$A18-62,3))</f>
        <v>3.1511626668684589</v>
      </c>
      <c r="O18" s="9">
        <f>MAX([1]!s_mq_high($U$1,$A18,3),[1]!s_mq_high($U$1,$A18-31,3),[1]!s_mq_high($U$1,$A18-62,3))</f>
        <v>4.1086400155631306</v>
      </c>
      <c r="P18" s="9" cm="1">
        <f t="array" ref="P18">[1]!hks_stm_bs($U$1,"W59961072",$B18,1,"Cur=USD",100000000)</f>
        <v>18.18</v>
      </c>
      <c r="Q18" s="9" cm="1">
        <f t="array" ref="Q18">[1]!hks_stm_bs($U$1,"W57429756",$B18,1,"Cur=USD",100000000)</f>
        <v>15.97</v>
      </c>
      <c r="R18" s="9">
        <f>[1]!hks_stm_bs($U$1,"W51009704",$B18,1,"Cur=USD",100000000)</f>
        <v>4.2300000000000004</v>
      </c>
      <c r="S18" s="9">
        <f>[1]!hks_stm_bs($U$1,"W50002154",$B18,1,"Cur=USD",100000000)</f>
        <v>1.06</v>
      </c>
      <c r="T18" s="11"/>
    </row>
    <row r="19" spans="1:20" x14ac:dyDescent="0.25">
      <c r="A19" s="5">
        <v>41729</v>
      </c>
      <c r="B19" s="5">
        <v>41729</v>
      </c>
      <c r="C19" s="6" cm="1">
        <f t="array" ref="C19">[1]!hks_qstm_is($U$1,"W69199016",$B19,1,"Cur=USD",100000000)</f>
        <v>7.09</v>
      </c>
      <c r="D19" s="6" cm="1">
        <f t="array" ref="D19">[1]!hks_qstm_is($U$1,"W69199016",EDATE($B19,-12),1,"Cur=USD",100000000)</f>
        <v>5.76</v>
      </c>
      <c r="E19" s="6" cm="1">
        <f t="array" ref="E19">[1]!hks_fa_or_ttm($U$1,$A19,"Cur=USD",100000000)</f>
        <v>26.53</v>
      </c>
      <c r="F19" s="7" cm="1">
        <f t="array" ref="F19">[1]!hks_qfa_grossprofitmargin($U$1,$B19,1)%</f>
        <v>0.47813800000000001</v>
      </c>
      <c r="G19" s="7" cm="1">
        <f t="array" ref="G19">[1]!hks_qfa_grossprofitmargin($U$1,EDATE($B19,-12),1)%</f>
        <v>0.47916700000000001</v>
      </c>
      <c r="H19" s="7" cm="1">
        <f t="array" ref="H19">[1]!hks_fa_grossprofitmargin_ttm2($U$1,$B19)%</f>
        <v>0.47531100000000004</v>
      </c>
      <c r="I19" s="7" cm="1">
        <f t="array" ref="I19">[1]!hks_qfa_netprofitmargin($U$1,$B19,1)%</f>
        <v>0.188999</v>
      </c>
      <c r="J19" s="7" cm="1">
        <f t="array" ref="J19">[1]!hks_qfa_netprofitmargin($U$1,EDATE($B19,-12),1)%</f>
        <v>0.21701399999999998</v>
      </c>
      <c r="K19" s="7" cm="1">
        <f t="array" ref="K19">[1]!hks_fa_netprofitmargin_ttm2($U$1,$B19)%</f>
        <v>0.21145900000000001</v>
      </c>
      <c r="L19" s="8" cm="1">
        <f t="array" ref="L19">[1]!hks_qstm_cs($U$1,"W93978243",$B19,1,"Cur=USD",100000000)</f>
        <v>2.29</v>
      </c>
      <c r="M19" s="6" cm="1">
        <f t="array" ref="M19">[1]!s_nq_avgclose($U$1,-63,$A19,3)</f>
        <v>4.4184844687121538</v>
      </c>
      <c r="N19" s="6">
        <f>MIN([1]!s_mq_low($U$1,$A19,3),[1]!s_mq_low($U$1,$A19-31,3),[1]!s_mq_low($U$1,$A19-62,3))</f>
        <v>3.927340132112259</v>
      </c>
      <c r="O19" s="9">
        <f>MAX([1]!s_mq_high($U$1,$A19,3),[1]!s_mq_high($U$1,$A19-31,3),[1]!s_mq_high($U$1,$A19-62,3))</f>
        <v>5.0037073648882044</v>
      </c>
      <c r="P19" s="9" cm="1">
        <f t="array" ref="P19">[1]!hks_stm_bs($U$1,"W59961072",$B19,1,"Cur=USD",100000000)</f>
        <v>18.59</v>
      </c>
      <c r="Q19" s="9" cm="1">
        <f t="array" ref="Q19">[1]!hks_stm_bs($U$1,"W57429756",$B19,1,"Cur=USD",100000000)</f>
        <v>16.13</v>
      </c>
      <c r="R19" s="9">
        <f>[1]!hks_stm_bs($U$1,"W51009704",$B19,1,"Cur=USD",100000000)</f>
        <v>3.64</v>
      </c>
      <c r="S19" s="9">
        <f>[1]!hks_stm_bs($U$1,"W50002154",$B19,1,"Cur=USD",100000000)</f>
        <v>1.1599999999999999</v>
      </c>
      <c r="T19" s="11"/>
    </row>
    <row r="20" spans="1:20" x14ac:dyDescent="0.25">
      <c r="A20" s="5">
        <v>41820</v>
      </c>
      <c r="B20" s="5">
        <v>41820</v>
      </c>
      <c r="C20" s="6" cm="1">
        <f t="array" ref="C20">[1]!hks_qstm_is($U$1,"W69199016",$B20,1,"Cur=USD",100000000)</f>
        <v>7.01</v>
      </c>
      <c r="D20" s="6" cm="1">
        <f t="array" ref="D20">[1]!hks_qstm_is($U$1,"W69199016",EDATE($B20,-12),1,"Cur=USD",100000000)</f>
        <v>5.62</v>
      </c>
      <c r="E20" s="6" cm="1">
        <f t="array" ref="E20">[1]!hks_fa_or_ttm($U$1,$A20,"Cur=USD",100000000)</f>
        <v>27.92</v>
      </c>
      <c r="F20" s="7" cm="1">
        <f t="array" ref="F20">[1]!hks_qfa_grossprofitmargin($U$1,$B20,1)%</f>
        <v>0.50927199999999995</v>
      </c>
      <c r="G20" s="7" cm="1">
        <f t="array" ref="G20">[1]!hks_qfa_grossprofitmargin($U$1,EDATE($B20,-12),1)%</f>
        <v>0.48398600000000003</v>
      </c>
      <c r="H20" s="7" cm="1">
        <f t="array" ref="H20">[1]!hks_fa_grossprofitmargin_ttm2($U$1,$B20)%</f>
        <v>0.48209200000000002</v>
      </c>
      <c r="I20" s="7" cm="1">
        <f t="array" ref="I20">[1]!hks_qfa_netprofitmargin($U$1,$B20,1)%</f>
        <v>0.22539200000000001</v>
      </c>
      <c r="J20" s="7" cm="1">
        <f t="array" ref="J20">[1]!hks_qfa_netprofitmargin($U$1,EDATE($B20,-12),1)%</f>
        <v>0.201068</v>
      </c>
      <c r="K20" s="7" cm="1">
        <f t="array" ref="K20">[1]!hks_fa_netprofitmargin_ttm2($U$1,$B20)%</f>
        <v>0.21704899999999999</v>
      </c>
      <c r="L20" s="8" cm="1">
        <f t="array" ref="L20">[1]!hks_qstm_cs($U$1,"W93978243",$B20,1,"Cur=USD",100000000)</f>
        <v>2.5099999999999998</v>
      </c>
      <c r="M20" s="6" cm="1">
        <f t="array" ref="M20">[1]!s_nq_avgclose($U$1,-63,$A20,3)</f>
        <v>5.1016978312020012</v>
      </c>
      <c r="N20" s="6">
        <f>MIN([1]!s_mq_low($U$1,$A20,3),[1]!s_mq_low($U$1,$A20-31,3),[1]!s_mq_low($U$1,$A20-62,3))</f>
        <v>4.3530657874395793</v>
      </c>
      <c r="O20" s="9">
        <f>MAX([1]!s_mq_high($U$1,$A20,3),[1]!s_mq_high($U$1,$A20-31,3),[1]!s_mq_high($U$1,$A20-62,3))</f>
        <v>5.5180654849731887</v>
      </c>
      <c r="P20" s="9" cm="1">
        <f t="array" ref="P20">[1]!hks_stm_bs($U$1,"W59961072",$B20,1,"Cur=USD",100000000)</f>
        <v>20.34</v>
      </c>
      <c r="Q20" s="9" cm="1">
        <f t="array" ref="Q20">[1]!hks_stm_bs($U$1,"W57429756",$B20,1,"Cur=USD",100000000)</f>
        <v>16.37</v>
      </c>
      <c r="R20" s="9">
        <f>[1]!hks_stm_bs($U$1,"W51009704",$B20,1,"Cur=USD",100000000)</f>
        <v>4.16</v>
      </c>
      <c r="S20" s="9">
        <f>[1]!hks_stm_bs($U$1,"W50002154",$B20,1,"Cur=USD",100000000)</f>
        <v>1.01</v>
      </c>
      <c r="T20" s="11"/>
    </row>
    <row r="21" spans="1:20" x14ac:dyDescent="0.25">
      <c r="A21" s="5">
        <v>41912</v>
      </c>
      <c r="B21" s="5">
        <v>41912</v>
      </c>
      <c r="C21" s="6" cm="1">
        <f t="array" ref="C21">[1]!hks_qstm_is($U$1,"W69199016",$B21,1,"Cur=USD",100000000)</f>
        <v>12.69</v>
      </c>
      <c r="D21" s="6" cm="1">
        <f t="array" ref="D21">[1]!hks_qstm_is($U$1,"W69199016",EDATE($B21,-12),1,"Cur=USD",100000000)</f>
        <v>6.44</v>
      </c>
      <c r="E21" s="6" cm="1">
        <f t="array" ref="E21">[1]!hks_fa_or_ttm($U$1,$A21,"Cur=USD",100000000)</f>
        <v>34.17</v>
      </c>
      <c r="F21" s="7" cm="1">
        <f t="array" ref="F21">[1]!hks_qfa_grossprofitmargin($U$1,$B21,1)%</f>
        <v>0.309693</v>
      </c>
      <c r="G21" s="7" cm="1">
        <f t="array" ref="G21">[1]!hks_qfa_grossprofitmargin($U$1,EDATE($B21,-12),1)%</f>
        <v>0.47204999999999997</v>
      </c>
      <c r="H21" s="7" cm="1">
        <f t="array" ref="H21">[1]!hks_fa_grossprofitmargin_ttm2($U$1,$B21)%</f>
        <v>0.41995899999999997</v>
      </c>
      <c r="I21" s="7" cm="1">
        <f t="array" ref="I21">[1]!hks_qfa_netprofitmargin($U$1,$B21,1)%</f>
        <v>-0.12923600000000002</v>
      </c>
      <c r="J21" s="7" cm="1">
        <f t="array" ref="J21">[1]!hks_qfa_netprofitmargin($U$1,EDATE($B21,-12),1)%</f>
        <v>0.22049700000000003</v>
      </c>
      <c r="K21" s="7" cm="1">
        <f t="array" ref="K21">[1]!hks_fa_netprofitmargin_ttm2($U$1,$B21)%</f>
        <v>8.7795999999999999E-2</v>
      </c>
      <c r="L21" s="8" cm="1">
        <f t="array" ref="L21">[1]!hks_qstm_cs($U$1,"W93978243",$B21,1,"Cur=USD",100000000)</f>
        <v>3.14</v>
      </c>
      <c r="M21" s="6" cm="1">
        <f t="array" ref="M21">[1]!s_nq_avgclose($U$1,-63,$A21,3)</f>
        <v>5.9639695806532078</v>
      </c>
      <c r="N21" s="6">
        <f>MIN([1]!s_mq_low($U$1,$A21,3),[1]!s_mq_low($U$1,$A21-31,3),[1]!s_mq_low($U$1,$A21-62,3))</f>
        <v>5.2440702554980332</v>
      </c>
      <c r="O21" s="9">
        <f>MAX([1]!s_mq_high($U$1,$A21,3),[1]!s_mq_high($U$1,$A21-31,3),[1]!s_mq_high($U$1,$A21-62,3))</f>
        <v>6.9614617664707179</v>
      </c>
      <c r="P21" s="9" cm="1">
        <f t="array" ref="P21">[1]!hks_stm_bs($U$1,"W59961072",$B21,1,"Cur=USD",100000000)</f>
        <v>38.4</v>
      </c>
      <c r="Q21" s="9" cm="1">
        <f t="array" ref="Q21">[1]!hks_stm_bs($U$1,"W57429756",$B21,1,"Cur=USD",100000000)</f>
        <v>64.22</v>
      </c>
      <c r="R21" s="9">
        <f>[1]!hks_stm_bs($U$1,"W51009704",$B21,1,"Cur=USD",100000000)</f>
        <v>9.4</v>
      </c>
      <c r="S21" s="9">
        <f>[1]!hks_stm_bs($U$1,"W50002154",$B21,1,"Cur=USD",100000000)</f>
        <v>62.24</v>
      </c>
      <c r="T21" s="11"/>
    </row>
    <row r="22" spans="1:20" x14ac:dyDescent="0.25">
      <c r="A22" s="5">
        <v>42004</v>
      </c>
      <c r="B22" s="5">
        <v>42004</v>
      </c>
      <c r="C22" s="6" cm="1">
        <f t="array" ref="C22">[1]!hks_qstm_is($U$1,"W69199016",$B22,1,"Cur=USD",100000000)</f>
        <v>15.9</v>
      </c>
      <c r="D22" s="6" cm="1">
        <f t="array" ref="D22">[1]!hks_qstm_is($U$1,"W69199016",EDATE($B22,-12),1,"Cur=USD",100000000)</f>
        <v>7.38</v>
      </c>
      <c r="E22" s="6" cm="1">
        <f t="array" ref="E22">[1]!hks_fa_or_ttm($U$1,$A22,"Cur=USD",100000000)</f>
        <v>42.69</v>
      </c>
      <c r="F22" s="7" cm="1">
        <f t="array" ref="F22">[1]!hks_qfa_grossprofitmargin($U$1,$B22,1)%</f>
        <v>0.49559700000000001</v>
      </c>
      <c r="G22" s="7" cm="1">
        <f t="array" ref="G22">[1]!hks_qfa_grossprofitmargin($U$1,EDATE($B22,-12),1)%</f>
        <v>0.46747999999999995</v>
      </c>
      <c r="H22" s="7" cm="1">
        <f t="array" ref="H22">[1]!hks_fa_grossprofitmargin_ttm2($U$1,$B22)%</f>
        <v>0.43968099999999999</v>
      </c>
      <c r="I22" s="7" cm="1">
        <f t="array" ref="I22">[1]!hks_qfa_netprofitmargin($U$1,$B22,1)%</f>
        <v>8.4906000000000009E-2</v>
      </c>
      <c r="J22" s="7" cm="1">
        <f t="array" ref="J22">[1]!hks_qfa_netprofitmargin($U$1,EDATE($B22,-12),1)%</f>
        <v>0.23306199999999999</v>
      </c>
      <c r="K22" s="7" cm="1">
        <f t="array" ref="K22">[1]!hks_fa_netprofitmargin_ttm2($U$1,$B22)%</f>
        <v>6.1607000000000002E-2</v>
      </c>
      <c r="L22" s="8" cm="1">
        <f t="array" ref="L22">[1]!hks_qstm_cs($U$1,"W93978243",$B22,1,"Cur=USD",100000000)</f>
        <v>3.81</v>
      </c>
      <c r="M22" s="6" cm="1">
        <f t="array" ref="M22">[1]!s_nq_avgclose($U$1,-63,$A22,3)</f>
        <v>6.8472124961489804</v>
      </c>
      <c r="N22" s="6">
        <f>MIN([1]!s_mq_low($U$1,$A22,3),[1]!s_mq_low($U$1,$A22-31,3),[1]!s_mq_low($U$1,$A22-62,3))</f>
        <v>5.2662983339682938</v>
      </c>
      <c r="O22" s="9">
        <f>MAX([1]!s_mq_high($U$1,$A22,3),[1]!s_mq_high($U$1,$A22-31,3),[1]!s_mq_high($U$1,$A22-62,3))</f>
        <v>8.0430621201521273</v>
      </c>
      <c r="P22" s="9" cm="1">
        <f t="array" ref="P22">[1]!hks_stm_bs($U$1,"W59961072",$B22,1,"Cur=USD",100000000)</f>
        <v>38.35</v>
      </c>
      <c r="Q22" s="9" cm="1">
        <f t="array" ref="Q22">[1]!hks_stm_bs($U$1,"W57429756",$B22,1,"Cur=USD",100000000)</f>
        <v>66.56</v>
      </c>
      <c r="R22" s="9">
        <f>[1]!hks_stm_bs($U$1,"W51009704",$B22,1,"Cur=USD",100000000)</f>
        <v>10.16</v>
      </c>
      <c r="S22" s="9">
        <f>[1]!hks_stm_bs($U$1,"W50002154",$B22,1,"Cur=USD",100000000)</f>
        <v>62.32</v>
      </c>
      <c r="T22" s="11"/>
    </row>
    <row r="23" spans="1:20" x14ac:dyDescent="0.25">
      <c r="A23" s="5">
        <v>42094</v>
      </c>
      <c r="B23" s="5">
        <v>42094</v>
      </c>
      <c r="C23" s="6" cm="1">
        <f t="array" ref="C23">[1]!hks_qstm_is($U$1,"W69199016",$B23,1,"Cur=USD",100000000)</f>
        <v>16.350000000000001</v>
      </c>
      <c r="D23" s="6" cm="1">
        <f t="array" ref="D23">[1]!hks_qstm_is($U$1,"W69199016",EDATE($B23,-12),1,"Cur=USD",100000000)</f>
        <v>7.09</v>
      </c>
      <c r="E23" s="6" cm="1">
        <f t="array" ref="E23">[1]!hks_fa_or_ttm($U$1,$A23,"Cur=USD",100000000)</f>
        <v>51.95</v>
      </c>
      <c r="F23" s="7" cm="1">
        <f t="array" ref="F23">[1]!hks_qfa_grossprofitmargin($U$1,$B23,1)%</f>
        <v>0.50519899999999995</v>
      </c>
      <c r="G23" s="7" cm="1">
        <f t="array" ref="G23">[1]!hks_qfa_grossprofitmargin($U$1,EDATE($B23,-12),1)%</f>
        <v>0.47813800000000001</v>
      </c>
      <c r="H23" s="7" cm="1">
        <f t="array" ref="H23">[1]!hks_fa_grossprofitmargin_ttm2($U$1,$B23)%</f>
        <v>0.45505299999999999</v>
      </c>
      <c r="I23" s="7" cm="1">
        <f t="array" ref="I23">[1]!hks_qfa_netprofitmargin($U$1,$B23,1)%</f>
        <v>0.21467900000000001</v>
      </c>
      <c r="J23" s="7" cm="1">
        <f t="array" ref="J23">[1]!hks_qfa_netprofitmargin($U$1,EDATE($B23,-12),1)%</f>
        <v>0.188999</v>
      </c>
      <c r="K23" s="7" cm="1">
        <f t="array" ref="K23">[1]!hks_fa_netprofitmargin_ttm2($U$1,$B23)%</f>
        <v>9.2396999999999993E-2</v>
      </c>
      <c r="L23" s="8" cm="1">
        <f t="array" ref="L23">[1]!hks_qstm_cs($U$1,"W93978243",$B23,1,"Cur=USD",100000000)</f>
        <v>4.8099999999999996</v>
      </c>
      <c r="M23" s="6" cm="1">
        <f t="array" ref="M23">[1]!s_nq_avgclose($U$1,-63,$A23,3)</f>
        <v>8.768418324647719</v>
      </c>
      <c r="N23" s="6">
        <f>MIN([1]!s_mq_low($U$1,$A23,3),[1]!s_mq_low($U$1,$A23-31,3),[1]!s_mq_low($U$1,$A23-62,3))</f>
        <v>7.3171568545738186</v>
      </c>
      <c r="O23" s="9">
        <f>MAX([1]!s_mq_high($U$1,$A23,3),[1]!s_mq_high($U$1,$A23-31,3),[1]!s_mq_high($U$1,$A23-62,3))</f>
        <v>10.507732928349157</v>
      </c>
      <c r="P23" s="9" cm="1">
        <f t="array" ref="P23">[1]!hks_stm_bs($U$1,"W59961072",$B23,1,"Cur=USD",100000000)</f>
        <v>40.98</v>
      </c>
      <c r="Q23" s="9" cm="1">
        <f t="array" ref="Q23">[1]!hks_stm_bs($U$1,"W57429756",$B23,1,"Cur=USD",100000000)</f>
        <v>65.989999999999995</v>
      </c>
      <c r="R23" s="9">
        <f>[1]!hks_stm_bs($U$1,"W51009704",$B23,1,"Cur=USD",100000000)</f>
        <v>8.4499999999999993</v>
      </c>
      <c r="S23" s="9">
        <f>[1]!hks_stm_bs($U$1,"W50002154",$B23,1,"Cur=USD",100000000)</f>
        <v>62.24</v>
      </c>
      <c r="T23" s="11"/>
    </row>
    <row r="24" spans="1:20" x14ac:dyDescent="0.25">
      <c r="A24" s="5">
        <v>42185</v>
      </c>
      <c r="B24" s="5">
        <v>42185</v>
      </c>
      <c r="C24" s="6" cm="1">
        <f t="array" ref="C24">[1]!hks_qstm_is($U$1,"W69199016",$B24,1,"Cur=USD",100000000)</f>
        <v>16.14</v>
      </c>
      <c r="D24" s="6" cm="1">
        <f t="array" ref="D24">[1]!hks_qstm_is($U$1,"W69199016",EDATE($B24,-12),1,"Cur=USD",100000000)</f>
        <v>7.01</v>
      </c>
      <c r="E24" s="6" cm="1">
        <f t="array" ref="E24">[1]!hks_fa_or_ttm($U$1,$A24,"Cur=USD",100000000)</f>
        <v>61.08</v>
      </c>
      <c r="F24" s="7" cm="1">
        <f t="array" ref="F24">[1]!hks_qfa_grossprofitmargin($U$1,$B24,1)%</f>
        <v>0.52416400000000007</v>
      </c>
      <c r="G24" s="7" cm="1">
        <f t="array" ref="G24">[1]!hks_qfa_grossprofitmargin($U$1,EDATE($B24,-12),1)%</f>
        <v>0.50927199999999995</v>
      </c>
      <c r="H24" s="7" cm="1">
        <f t="array" ref="H24">[1]!hks_fa_grossprofitmargin_ttm2($U$1,$B24)%</f>
        <v>0.46709200000000001</v>
      </c>
      <c r="I24" s="7" cm="1">
        <f t="array" ref="I24">[1]!hks_qfa_netprofitmargin($U$1,$B24,1)%</f>
        <v>0.21313500000000002</v>
      </c>
      <c r="J24" s="7" cm="1">
        <f t="array" ref="J24">[1]!hks_qfa_netprofitmargin($U$1,EDATE($B24,-12),1)%</f>
        <v>0.22539200000000001</v>
      </c>
      <c r="K24" s="7" cm="1">
        <f t="array" ref="K24">[1]!hks_fa_netprofitmargin_ttm2($U$1,$B24)%</f>
        <v>0.10903700000000001</v>
      </c>
      <c r="L24" s="8" cm="1">
        <f t="array" ref="L24">[1]!hks_qstm_cs($U$1,"W93978243",$B24,1,"Cur=USD",100000000)</f>
        <v>6.63</v>
      </c>
      <c r="M24" s="6" cm="1">
        <f t="array" ref="M24">[1]!s_nq_avgclose($U$1,-63,$A24,3)</f>
        <v>10.102465853908894</v>
      </c>
      <c r="N24" s="6">
        <f>MIN([1]!s_mq_low($U$1,$A24,3),[1]!s_mq_low($U$1,$A24-31,3),[1]!s_mq_low($U$1,$A24-62,3))</f>
        <v>8.8330340788940376</v>
      </c>
      <c r="O24" s="9">
        <f>MAX([1]!s_mq_high($U$1,$A24,3),[1]!s_mq_high($U$1,$A24-31,3),[1]!s_mq_high($U$1,$A24-62,3))</f>
        <v>11.60415178835154</v>
      </c>
      <c r="P24" s="9" cm="1">
        <f t="array" ref="P24">[1]!hks_stm_bs($U$1,"W59961072",$B24,1,"Cur=USD",100000000)</f>
        <v>40.76</v>
      </c>
      <c r="Q24" s="9" cm="1">
        <f t="array" ref="Q24">[1]!hks_stm_bs($U$1,"W57429756",$B24,1,"Cur=USD",100000000)</f>
        <v>64.56</v>
      </c>
      <c r="R24" s="9">
        <f>[1]!hks_stm_bs($U$1,"W51009704",$B24,1,"Cur=USD",100000000)</f>
        <v>9.06</v>
      </c>
      <c r="S24" s="9">
        <f>[1]!hks_stm_bs($U$1,"W50002154",$B24,1,"Cur=USD",100000000)</f>
        <v>55.65</v>
      </c>
      <c r="T24" s="11"/>
    </row>
    <row r="25" spans="1:20" x14ac:dyDescent="0.25">
      <c r="A25" s="5">
        <v>42277</v>
      </c>
      <c r="B25" s="5">
        <v>42277</v>
      </c>
      <c r="C25" s="6" cm="1">
        <f t="array" ref="C25">[1]!hks_qstm_is($U$1,"W69199016",$B25,1,"Cur=USD",100000000)</f>
        <v>17.350000000000001</v>
      </c>
      <c r="D25" s="6" cm="1">
        <f t="array" ref="D25">[1]!hks_qstm_is($U$1,"W69199016",EDATE($B25,-12),1,"Cur=USD",100000000)</f>
        <v>12.69</v>
      </c>
      <c r="E25" s="6" cm="1">
        <f t="array" ref="E25">[1]!hks_fa_or_ttm($U$1,$A25,"Cur=USD",100000000)</f>
        <v>65.739999999999995</v>
      </c>
      <c r="F25" s="7" cm="1">
        <f t="array" ref="F25">[1]!hks_qfa_grossprofitmargin($U$1,$B25,1)%</f>
        <v>0.50951000000000002</v>
      </c>
      <c r="G25" s="7" cm="1">
        <f t="array" ref="G25">[1]!hks_qfa_grossprofitmargin($U$1,EDATE($B25,-12),1)%</f>
        <v>0.309693</v>
      </c>
      <c r="H25" s="7" cm="1">
        <f t="array" ref="H25">[1]!hks_fa_grossprofitmargin_ttm2($U$1,$B25)%</f>
        <v>0.50867099999999998</v>
      </c>
      <c r="I25" s="7" cm="1">
        <f t="array" ref="I25">[1]!hks_qfa_netprofitmargin($U$1,$B25,1)%</f>
        <v>0.13832900000000001</v>
      </c>
      <c r="J25" s="7" cm="1">
        <f t="array" ref="J25">[1]!hks_qfa_netprofitmargin($U$1,EDATE($B25,-12),1)%</f>
        <v>-0.12923600000000002</v>
      </c>
      <c r="K25" s="7" cm="1">
        <f t="array" ref="K25">[1]!hks_fa_netprofitmargin_ttm2($U$1,$B25)%</f>
        <v>0.16276199999999999</v>
      </c>
      <c r="L25" s="8" cm="1">
        <f t="array" ref="L25">[1]!hks_qstm_cs($U$1,"W93978243",$B25,1,"Cur=USD",100000000)</f>
        <v>5.92</v>
      </c>
      <c r="M25" s="6" cm="1">
        <f t="array" ref="M25">[1]!s_nq_avgclose($U$1,-63,$A25,3)</f>
        <v>9.7730766218554486</v>
      </c>
      <c r="N25" s="6">
        <f>MIN([1]!s_mq_low($U$1,$A25,3),[1]!s_mq_low($U$1,$A25-31,3),[1]!s_mq_low($U$1,$A25-62,3))</f>
        <v>7.7321818836461453</v>
      </c>
      <c r="O25" s="9">
        <f>MAX([1]!s_mq_high($U$1,$A25,3),[1]!s_mq_high($U$1,$A25-31,3),[1]!s_mq_high($U$1,$A25-62,3))</f>
        <v>10.651080544722566</v>
      </c>
      <c r="P25" s="9" cm="1">
        <f t="array" ref="P25">[1]!hks_stm_bs($U$1,"W59961072",$B25,1,"Cur=USD",100000000)</f>
        <v>31.69</v>
      </c>
      <c r="Q25" s="9" cm="1">
        <f t="array" ref="Q25">[1]!hks_stm_bs($U$1,"W57429756",$B25,1,"Cur=USD",100000000)</f>
        <v>68.19</v>
      </c>
      <c r="R25" s="9">
        <f>[1]!hks_stm_bs($U$1,"W51009704",$B25,1,"Cur=USD",100000000)</f>
        <v>9.52</v>
      </c>
      <c r="S25" s="9">
        <f>[1]!hks_stm_bs($U$1,"W50002154",$B25,1,"Cur=USD",100000000)</f>
        <v>47.55</v>
      </c>
      <c r="T25" s="11"/>
    </row>
    <row r="26" spans="1:20" x14ac:dyDescent="0.25">
      <c r="A26" s="5">
        <v>42369</v>
      </c>
      <c r="B26" s="5">
        <v>42369</v>
      </c>
      <c r="C26" s="6" cm="1">
        <f t="array" ref="C26">[1]!hks_qstm_is($U$1,"W69199016",$B26,1,"Cur=USD",100000000)</f>
        <v>18.399999999999999</v>
      </c>
      <c r="D26" s="6" cm="1">
        <f t="array" ref="D26">[1]!hks_qstm_is($U$1,"W69199016",EDATE($B26,-12),1,"Cur=USD",100000000)</f>
        <v>15.9</v>
      </c>
      <c r="E26" s="6" cm="1">
        <f t="array" ref="E26">[1]!hks_fa_or_ttm($U$1,$A26,"Cur=USD",100000000)</f>
        <v>68.239999999999995</v>
      </c>
      <c r="F26" s="7" cm="1">
        <f t="array" ref="F26">[1]!hks_qfa_grossprofitmargin($U$1,$B26,1)%</f>
        <v>0.541848</v>
      </c>
      <c r="G26" s="7" cm="1">
        <f t="array" ref="G26">[1]!hks_qfa_grossprofitmargin($U$1,EDATE($B26,-12),1)%</f>
        <v>0.49559700000000001</v>
      </c>
      <c r="H26" s="7" cm="1">
        <f t="array" ref="H26">[1]!hks_fa_grossprofitmargin_ttm2($U$1,$B26)%</f>
        <v>0.52066200000000007</v>
      </c>
      <c r="I26" s="7" cm="1">
        <f t="array" ref="I26">[1]!hks_qfa_netprofitmargin($U$1,$B26,1)%</f>
        <v>0.233152</v>
      </c>
      <c r="J26" s="7" cm="1">
        <f t="array" ref="J26">[1]!hks_qfa_netprofitmargin($U$1,EDATE($B26,-12),1)%</f>
        <v>8.4906000000000009E-2</v>
      </c>
      <c r="K26" s="7" cm="1">
        <f t="array" ref="K26">[1]!hks_fa_netprofitmargin_ttm2($U$1,$B26)%</f>
        <v>0.19988299999999998</v>
      </c>
      <c r="L26" s="8" cm="1">
        <f t="array" ref="L26">[1]!hks_qstm_cs($U$1,"W93978243",$B26,1,"Cur=USD",100000000)</f>
        <v>5.82</v>
      </c>
      <c r="M26" s="6" cm="1">
        <f t="array" ref="M26">[1]!s_nq_avgclose($U$1,-63,$A26,3)</f>
        <v>10.085332067546609</v>
      </c>
      <c r="N26" s="6">
        <f>MIN([1]!s_mq_low($U$1,$A26,3),[1]!s_mq_low($U$1,$A26-31,3),[1]!s_mq_low($U$1,$A26-62,3))</f>
        <v>8.6507402360191641</v>
      </c>
      <c r="O26" s="9">
        <f>MAX([1]!s_mq_high($U$1,$A26,3),[1]!s_mq_high($U$1,$A26-31,3),[1]!s_mq_high($U$1,$A26-62,3))</f>
        <v>11.612918749545317</v>
      </c>
      <c r="P26" s="9" cm="1">
        <f t="array" ref="P26">[1]!hks_stm_bs($U$1,"W59961072",$B26,1,"Cur=USD",100000000)</f>
        <v>37.75</v>
      </c>
      <c r="Q26" s="9" cm="1">
        <f t="array" ref="Q26">[1]!hks_stm_bs($U$1,"W57429756",$B26,1,"Cur=USD",100000000)</f>
        <v>68.17</v>
      </c>
      <c r="R26" s="9">
        <f>[1]!hks_stm_bs($U$1,"W51009704",$B26,1,"Cur=USD",100000000)</f>
        <v>11.19</v>
      </c>
      <c r="S26" s="9">
        <f>[1]!hks_stm_bs($U$1,"W50002154",$B26,1,"Cur=USD",100000000)</f>
        <v>47.59</v>
      </c>
      <c r="T26" s="11"/>
    </row>
    <row r="27" spans="1:20" x14ac:dyDescent="0.25">
      <c r="A27" s="5">
        <v>42460</v>
      </c>
      <c r="B27" s="5">
        <v>42460</v>
      </c>
      <c r="C27" s="6" cm="1">
        <f t="array" ref="C27">[1]!hks_qstm_is($U$1,"W69199016",$B27,1,"Cur=USD",100000000)</f>
        <v>17.71</v>
      </c>
      <c r="D27" s="6" cm="1">
        <f t="array" ref="D27">[1]!hks_qstm_is($U$1,"W69199016",EDATE($B27,-12),1,"Cur=USD",100000000)</f>
        <v>16.350000000000001</v>
      </c>
      <c r="E27" s="6" cm="1">
        <f t="array" ref="E27">[1]!hks_fa_or_ttm($U$1,$A27,"Cur=USD",100000000)</f>
        <v>69.599999999999994</v>
      </c>
      <c r="F27" s="7" cm="1">
        <f t="array" ref="F27">[1]!hks_qfa_grossprofitmargin($U$1,$B27,1)%</f>
        <v>0.53133799999999998</v>
      </c>
      <c r="G27" s="7" cm="1">
        <f t="array" ref="G27">[1]!hks_qfa_grossprofitmargin($U$1,EDATE($B27,-12),1)%</f>
        <v>0.50519899999999995</v>
      </c>
      <c r="H27" s="7" cm="1">
        <f t="array" ref="H27">[1]!hks_fa_grossprofitmargin_ttm2($U$1,$B27)%</f>
        <v>0.52701100000000001</v>
      </c>
      <c r="I27" s="7" cm="1">
        <f t="array" ref="I27">[1]!hks_qfa_netprofitmargin($U$1,$B27,1)%</f>
        <v>0.21287400000000001</v>
      </c>
      <c r="J27" s="7" cm="1">
        <f t="array" ref="J27">[1]!hks_qfa_netprofitmargin($U$1,EDATE($B27,-12),1)%</f>
        <v>0.21467900000000001</v>
      </c>
      <c r="K27" s="7" cm="1">
        <f t="array" ref="K27">[1]!hks_fa_netprofitmargin_ttm2($U$1,$B27)%</f>
        <v>0.199713</v>
      </c>
      <c r="L27" s="8" cm="1">
        <f t="array" ref="L27">[1]!hks_qstm_cs($U$1,"W93978243",$B27,1,"Cur=USD",100000000)</f>
        <v>4.74</v>
      </c>
      <c r="M27" s="6" cm="1">
        <f t="array" ref="M27">[1]!s_nq_avgclose($U$1,-63,$A27,3)</f>
        <v>10.567398920607312</v>
      </c>
      <c r="N27" s="6">
        <f>MIN([1]!s_mq_low($U$1,$A27,3),[1]!s_mq_low($U$1,$A27-31,3),[1]!s_mq_low($U$1,$A27-62,3))</f>
        <v>8.8890147446681134</v>
      </c>
      <c r="O27" s="9">
        <f>MAX([1]!s_mq_high($U$1,$A27,3),[1]!s_mq_high($U$1,$A27-31,3),[1]!s_mq_high($U$1,$A27-62,3))</f>
        <v>12.284430387928913</v>
      </c>
      <c r="P27" s="9" cm="1">
        <f t="array" ref="P27">[1]!hks_stm_bs($U$1,"W59961072",$B27,1,"Cur=USD",100000000)</f>
        <v>39.71</v>
      </c>
      <c r="Q27" s="9" cm="1">
        <f t="array" ref="Q27">[1]!hks_stm_bs($U$1,"W57429756",$B27,1,"Cur=USD",100000000)</f>
        <v>68.06</v>
      </c>
      <c r="R27" s="9">
        <f>[1]!hks_stm_bs($U$1,"W51009704",$B27,1,"Cur=USD",100000000)</f>
        <v>8.6199999999999992</v>
      </c>
      <c r="S27" s="9">
        <f>[1]!hks_stm_bs($U$1,"W50002154",$B27,1,"Cur=USD",100000000)</f>
        <v>47.94</v>
      </c>
      <c r="T27" s="11"/>
    </row>
    <row r="28" spans="1:20" x14ac:dyDescent="0.25">
      <c r="A28" s="5">
        <v>42551</v>
      </c>
      <c r="B28" s="5">
        <v>42551</v>
      </c>
      <c r="C28" s="6" cm="1">
        <f t="array" ref="C28">[1]!hks_qstm_is($U$1,"W69199016",$B28,1,"Cur=USD",100000000)</f>
        <v>35.409999999999997</v>
      </c>
      <c r="D28" s="6" cm="1">
        <f t="array" ref="D28">[1]!hks_qstm_is($U$1,"W69199016",EDATE($B28,-12),1,"Cur=USD",100000000)</f>
        <v>16.14</v>
      </c>
      <c r="E28" s="6" cm="1">
        <f t="array" ref="E28">[1]!hks_fa_or_ttm($U$1,$A28,"Cur=USD",100000000)</f>
        <v>88.87</v>
      </c>
      <c r="F28" s="7" cm="1">
        <f t="array" ref="F28">[1]!hks_qfa_grossprofitmargin($U$1,$B28,1)%</f>
        <v>0.29539700000000002</v>
      </c>
      <c r="G28" s="7" cm="1">
        <f t="array" ref="G28">[1]!hks_qfa_grossprofitmargin($U$1,EDATE($B28,-12),1)%</f>
        <v>0.52416400000000007</v>
      </c>
      <c r="H28" s="7" cm="1">
        <f t="array" ref="H28">[1]!hks_fa_grossprofitmargin_ttm2($U$1,$B28)%</f>
        <v>0.43524200000000002</v>
      </c>
      <c r="I28" s="7" cm="1">
        <f t="array" ref="I28">[1]!hks_qfa_netprofitmargin($U$1,$B28,1)%</f>
        <v>-0.35442000000000001</v>
      </c>
      <c r="J28" s="7" cm="1">
        <f t="array" ref="J28">[1]!hks_qfa_netprofitmargin($U$1,EDATE($B28,-12),1)%</f>
        <v>0.21313500000000002</v>
      </c>
      <c r="K28" s="7" cm="1">
        <f t="array" ref="K28">[1]!hks_fa_netprofitmargin_ttm2($U$1,$B28)%</f>
        <v>-2.3517E-2</v>
      </c>
      <c r="L28" s="8" cm="1">
        <f t="array" ref="L28">[1]!hks_qstm_cs($U$1,"W93978243",$B28,1,"Cur=USD",100000000)</f>
        <v>6.22</v>
      </c>
      <c r="M28" s="6" cm="1">
        <f t="array" ref="M28">[1]!s_nq_avgclose($U$1,-63,$A28,3)</f>
        <v>11.896373957661314</v>
      </c>
      <c r="N28" s="6">
        <f>MIN([1]!s_mq_low($U$1,$A28,3),[1]!s_mq_low($U$1,$A28-31,3),[1]!s_mq_low($U$1,$A28-62,3))</f>
        <v>10.864504171010651</v>
      </c>
      <c r="O28" s="9">
        <f>MAX([1]!s_mq_high($U$1,$A28,3),[1]!s_mq_high($U$1,$A28-31,3),[1]!s_mq_high($U$1,$A28-62,3))</f>
        <v>12.958095217615806</v>
      </c>
      <c r="P28" s="9" cm="1">
        <f t="array" ref="P28">[1]!hks_stm_bs($U$1,"W59961072",$B28,1,"Cur=USD",100000000)</f>
        <v>66.87</v>
      </c>
      <c r="Q28" s="9" cm="1">
        <f t="array" ref="Q28">[1]!hks_stm_bs($U$1,"W57429756",$B28,1,"Cur=USD",100000000)</f>
        <v>447.2</v>
      </c>
      <c r="R28" s="9">
        <f>[1]!hks_stm_bs($U$1,"W51009704",$B28,1,"Cur=USD",100000000)</f>
        <v>26.51</v>
      </c>
      <c r="S28" s="9">
        <f>[1]!hks_stm_bs($U$1,"W50002154",$B28,1,"Cur=USD",100000000)</f>
        <v>259.94</v>
      </c>
      <c r="T28" s="11"/>
    </row>
    <row r="29" spans="1:20" x14ac:dyDescent="0.25">
      <c r="A29" s="5">
        <v>42643</v>
      </c>
      <c r="B29" s="5">
        <v>42643</v>
      </c>
      <c r="C29" s="6" cm="1">
        <f t="array" ref="C29">[1]!hks_qstm_is($U$1,"W69199016",$B29,1,"Cur=USD",100000000)</f>
        <v>37.92</v>
      </c>
      <c r="D29" s="6" cm="1">
        <f t="array" ref="D29">[1]!hks_qstm_is($U$1,"W69199016",EDATE($B29,-12),1,"Cur=USD",100000000)</f>
        <v>17.350000000000001</v>
      </c>
      <c r="E29" s="6" cm="1">
        <f t="array" ref="E29">[1]!hks_fa_or_ttm($U$1,$A29,"Cur=USD",100000000)</f>
        <v>109.44</v>
      </c>
      <c r="F29" s="7" cm="1">
        <f t="array" ref="F29">[1]!hks_qfa_grossprofitmargin($U$1,$B29,1)%</f>
        <v>0.46993699999999999</v>
      </c>
      <c r="G29" s="7" cm="1">
        <f t="array" ref="G29">[1]!hks_qfa_grossprofitmargin($U$1,EDATE($B29,-12),1)%</f>
        <v>0.50951000000000002</v>
      </c>
      <c r="H29" s="7" cm="1">
        <f t="array" ref="H29">[1]!hks_fa_grossprofitmargin_ttm2($U$1,$B29)%</f>
        <v>0.43548999999999999</v>
      </c>
      <c r="I29" s="7" cm="1">
        <f t="array" ref="I29">[1]!hks_qfa_netprofitmargin($U$1,$B29,1)%</f>
        <v>-8.3070000000000005E-2</v>
      </c>
      <c r="J29" s="7" cm="1">
        <f t="array" ref="J29">[1]!hks_qfa_netprofitmargin($U$1,EDATE($B29,-12),1)%</f>
        <v>0.13832900000000001</v>
      </c>
      <c r="K29" s="7" cm="1">
        <f t="array" ref="K29">[1]!hks_fa_netprofitmargin_ttm2($U$1,$B29)%</f>
        <v>-6.9809999999999997E-2</v>
      </c>
      <c r="L29" s="8" cm="1">
        <f t="array" ref="L29">[1]!hks_qstm_cs($U$1,"W93978243",$B29,1,"Cur=USD",100000000)</f>
        <v>9.6300000000000008</v>
      </c>
      <c r="M29" s="6" cm="1">
        <f t="array" ref="M29">[1]!s_nq_avgclose($U$1,-63,$A29,3)</f>
        <v>13.104245327384385</v>
      </c>
      <c r="N29" s="6">
        <f>MIN([1]!s_mq_low($U$1,$A29,3),[1]!s_mq_low($U$1,$A29-31,3),[1]!s_mq_low($U$1,$A29-62,3))</f>
        <v>11.523669613168478</v>
      </c>
      <c r="O29" s="9">
        <f>MAX([1]!s_mq_high($U$1,$A29,3),[1]!s_mq_high($U$1,$A29-31,3),[1]!s_mq_high($U$1,$A29-62,3))</f>
        <v>14.049855952668445</v>
      </c>
      <c r="P29" s="9" cm="1">
        <f t="array" ref="P29">[1]!hks_stm_bs($U$1,"W59961072",$B29,1,"Cur=USD",100000000)</f>
        <v>60.48</v>
      </c>
      <c r="Q29" s="9" cm="1">
        <f t="array" ref="Q29">[1]!hks_stm_bs($U$1,"W57429756",$B29,1,"Cur=USD",100000000)</f>
        <v>437.04</v>
      </c>
      <c r="R29" s="9">
        <f>[1]!hks_stm_bs($U$1,"W51009704",$B29,1,"Cur=USD",100000000)</f>
        <v>27.28</v>
      </c>
      <c r="S29" s="9">
        <f>[1]!hks_stm_bs($U$1,"W50002154",$B29,1,"Cur=USD",100000000)</f>
        <v>245.2</v>
      </c>
      <c r="T29" s="11"/>
    </row>
    <row r="30" spans="1:20" x14ac:dyDescent="0.25">
      <c r="A30" s="5">
        <v>42735</v>
      </c>
      <c r="B30" s="5">
        <v>42735</v>
      </c>
      <c r="C30" s="6" cm="1">
        <f t="array" ref="C30">[1]!hks_qstm_is($U$1,"W69199016",$B30,1,"Cur=USD",100000000)</f>
        <v>41.36</v>
      </c>
      <c r="D30" s="6" cm="1">
        <f t="array" ref="D30">[1]!hks_qstm_is($U$1,"W69199016",EDATE($B30,-12),1,"Cur=USD",100000000)</f>
        <v>18.399999999999999</v>
      </c>
      <c r="E30" s="6" cm="1">
        <f t="array" ref="E30">[1]!hks_fa_or_ttm($U$1,$A30,"Cur=USD",100000000)</f>
        <v>132.4</v>
      </c>
      <c r="F30" s="7" cm="1">
        <f t="array" ref="F30">[1]!hks_qfa_grossprofitmargin($U$1,$B30,1)%</f>
        <v>0.52490300000000001</v>
      </c>
      <c r="G30" s="7" cm="1">
        <f t="array" ref="G30">[1]!hks_qfa_grossprofitmargin($U$1,EDATE($B30,-12),1)%</f>
        <v>0.541848</v>
      </c>
      <c r="H30" s="7" cm="1">
        <f t="array" ref="H30">[1]!hks_fa_grossprofitmargin_ttm2($U$1,$B30)%</f>
        <v>0.44863999999999998</v>
      </c>
      <c r="I30" s="7" cm="1">
        <f t="array" ref="I30">[1]!hks_qfa_netprofitmargin($U$1,$B30,1)%</f>
        <v>-0.16150900000000001</v>
      </c>
      <c r="J30" s="7" cm="1">
        <f t="array" ref="J30">[1]!hks_qfa_netprofitmargin($U$1,EDATE($B30,-12),1)%</f>
        <v>0.233152</v>
      </c>
      <c r="K30" s="7" cm="1">
        <f t="array" ref="K30">[1]!hks_fa_netprofitmargin_ttm2($U$1,$B30)%</f>
        <v>-0.14055899999999999</v>
      </c>
      <c r="L30" s="8" cm="1">
        <f t="array" ref="L30">[1]!hks_qstm_cs($U$1,"W93978243",$B30,1,"Cur=USD",100000000)</f>
        <v>13.52</v>
      </c>
      <c r="M30" s="6" cm="1">
        <f t="array" ref="M30">[1]!s_nq_avgclose($U$1,-63,$A30,3)</f>
        <v>13.620752974902551</v>
      </c>
      <c r="N30" s="6">
        <f>MIN([1]!s_mq_low($U$1,$A30,3),[1]!s_mq_low($U$1,$A30-31,3),[1]!s_mq_low($U$1,$A30-62,3))</f>
        <v>12.615616498121923</v>
      </c>
      <c r="O30" s="9">
        <f>MAX([1]!s_mq_high($U$1,$A30,3),[1]!s_mq_high($U$1,$A30-31,3),[1]!s_mq_high($U$1,$A30-62,3))</f>
        <v>14.53378823315323</v>
      </c>
      <c r="P30" s="9" cm="1">
        <f t="array" ref="P30">[1]!hks_stm_bs($U$1,"W59961072",$B30,1,"Cur=USD",100000000)</f>
        <v>71.25</v>
      </c>
      <c r="Q30" s="9" cm="1">
        <f t="array" ref="Q30">[1]!hks_stm_bs($U$1,"W57429756",$B30,1,"Cur=USD",100000000)</f>
        <v>428.41</v>
      </c>
      <c r="R30" s="9">
        <f>[1]!hks_stm_bs($U$1,"W51009704",$B30,1,"Cur=USD",100000000)</f>
        <v>30.78</v>
      </c>
      <c r="S30" s="9">
        <f>[1]!hks_stm_bs($U$1,"W50002154",$B30,1,"Cur=USD",100000000)</f>
        <v>250.12</v>
      </c>
      <c r="T30" s="11"/>
    </row>
    <row r="31" spans="1:20" x14ac:dyDescent="0.25">
      <c r="A31" s="5">
        <v>42825</v>
      </c>
      <c r="B31" s="5">
        <v>42825</v>
      </c>
      <c r="C31" s="6" cm="1">
        <f t="array" ref="C31">[1]!hks_qstm_is($U$1,"W69199016",$B31,1,"Cur=USD",100000000)</f>
        <v>41.39</v>
      </c>
      <c r="D31" s="6" cm="1">
        <f t="array" ref="D31">[1]!hks_qstm_is($U$1,"W69199016",EDATE($B31,-12),1,"Cur=USD",100000000)</f>
        <v>17.71</v>
      </c>
      <c r="E31" s="6" cm="1">
        <f t="array" ref="E31">[1]!hks_fa_or_ttm($U$1,$A31,"Cur=USD",100000000)</f>
        <v>156.08000000000001</v>
      </c>
      <c r="F31" s="7" cm="1">
        <f t="array" ref="F31">[1]!hks_qfa_grossprofitmargin($U$1,$B31,1)%</f>
        <v>0.48344999999999999</v>
      </c>
      <c r="G31" s="7" cm="1">
        <f t="array" ref="G31">[1]!hks_qfa_grossprofitmargin($U$1,EDATE($B31,-12),1)%</f>
        <v>0.53133799999999998</v>
      </c>
      <c r="H31" s="7" cm="1">
        <f t="array" ref="H31">[1]!hks_fa_grossprofitmargin_ttm2($U$1,$B31)%</f>
        <v>0.448488</v>
      </c>
      <c r="I31" s="7" cm="1">
        <f t="array" ref="I31">[1]!hks_qfa_netprofitmargin($U$1,$B31,1)%</f>
        <v>6.0884000000000001E-2</v>
      </c>
      <c r="J31" s="7" cm="1">
        <f t="array" ref="J31">[1]!hks_qfa_netprofitmargin($U$1,EDATE($B31,-12),1)%</f>
        <v>0.21287400000000001</v>
      </c>
      <c r="K31" s="7" cm="1">
        <f t="array" ref="K31">[1]!hks_fa_netprofitmargin_ttm2($U$1,$B31)%</f>
        <v>-0.12724199999999999</v>
      </c>
      <c r="L31" s="8" cm="1">
        <f t="array" ref="L31">[1]!hks_qstm_cs($U$1,"W93978243",$B31,1,"Cur=USD",100000000)</f>
        <v>13.53</v>
      </c>
      <c r="M31" s="6" cm="1">
        <f t="array" ref="M31">[1]!s_nq_avgclose($U$1,-63,$A31,3)</f>
        <v>16.212629789292251</v>
      </c>
      <c r="N31" s="6">
        <f>MIN([1]!s_mq_low($U$1,$A31,3),[1]!s_mq_low($U$1,$A31-31,3),[1]!s_mq_low($U$1,$A31-62,3))</f>
        <v>13.690150761931552</v>
      </c>
      <c r="O31" s="9">
        <f>MAX([1]!s_mq_high($U$1,$A31,3),[1]!s_mq_high($U$1,$A31-31,3),[1]!s_mq_high($U$1,$A31-62,3))</f>
        <v>17.990490081529693</v>
      </c>
      <c r="P31" s="9" cm="1">
        <f t="array" ref="P31">[1]!hks_stm_bs($U$1,"W59961072",$B31,1,"Cur=USD",100000000)</f>
        <v>73.5</v>
      </c>
      <c r="Q31" s="9" cm="1">
        <f t="array" ref="Q31">[1]!hks_stm_bs($U$1,"W57429756",$B31,1,"Cur=USD",100000000)</f>
        <v>422.67</v>
      </c>
      <c r="R31" s="9">
        <f>[1]!hks_stm_bs($U$1,"W51009704",$B31,1,"Cur=USD",100000000)</f>
        <v>21.22</v>
      </c>
      <c r="S31" s="9">
        <f>[1]!hks_stm_bs($U$1,"W50002154",$B31,1,"Cur=USD",100000000)</f>
        <v>254.85</v>
      </c>
      <c r="T31" s="11"/>
    </row>
    <row r="32" spans="1:20" x14ac:dyDescent="0.25">
      <c r="A32" s="5">
        <v>42916</v>
      </c>
      <c r="B32" s="5">
        <v>42916</v>
      </c>
      <c r="C32" s="6" cm="1">
        <f t="array" ref="C32">[1]!hks_qstm_is($U$1,"W69199016",$B32,1,"Cur=USD",100000000)</f>
        <v>41.9</v>
      </c>
      <c r="D32" s="6" cm="1">
        <f t="array" ref="D32">[1]!hks_qstm_is($U$1,"W69199016",EDATE($B32,-12),1,"Cur=USD",100000000)</f>
        <v>35.409999999999997</v>
      </c>
      <c r="E32" s="6" cm="1">
        <f t="array" ref="E32">[1]!hks_fa_or_ttm($U$1,$A32,"Cur=USD",100000000)</f>
        <v>162.57</v>
      </c>
      <c r="F32" s="7" cm="1">
        <f t="array" ref="F32">[1]!hks_qfa_grossprofitmargin($U$1,$B32,1)%</f>
        <v>0.47159899999999999</v>
      </c>
      <c r="G32" s="7" cm="1">
        <f t="array" ref="G32">[1]!hks_qfa_grossprofitmargin($U$1,EDATE($B32,-12),1)%</f>
        <v>0.29539700000000002</v>
      </c>
      <c r="H32" s="7" cm="1">
        <f t="array" ref="H32">[1]!hks_fa_grossprofitmargin_ttm2($U$1,$B32)%</f>
        <v>0.48779000000000006</v>
      </c>
      <c r="I32" s="7" cm="1">
        <f t="array" ref="I32">[1]!hks_qfa_netprofitmargin($U$1,$B32,1)%</f>
        <v>0.11074000000000001</v>
      </c>
      <c r="J32" s="7" cm="1">
        <f t="array" ref="J32">[1]!hks_qfa_netprofitmargin($U$1,EDATE($B32,-12),1)%</f>
        <v>-0.35442000000000001</v>
      </c>
      <c r="K32" s="7" cm="1">
        <f t="array" ref="K32">[1]!hks_fa_netprofitmargin_ttm2($U$1,$B32)%</f>
        <v>-1.6424000000000001E-2</v>
      </c>
      <c r="L32" s="8" cm="1">
        <f t="array" ref="L32">[1]!hks_qstm_cs($U$1,"W93978243",$B32,1,"Cur=USD",100000000)</f>
        <v>15.83</v>
      </c>
      <c r="M32" s="6" cm="1">
        <f t="array" ref="M32">[1]!s_nq_avgclose($U$1,-63,$A32,3)</f>
        <v>18.407257933756842</v>
      </c>
      <c r="N32" s="6">
        <f>MIN([1]!s_mq_low($U$1,$A32,3),[1]!s_mq_low($U$1,$A32-31,3),[1]!s_mq_low($U$1,$A32-62,3))</f>
        <v>16.539821241423937</v>
      </c>
      <c r="O32" s="9">
        <f>MAX([1]!s_mq_high($U$1,$A32,3),[1]!s_mq_high($U$1,$A32-31,3),[1]!s_mq_high($U$1,$A32-62,3))</f>
        <v>20.375625112132212</v>
      </c>
      <c r="P32" s="9" cm="1">
        <f t="array" ref="P32">[1]!hks_stm_bs($U$1,"W59961072",$B32,1,"Cur=USD",100000000)</f>
        <v>84.68</v>
      </c>
      <c r="Q32" s="9" cm="1">
        <f t="array" ref="Q32">[1]!hks_stm_bs($U$1,"W57429756",$B32,1,"Cur=USD",100000000)</f>
        <v>413.81</v>
      </c>
      <c r="R32" s="9">
        <f>[1]!hks_stm_bs($U$1,"W51009704",$B32,1,"Cur=USD",100000000)</f>
        <v>20.52</v>
      </c>
      <c r="S32" s="9">
        <f>[1]!hks_stm_bs($U$1,"W50002154",$B32,1,"Cur=USD",100000000)</f>
        <v>254.54</v>
      </c>
      <c r="T32" s="11"/>
    </row>
    <row r="33" spans="1:20" x14ac:dyDescent="0.25">
      <c r="A33" s="5">
        <v>43008</v>
      </c>
      <c r="B33" s="5">
        <v>43008</v>
      </c>
      <c r="C33" s="6" cm="1">
        <f t="array" ref="C33">[1]!hks_qstm_is($U$1,"W69199016",$B33,1,"Cur=USD",100000000)</f>
        <v>44.63</v>
      </c>
      <c r="D33" s="6" cm="1">
        <f t="array" ref="D33">[1]!hks_qstm_is($U$1,"W69199016",EDATE($B33,-12),1,"Cur=USD",100000000)</f>
        <v>37.92</v>
      </c>
      <c r="E33" s="6" cm="1">
        <f t="array" ref="E33">[1]!hks_fa_or_ttm($U$1,$A33,"Cur=USD",100000000)</f>
        <v>169.28</v>
      </c>
      <c r="F33" s="7" cm="1">
        <f t="array" ref="F33">[1]!hks_qfa_grossprofitmargin($U$1,$B33,1)%</f>
        <v>0.48151499999999997</v>
      </c>
      <c r="G33" s="7" cm="1">
        <f t="array" ref="G33">[1]!hks_qfa_grossprofitmargin($U$1,EDATE($B33,-12),1)%</f>
        <v>0.46993699999999999</v>
      </c>
      <c r="H33" s="7" cm="1">
        <f t="array" ref="H33">[1]!hks_fa_grossprofitmargin_ttm2($U$1,$B33)%</f>
        <v>0.49013499999999999</v>
      </c>
      <c r="I33" s="7" cm="1">
        <f t="array" ref="I33">[1]!hks_qfa_netprofitmargin($U$1,$B33,1)%</f>
        <v>0.11360099999999999</v>
      </c>
      <c r="J33" s="7" cm="1">
        <f t="array" ref="J33">[1]!hks_qfa_netprofitmargin($U$1,EDATE($B33,-12),1)%</f>
        <v>-8.3070000000000005E-2</v>
      </c>
      <c r="K33" s="7" cm="1">
        <f t="array" ref="K33">[1]!hks_fa_netprofitmargin_ttm2($U$1,$B33)%</f>
        <v>3.2786000000000003E-2</v>
      </c>
      <c r="L33" s="8" cm="1">
        <f t="array" ref="L33">[1]!hks_qstm_cs($U$1,"W93978243",$B33,1,"Cur=USD",100000000)</f>
        <v>16.559999999999999</v>
      </c>
      <c r="M33" s="6" cm="1">
        <f t="array" ref="M33">[1]!s_nq_avgclose($U$1,-63,$A33,3)</f>
        <v>19.696794765821217</v>
      </c>
      <c r="N33" s="6">
        <f>MIN([1]!s_mq_low($U$1,$A33,3),[1]!s_mq_low($U$1,$A33-31,3),[1]!s_mq_low($U$1,$A33-62,3))</f>
        <v>18.129116435936403</v>
      </c>
      <c r="O33" s="9">
        <f>MAX([1]!s_mq_high($U$1,$A33,3),[1]!s_mq_high($U$1,$A33-31,3),[1]!s_mq_high($U$1,$A33-62,3))</f>
        <v>20.667989621206445</v>
      </c>
      <c r="P33" s="9" cm="1">
        <f t="array" ref="P33">[1]!hks_stm_bs($U$1,"W59961072",$B33,1,"Cur=USD",100000000)</f>
        <v>99.43</v>
      </c>
      <c r="Q33" s="9" cm="1">
        <f t="array" ref="Q33">[1]!hks_stm_bs($U$1,"W57429756",$B33,1,"Cur=USD",100000000)</f>
        <v>399.99</v>
      </c>
      <c r="R33" s="9">
        <f>[1]!hks_stm_bs($U$1,"W51009704",$B33,1,"Cur=USD",100000000)</f>
        <v>22.18</v>
      </c>
      <c r="S33" s="9">
        <f>[1]!hks_stm_bs($U$1,"W50002154",$B33,1,"Cur=USD",100000000)</f>
        <v>250.2</v>
      </c>
      <c r="T33" s="11"/>
    </row>
    <row r="34" spans="1:20" x14ac:dyDescent="0.25">
      <c r="A34" s="5">
        <v>43100</v>
      </c>
      <c r="B34" s="5">
        <v>43100</v>
      </c>
      <c r="C34" s="6" cm="1">
        <f t="array" ref="C34">[1]!hks_qstm_is($U$1,"W69199016",$B34,1,"Cur=USD",100000000)</f>
        <v>48.44</v>
      </c>
      <c r="D34" s="6" cm="1">
        <f t="array" ref="D34">[1]!hks_qstm_is($U$1,"W69199016",EDATE($B34,-12),1,"Cur=USD",100000000)</f>
        <v>41.36</v>
      </c>
      <c r="E34" s="6" cm="1">
        <f t="array" ref="E34">[1]!hks_fa_or_ttm($U$1,$A34,"Cur=USD",100000000)</f>
        <v>176.36</v>
      </c>
      <c r="F34" s="7" cm="1">
        <f t="array" ref="F34">[1]!hks_qfa_grossprofitmargin($U$1,$B34,1)%</f>
        <v>0.49194899999999997</v>
      </c>
      <c r="G34" s="7" cm="1">
        <f t="array" ref="G34">[1]!hks_qfa_grossprofitmargin($U$1,EDATE($B34,-12),1)%</f>
        <v>0.52490300000000001</v>
      </c>
      <c r="H34" s="7" cm="1">
        <f t="array" ref="H34">[1]!hks_fa_grossprofitmargin_ttm2($U$1,$B34)%</f>
        <v>0.48247899999999999</v>
      </c>
      <c r="I34" s="7" cm="1">
        <f t="array" ref="I34">[1]!hks_qfa_netprofitmargin($U$1,$B34,1)%</f>
        <v>0.13852200000000001</v>
      </c>
      <c r="J34" s="7" cm="1">
        <f t="array" ref="J34">[1]!hks_qfa_netprofitmargin($U$1,EDATE($B34,-12),1)%</f>
        <v>-0.16150900000000001</v>
      </c>
      <c r="K34" s="7" cm="1">
        <f t="array" ref="K34">[1]!hks_fa_netprofitmargin_ttm2($U$1,$B34)%</f>
        <v>0.101157</v>
      </c>
      <c r="L34" s="8" cm="1">
        <f t="array" ref="L34">[1]!hks_qstm_cs($U$1,"W93978243",$B34,1,"Cur=USD",100000000)</f>
        <v>19.59</v>
      </c>
      <c r="M34" s="6" cm="1">
        <f t="array" ref="M34">[1]!s_nq_avgclose($U$1,-63,$A34,3)</f>
        <v>20.798187237189577</v>
      </c>
      <c r="N34" s="6">
        <f>MIN([1]!s_mq_low($U$1,$A34,3),[1]!s_mq_low($U$1,$A34-31,3),[1]!s_mq_low($U$1,$A34-62,3))</f>
        <v>19.0041658473551</v>
      </c>
      <c r="O34" s="9">
        <f>MAX([1]!s_mq_high($U$1,$A34,3),[1]!s_mq_high($U$1,$A34-31,3),[1]!s_mq_high($U$1,$A34-62,3))</f>
        <v>22.858448483316092</v>
      </c>
      <c r="P34" s="9" cm="1">
        <f t="array" ref="P34">[1]!hks_stm_bs($U$1,"W59961072",$B34,1,"Cur=USD",100000000)</f>
        <v>158.22999999999999</v>
      </c>
      <c r="Q34" s="9" cm="1">
        <f t="array" ref="Q34">[1]!hks_stm_bs($U$1,"W57429756",$B34,1,"Cur=USD",100000000)</f>
        <v>385.95</v>
      </c>
      <c r="R34" s="9">
        <f>[1]!hks_stm_bs($U$1,"W51009704",$B34,1,"Cur=USD",100000000)</f>
        <v>25.29</v>
      </c>
      <c r="S34" s="9">
        <f>[1]!hks_stm_bs($U$1,"W50002154",$B34,1,"Cur=USD",100000000)</f>
        <v>287.02999999999997</v>
      </c>
      <c r="T34" s="11"/>
    </row>
    <row r="35" spans="1:20" x14ac:dyDescent="0.25">
      <c r="A35" s="5">
        <v>43190</v>
      </c>
      <c r="B35" s="5">
        <v>43190</v>
      </c>
      <c r="C35" s="6" cm="1">
        <f t="array" ref="C35">[1]!hks_qstm_is($U$1,"W69199016",$B35,1,"Cur=USD",100000000)</f>
        <v>53.27</v>
      </c>
      <c r="D35" s="6" cm="1">
        <f t="array" ref="D35">[1]!hks_qstm_is($U$1,"W69199016",EDATE($B35,-12),1,"Cur=USD",100000000)</f>
        <v>41.39</v>
      </c>
      <c r="E35" s="6" cm="1">
        <f t="array" ref="E35">[1]!hks_fa_or_ttm($U$1,$A35,"Cur=USD",100000000)</f>
        <v>188.24</v>
      </c>
      <c r="F35" s="7" cm="1">
        <f t="array" ref="F35">[1]!hks_qfa_grossprofitmargin($U$1,$B35,1)%</f>
        <v>0.493336</v>
      </c>
      <c r="G35" s="7" cm="1">
        <f t="array" ref="G35">[1]!hks_qfa_grossprofitmargin($U$1,EDATE($B35,-12),1)%</f>
        <v>0.48344999999999999</v>
      </c>
      <c r="H35" s="7" cm="1">
        <f t="array" ref="H35">[1]!hks_fa_grossprofitmargin_ttm2($U$1,$B35)%</f>
        <v>0.48533799999999999</v>
      </c>
      <c r="I35" s="7" cm="1">
        <f t="array" ref="I35">[1]!hks_qfa_netprofitmargin($U$1,$B35,1)%</f>
        <v>1.2325889999999999</v>
      </c>
      <c r="J35" s="7" cm="1">
        <f t="array" ref="J35">[1]!hks_qfa_netprofitmargin($U$1,EDATE($B35,-12),1)%</f>
        <v>6.0884000000000001E-2</v>
      </c>
      <c r="K35" s="7" cm="1">
        <f t="array" ref="K35">[1]!hks_fa_netprofitmargin_ttm2($U$1,$B35)%</f>
        <v>0.43019499999999999</v>
      </c>
      <c r="L35" s="8" cm="1">
        <f t="array" ref="L35">[1]!hks_qstm_cs($U$1,"W93978243",$B35,1,"Cur=USD",100000000)</f>
        <v>16.850000000000001</v>
      </c>
      <c r="M35" s="6" cm="1">
        <f t="array" ref="M35">[1]!s_nq_avgclose($U$1,-63,$A35,3)</f>
        <v>20.319589743348082</v>
      </c>
      <c r="N35" s="6">
        <f>MIN([1]!s_mq_low($U$1,$A35,3),[1]!s_mq_low($U$1,$A35-31,3),[1]!s_mq_low($U$1,$A35-62,3))</f>
        <v>18.114481195017611</v>
      </c>
      <c r="O35" s="9">
        <f>MAX([1]!s_mq_high($U$1,$A35,3),[1]!s_mq_high($U$1,$A35-31,3),[1]!s_mq_high($U$1,$A35-62,3))</f>
        <v>22.090162794777811</v>
      </c>
      <c r="P35" s="9" cm="1">
        <f t="array" ref="P35">[1]!hks_stm_bs($U$1,"W59961072",$B35,1,"Cur=USD",100000000)</f>
        <v>112.2</v>
      </c>
      <c r="Q35" s="9" cm="1">
        <f t="array" ref="Q35">[1]!hks_stm_bs($U$1,"W57429756",$B35,1,"Cur=USD",100000000)</f>
        <v>433.24</v>
      </c>
      <c r="R35" s="9">
        <f>[1]!hks_stm_bs($U$1,"W51009704",$B35,1,"Cur=USD",100000000)</f>
        <v>19.7</v>
      </c>
      <c r="S35" s="9">
        <f>[1]!hks_stm_bs($U$1,"W50002154",$B35,1,"Cur=USD",100000000)</f>
        <v>234.93</v>
      </c>
      <c r="T35" s="11"/>
    </row>
    <row r="36" spans="1:20" x14ac:dyDescent="0.25">
      <c r="A36" s="5">
        <v>43281</v>
      </c>
      <c r="B36" s="5">
        <v>43281</v>
      </c>
      <c r="C36" s="6" cm="1">
        <f t="array" ref="C36">[1]!hks_qstm_is($U$1,"W69199016",$B36,1,"Cur=USD",100000000)</f>
        <v>50.14</v>
      </c>
      <c r="D36" s="6" cm="1">
        <f t="array" ref="D36">[1]!hks_qstm_is($U$1,"W69199016",EDATE($B36,-12),1,"Cur=USD",100000000)</f>
        <v>41.9</v>
      </c>
      <c r="E36" s="6" cm="1">
        <f t="array" ref="E36">[1]!hks_fa_or_ttm($U$1,$A36,"Cur=USD",100000000)</f>
        <v>196.48</v>
      </c>
      <c r="F36" s="7" cm="1">
        <f t="array" ref="F36">[1]!hks_qfa_grossprofitmargin($U$1,$B36,1)%</f>
        <v>0.50877499999999998</v>
      </c>
      <c r="G36" s="7" cm="1">
        <f t="array" ref="G36">[1]!hks_qfa_grossprofitmargin($U$1,EDATE($B36,-12),1)%</f>
        <v>0.47159899999999999</v>
      </c>
      <c r="H36" s="7" cm="1">
        <f t="array" ref="H36">[1]!hks_fa_grossprofitmargin_ttm2($U$1,$B36)%</f>
        <v>0.49424899999999999</v>
      </c>
      <c r="I36" s="7" cm="1">
        <f t="array" ref="I36">[1]!hks_qfa_netprofitmargin($U$1,$B36,1)%</f>
        <v>0.74451499999999993</v>
      </c>
      <c r="J36" s="7" cm="1">
        <f t="array" ref="J36">[1]!hks_qfa_netprofitmargin($U$1,EDATE($B36,-12),1)%</f>
        <v>0.11074000000000001</v>
      </c>
      <c r="K36" s="7" cm="1">
        <f t="array" ref="K36">[1]!hks_fa_netprofitmargin_ttm2($U$1,$B36)%</f>
        <v>0.57853200000000005</v>
      </c>
      <c r="L36" s="8" cm="1">
        <f t="array" ref="L36">[1]!hks_qstm_cs($U$1,"W93978243",$B36,1,"Cur=USD",100000000)</f>
        <v>23.13</v>
      </c>
      <c r="M36" s="6" cm="1">
        <f t="array" ref="M36">[1]!s_nq_avgclose($U$1,-63,$A36,3)</f>
        <v>19.910175156852198</v>
      </c>
      <c r="N36" s="6">
        <f>MIN([1]!s_mq_low($U$1,$A36,3),[1]!s_mq_low($U$1,$A36-31,3),[1]!s_mq_low($U$1,$A36-62,3))</f>
        <v>18.00933181986753</v>
      </c>
      <c r="O36" s="9">
        <f>MAX([1]!s_mq_high($U$1,$A36,3),[1]!s_mq_high($U$1,$A36-31,3),[1]!s_mq_high($U$1,$A36-62,3))</f>
        <v>22.052060915209449</v>
      </c>
      <c r="P36" s="9" cm="1">
        <f t="array" ref="P36">[1]!hks_stm_bs($U$1,"W59961072",$B36,1,"Cur=USD",100000000)</f>
        <v>124.74</v>
      </c>
      <c r="Q36" s="9" cm="1">
        <f t="array" ref="Q36">[1]!hks_stm_bs($U$1,"W57429756",$B36,1,"Cur=USD",100000000)</f>
        <v>424.62</v>
      </c>
      <c r="R36" s="9">
        <f>[1]!hks_stm_bs($U$1,"W51009704",$B36,1,"Cur=USD",100000000)</f>
        <v>21.24</v>
      </c>
      <c r="S36" s="9">
        <f>[1]!hks_stm_bs($U$1,"W50002154",$B36,1,"Cur=USD",100000000)</f>
        <v>207.45</v>
      </c>
      <c r="T36" s="11"/>
    </row>
    <row r="37" spans="1:20" x14ac:dyDescent="0.25">
      <c r="A37" s="5">
        <v>43373</v>
      </c>
      <c r="B37" s="5">
        <v>43373</v>
      </c>
      <c r="C37" s="6" cm="1">
        <f t="array" ref="C37">[1]!hks_qstm_is($U$1,"W69199016",$B37,1,"Cur=USD",100000000)</f>
        <v>50.63</v>
      </c>
      <c r="D37" s="6" cm="1">
        <f t="array" ref="D37">[1]!hks_qstm_is($U$1,"W69199016",EDATE($B37,-12),1,"Cur=USD",100000000)</f>
        <v>44.63</v>
      </c>
      <c r="E37" s="6" cm="1">
        <f t="array" ref="E37">[1]!hks_fa_or_ttm($U$1,$A37,"Cur=USD",100000000)</f>
        <v>202.48</v>
      </c>
      <c r="F37" s="7" cm="1">
        <f t="array" ref="F37">[1]!hks_qfa_grossprofitmargin($U$1,$B37,1)%</f>
        <v>0.51728200000000002</v>
      </c>
      <c r="G37" s="7" cm="1">
        <f t="array" ref="G37">[1]!hks_qfa_grossprofitmargin($U$1,EDATE($B37,-12),1)%</f>
        <v>0.48151499999999997</v>
      </c>
      <c r="H37" s="7" cm="1">
        <f t="array" ref="H37">[1]!hks_fa_grossprofitmargin_ttm2($U$1,$B37)%</f>
        <v>0.50281500000000001</v>
      </c>
      <c r="I37" s="7" cm="1">
        <f t="array" ref="I37">[1]!hks_qfa_netprofitmargin($U$1,$B37,1)%</f>
        <v>0.23622399999999999</v>
      </c>
      <c r="J37" s="7" cm="1">
        <f t="array" ref="J37">[1]!hks_qfa_netprofitmargin($U$1,EDATE($B37,-12),1)%</f>
        <v>0.11360099999999999</v>
      </c>
      <c r="K37" s="7" cm="1">
        <f t="array" ref="K37">[1]!hks_fa_netprofitmargin_ttm2($U$1,$B37)%</f>
        <v>0.59541699999999997</v>
      </c>
      <c r="L37" s="8" cm="1">
        <f t="array" ref="L37">[1]!hks_qstm_cs($U$1,"W93978243",$B37,1,"Cur=USD",100000000)</f>
        <v>22.47</v>
      </c>
      <c r="M37" s="6" cm="1">
        <f t="array" ref="M37">[1]!s_nq_avgclose($U$1,-63,$A37,3)</f>
        <v>18.357963898251946</v>
      </c>
      <c r="N37" s="6">
        <f>MIN([1]!s_mq_low($U$1,$A37,3),[1]!s_mq_low($U$1,$A37-31,3),[1]!s_mq_low($U$1,$A37-62,3))</f>
        <v>16.126442616097179</v>
      </c>
      <c r="O37" s="9">
        <f>MAX([1]!s_mq_high($U$1,$A37,3),[1]!s_mq_high($U$1,$A37-31,3),[1]!s_mq_high($U$1,$A37-62,3))</f>
        <v>20.579220497536102</v>
      </c>
      <c r="P37" s="9" cm="1">
        <f t="array" ref="P37">[1]!hks_stm_bs($U$1,"W59961072",$B37,1,"Cur=USD",100000000)</f>
        <v>86.95</v>
      </c>
      <c r="Q37" s="9" cm="1">
        <f t="array" ref="Q37">[1]!hks_stm_bs($U$1,"W57429756",$B37,1,"Cur=USD",100000000)</f>
        <v>416.77</v>
      </c>
      <c r="R37" s="9">
        <f>[1]!hks_stm_bs($U$1,"W51009704",$B37,1,"Cur=USD",100000000)</f>
        <v>21.87</v>
      </c>
      <c r="S37" s="9">
        <f>[1]!hks_stm_bs($U$1,"W50002154",$B37,1,"Cur=USD",100000000)</f>
        <v>207.33</v>
      </c>
      <c r="T37" s="11"/>
    </row>
    <row r="38" spans="1:20" x14ac:dyDescent="0.25">
      <c r="A38" s="5">
        <v>43465</v>
      </c>
      <c r="B38" s="5">
        <v>43465</v>
      </c>
      <c r="C38" s="6" cm="1">
        <f t="array" ref="C38">[1]!hks_qstm_is($U$1,"W69199016",$B38,1,"Cur=USD",100000000)</f>
        <v>54.44</v>
      </c>
      <c r="D38" s="6" cm="1">
        <f t="array" ref="D38">[1]!hks_qstm_is($U$1,"W69199016",EDATE($B38,-12),1,"Cur=USD",100000000)</f>
        <v>48.44</v>
      </c>
      <c r="E38" s="6" cm="1">
        <f t="array" ref="E38">[1]!hks_fa_or_ttm($U$1,$A38,"Cur=USD",100000000)</f>
        <v>208.48</v>
      </c>
      <c r="F38" s="7" cm="1">
        <f t="array" ref="F38">[1]!hks_qfa_grossprofitmargin($U$1,$B38,1)%</f>
        <v>0.53912599999999999</v>
      </c>
      <c r="G38" s="7" cm="1">
        <f t="array" ref="G38">[1]!hks_qfa_grossprofitmargin($U$1,EDATE($B38,-12),1)%</f>
        <v>0.49194899999999997</v>
      </c>
      <c r="H38" s="7" cm="1">
        <f t="array" ref="H38">[1]!hks_fa_grossprofitmargin_ttm2($U$1,$B38)%</f>
        <v>0.514822</v>
      </c>
      <c r="I38" s="7" cm="1">
        <f t="array" ref="I38">[1]!hks_qfa_netprofitmargin($U$1,$B38,1)%</f>
        <v>0.20481300000000002</v>
      </c>
      <c r="J38" s="7" cm="1">
        <f t="array" ref="J38">[1]!hks_qfa_netprofitmargin($U$1,EDATE($B38,-12),1)%</f>
        <v>0.13852200000000001</v>
      </c>
      <c r="K38" s="7" cm="1">
        <f t="array" ref="K38">[1]!hks_fa_netprofitmargin_ttm2($U$1,$B38)%</f>
        <v>0.604854</v>
      </c>
      <c r="L38" s="8" cm="1">
        <f t="array" ref="L38">[1]!hks_qstm_cs($U$1,"W93978243",$B38,1,"Cur=USD",100000000)</f>
        <v>26.35</v>
      </c>
      <c r="M38" s="6" cm="1">
        <f t="array" ref="M38">[1]!s_nq_avgclose($U$1,-63,$A38,3)</f>
        <v>19.462902779459927</v>
      </c>
      <c r="N38" s="6">
        <f>MIN([1]!s_mq_low($U$1,$A38,3),[1]!s_mq_low($U$1,$A38-31,3),[1]!s_mq_low($U$1,$A38-62,3))</f>
        <v>17.133990740511564</v>
      </c>
      <c r="O38" s="9">
        <f>MAX([1]!s_mq_high($U$1,$A38,3),[1]!s_mq_high($U$1,$A38-31,3),[1]!s_mq_high($U$1,$A38-62,3))</f>
        <v>21.524663294484078</v>
      </c>
      <c r="P38" s="9" cm="1">
        <f t="array" ref="P38">[1]!hks_stm_bs($U$1,"W59961072",$B38,1,"Cur=USD",100000000)</f>
        <v>91.07</v>
      </c>
      <c r="Q38" s="9" cm="1">
        <f t="array" ref="Q38">[1]!hks_stm_bs($U$1,"W57429756",$B38,1,"Cur=USD",100000000)</f>
        <v>410.17</v>
      </c>
      <c r="R38" s="9">
        <f>[1]!hks_stm_bs($U$1,"W51009704",$B38,1,"Cur=USD",100000000)</f>
        <v>23.38</v>
      </c>
      <c r="S38" s="9">
        <f>[1]!hks_stm_bs($U$1,"W50002154",$B38,1,"Cur=USD",100000000)</f>
        <v>211.29</v>
      </c>
      <c r="T38" s="11"/>
    </row>
    <row r="39" spans="1:20" x14ac:dyDescent="0.25">
      <c r="A39" s="5">
        <v>43555</v>
      </c>
      <c r="B39" s="5">
        <v>43555</v>
      </c>
      <c r="C39" s="6" cm="1">
        <f t="array" ref="C39">[1]!hks_qstm_is($U$1,"W69199016",$B39,1,"Cur=USD",100000000)</f>
        <v>57.89</v>
      </c>
      <c r="D39" s="6" cm="1">
        <f t="array" ref="D39">[1]!hks_qstm_is($U$1,"W69199016",EDATE($B39,-12),1,"Cur=USD",100000000)</f>
        <v>53.27</v>
      </c>
      <c r="E39" s="6" cm="1">
        <f t="array" ref="E39">[1]!hks_fa_or_ttm($U$1,$A39,"Cur=USD",100000000)</f>
        <v>213.1</v>
      </c>
      <c r="F39" s="7" cm="1">
        <f t="array" ref="F39">[1]!hks_qfa_grossprofitmargin($U$1,$B39,1)%</f>
        <v>0.55415400000000004</v>
      </c>
      <c r="G39" s="7" cm="1">
        <f t="array" ref="G39">[1]!hks_qfa_grossprofitmargin($U$1,EDATE($B39,-12),1)%</f>
        <v>0.493336</v>
      </c>
      <c r="H39" s="7" cm="1">
        <f t="array" ref="H39">[1]!hks_fa_grossprofitmargin_ttm2($U$1,$B39)%</f>
        <v>0.53087799999999996</v>
      </c>
      <c r="I39" s="7" cm="1">
        <f t="array" ref="I39">[1]!hks_qfa_netprofitmargin($U$1,$B39,1)%</f>
        <v>8.1361000000000003E-2</v>
      </c>
      <c r="J39" s="7" cm="1">
        <f t="array" ref="J39">[1]!hks_qfa_netprofitmargin($U$1,EDATE($B39,-12),1)%</f>
        <v>1.2325889999999999</v>
      </c>
      <c r="K39" s="7" cm="1">
        <f t="array" ref="K39">[1]!hks_fa_netprofitmargin_ttm2($U$1,$B39)%</f>
        <v>0.30572500000000002</v>
      </c>
      <c r="L39" s="8" cm="1">
        <f t="array" ref="L39">[1]!hks_qstm_cs($U$1,"W93978243",$B39,1,"Cur=USD",100000000)</f>
        <v>21.32</v>
      </c>
      <c r="M39" s="6" cm="1">
        <f t="array" ref="M39">[1]!s_nq_avgclose($U$1,-63,$A39,3)</f>
        <v>22.499206311149877</v>
      </c>
      <c r="N39" s="6">
        <f>MIN([1]!s_mq_low($U$1,$A39,3),[1]!s_mq_low($U$1,$A39-31,3),[1]!s_mq_low($U$1,$A39-62,3))</f>
        <v>19.15240653669694</v>
      </c>
      <c r="O39" s="9">
        <f>MAX([1]!s_mq_high($U$1,$A39,3),[1]!s_mq_high($U$1,$A39-31,3),[1]!s_mq_high($U$1,$A39-62,3))</f>
        <v>25.44499492909415</v>
      </c>
      <c r="P39" s="9" cm="1">
        <f t="array" ref="P39">[1]!hks_stm_bs($U$1,"W59961072",$B39,1,"Cur=USD",100000000)</f>
        <v>106.04</v>
      </c>
      <c r="Q39" s="9" cm="1">
        <f t="array" ref="Q39">[1]!hks_stm_bs($U$1,"W57429756",$B39,1,"Cur=USD",100000000)</f>
        <v>615.05999999999995</v>
      </c>
      <c r="R39" s="9">
        <f>[1]!hks_stm_bs($U$1,"W51009704",$B39,1,"Cur=USD",100000000)</f>
        <v>83.49</v>
      </c>
      <c r="S39" s="9">
        <f>[1]!hks_stm_bs($U$1,"W50002154",$B39,1,"Cur=USD",100000000)</f>
        <v>405.37</v>
      </c>
      <c r="T39" s="11"/>
    </row>
    <row r="40" spans="1:20" x14ac:dyDescent="0.25">
      <c r="A40" s="5">
        <v>43646</v>
      </c>
      <c r="B40" s="5">
        <v>43646</v>
      </c>
      <c r="C40" s="6" cm="1">
        <f t="array" ref="C40">[1]!hks_qstm_is($U$1,"W69199016",$B40,1,"Cur=USD",100000000)</f>
        <v>55.17</v>
      </c>
      <c r="D40" s="6" cm="1">
        <f t="array" ref="D40">[1]!hks_qstm_is($U$1,"W69199016",EDATE($B40,-12),1,"Cur=USD",100000000)</f>
        <v>50.14</v>
      </c>
      <c r="E40" s="6" cm="1">
        <f t="array" ref="E40">[1]!hks_fa_or_ttm($U$1,$A40,"Cur=USD",100000000)</f>
        <v>218.13</v>
      </c>
      <c r="F40" s="7" cm="1">
        <f t="array" ref="F40">[1]!hks_qfa_grossprofitmargin($U$1,$B40,1)%</f>
        <v>0.55990600000000001</v>
      </c>
      <c r="G40" s="7" cm="1">
        <f t="array" ref="G40">[1]!hks_qfa_grossprofitmargin($U$1,EDATE($B40,-12),1)%</f>
        <v>0.50877499999999998</v>
      </c>
      <c r="H40" s="7" cm="1">
        <f t="array" ref="H40">[1]!hks_fa_grossprofitmargin_ttm2($U$1,$B40)%</f>
        <v>0.54330000000000001</v>
      </c>
      <c r="I40" s="7" cm="1">
        <f t="array" ref="I40">[1]!hks_qfa_netprofitmargin($U$1,$B40,1)%</f>
        <v>0.125249</v>
      </c>
      <c r="J40" s="7" cm="1">
        <f t="array" ref="J40">[1]!hks_qfa_netprofitmargin($U$1,EDATE($B40,-12),1)%</f>
        <v>0.74451499999999993</v>
      </c>
      <c r="K40" s="7" cm="1">
        <f t="array" ref="K40">[1]!hks_fa_netprofitmargin_ttm2($U$1,$B40)%</f>
        <v>0.159217</v>
      </c>
      <c r="L40" s="8" cm="1">
        <f t="array" ref="L40">[1]!hks_qstm_cs($U$1,"W93978243",$B40,1,"Cur=USD",100000000)</f>
        <v>26.67</v>
      </c>
      <c r="M40" s="6" cm="1">
        <f t="array" ref="M40">[1]!s_nq_avgclose($U$1,-63,$A40,3)</f>
        <v>24.48202789143269</v>
      </c>
      <c r="N40" s="6">
        <f>MIN([1]!s_mq_low($U$1,$A40,3),[1]!s_mq_low($U$1,$A40-31,3),[1]!s_mq_low($U$1,$A40-62,3))</f>
        <v>20.981004885648389</v>
      </c>
      <c r="O40" s="9">
        <f>MAX([1]!s_mq_high($U$1,$A40,3),[1]!s_mq_high($U$1,$A40-31,3),[1]!s_mq_high($U$1,$A40-62,3))</f>
        <v>27.11448190268127</v>
      </c>
      <c r="P40" s="9" cm="1">
        <f t="array" ref="P40">[1]!hks_stm_bs($U$1,"W59961072",$B40,1,"Cur=USD",100000000)</f>
        <v>106.77</v>
      </c>
      <c r="Q40" s="9" cm="1">
        <f t="array" ref="Q40">[1]!hks_stm_bs($U$1,"W57429756",$B40,1,"Cur=USD",100000000)</f>
        <v>602.39</v>
      </c>
      <c r="R40" s="9">
        <f>[1]!hks_stm_bs($U$1,"W51009704",$B40,1,"Cur=USD",100000000)</f>
        <v>85.03</v>
      </c>
      <c r="S40" s="9">
        <f>[1]!hks_stm_bs($U$1,"W50002154",$B40,1,"Cur=USD",100000000)</f>
        <v>402.41</v>
      </c>
      <c r="T40" s="11"/>
    </row>
    <row r="41" spans="1:20" x14ac:dyDescent="0.25">
      <c r="A41" s="5">
        <v>43738</v>
      </c>
      <c r="B41" s="5">
        <v>43738</v>
      </c>
      <c r="C41" s="6" cm="1">
        <f t="array" ref="C41">[1]!hks_qstm_is($U$1,"W69199016",$B41,1,"Cur=USD",100000000)</f>
        <v>55.15</v>
      </c>
      <c r="D41" s="6" cm="1">
        <f t="array" ref="D41">[1]!hks_qstm_is($U$1,"W69199016",EDATE($B41,-12),1,"Cur=USD",100000000)</f>
        <v>50.63</v>
      </c>
      <c r="E41" s="6" cm="1">
        <f t="array" ref="E41">[1]!hks_fa_or_ttm($U$1,$A41,"Cur=USD",100000000)</f>
        <v>222.65</v>
      </c>
      <c r="F41" s="7" cm="1">
        <f t="array" ref="F41">[1]!hks_qfa_grossprofitmargin($U$1,$B41,1)%</f>
        <v>0.55013599999999996</v>
      </c>
      <c r="G41" s="7" cm="1">
        <f t="array" ref="G41">[1]!hks_qfa_grossprofitmargin($U$1,EDATE($B41,-12),1)%</f>
        <v>0.51728200000000002</v>
      </c>
      <c r="H41" s="7" cm="1">
        <f t="array" ref="H41">[1]!hks_fa_grossprofitmargin_ttm2($U$1,$B41)%</f>
        <v>0.55090899999999998</v>
      </c>
      <c r="I41" s="7" cm="1">
        <f t="array" ref="I41">[1]!hks_qfa_netprofitmargin($U$1,$B41,1)%</f>
        <v>0.12964600000000001</v>
      </c>
      <c r="J41" s="7" cm="1">
        <f t="array" ref="J41">[1]!hks_qfa_netprofitmargin($U$1,EDATE($B41,-12),1)%</f>
        <v>0.23622399999999999</v>
      </c>
      <c r="K41" s="7" cm="1">
        <f t="array" ref="K41">[1]!hks_fa_netprofitmargin_ttm2($U$1,$B41)%</f>
        <v>0.134381</v>
      </c>
      <c r="L41" s="8" cm="1">
        <f t="array" ref="L41">[1]!hks_qstm_cs($U$1,"W93978243",$B41,1,"Cur=USD",100000000)</f>
        <v>24.19</v>
      </c>
      <c r="M41" s="6" cm="1">
        <f t="array" ref="M41">[1]!s_nq_avgclose($U$1,-63,$A41,3)</f>
        <v>24.105026324185502</v>
      </c>
      <c r="N41" s="6">
        <f>MIN([1]!s_mq_low($U$1,$A41,3),[1]!s_mq_low($U$1,$A41-31,3),[1]!s_mq_low($U$1,$A41-62,3))</f>
        <v>22.233265091936108</v>
      </c>
      <c r="O41" s="9">
        <f>MAX([1]!s_mq_high($U$1,$A41,3),[1]!s_mq_high($U$1,$A41-31,3),[1]!s_mq_high($U$1,$A41-62,3))</f>
        <v>25.896460197559865</v>
      </c>
      <c r="P41" s="9" cm="1">
        <f t="array" ref="P41">[1]!hks_stm_bs($U$1,"W59961072",$B41,1,"Cur=USD",100000000)</f>
        <v>108.98</v>
      </c>
      <c r="Q41" s="9" cm="1">
        <f t="array" ref="Q41">[1]!hks_stm_bs($U$1,"W57429756",$B41,1,"Cur=USD",100000000)</f>
        <v>588.69000000000005</v>
      </c>
      <c r="R41" s="9">
        <f>[1]!hks_stm_bs($U$1,"W51009704",$B41,1,"Cur=USD",100000000)</f>
        <v>82.82</v>
      </c>
      <c r="S41" s="9">
        <f>[1]!hks_stm_bs($U$1,"W50002154",$B41,1,"Cur=USD",100000000)</f>
        <v>399.82</v>
      </c>
      <c r="T41" s="11"/>
    </row>
    <row r="42" spans="1:20" x14ac:dyDescent="0.25">
      <c r="A42" s="5">
        <v>43830</v>
      </c>
      <c r="B42" s="5">
        <v>43830</v>
      </c>
      <c r="C42" s="6" cm="1">
        <f t="array" ref="C42">[1]!hks_qstm_is($U$1,"W69199016",$B42,1,"Cur=USD",100000000)</f>
        <v>57.76</v>
      </c>
      <c r="D42" s="6" cm="1">
        <f t="array" ref="D42">[1]!hks_qstm_is($U$1,"W69199016",EDATE($B42,-12),1,"Cur=USD",100000000)</f>
        <v>54.44</v>
      </c>
      <c r="E42" s="6" cm="1">
        <f t="array" ref="E42">[1]!hks_fa_or_ttm($U$1,$A42,"Cur=USD",100000000)</f>
        <v>225.97</v>
      </c>
      <c r="F42" s="7" cm="1">
        <f t="array" ref="F42">[1]!hks_qfa_grossprofitmargin($U$1,$B42,1)%</f>
        <v>0.54570600000000002</v>
      </c>
      <c r="G42" s="7" cm="1">
        <f t="array" ref="G42">[1]!hks_qfa_grossprofitmargin($U$1,EDATE($B42,-12),1)%</f>
        <v>0.53912599999999999</v>
      </c>
      <c r="H42" s="7" cm="1">
        <f t="array" ref="H42">[1]!hks_fa_grossprofitmargin_ttm2($U$1,$B42)%</f>
        <v>0.55241799999999996</v>
      </c>
      <c r="I42" s="7" cm="1">
        <f t="array" ref="I42">[1]!hks_qfa_netprofitmargin($U$1,$B42,1)%</f>
        <v>0.14664099999999999</v>
      </c>
      <c r="J42" s="7" cm="1">
        <f t="array" ref="J42">[1]!hks_qfa_netprofitmargin($U$1,EDATE($B42,-12),1)%</f>
        <v>0.20481300000000002</v>
      </c>
      <c r="K42" s="7" cm="1">
        <f t="array" ref="K42">[1]!hks_fa_netprofitmargin_ttm2($U$1,$B42)%</f>
        <v>0.120547</v>
      </c>
      <c r="L42" s="8" cm="1">
        <f t="array" ref="L42">[1]!hks_qstm_cs($U$1,"W93978243",$B42,1,"Cur=USD",100000000)</f>
        <v>24.79</v>
      </c>
      <c r="M42" s="6" cm="1">
        <f t="array" ref="M42">[1]!s_nq_avgclose($U$1,-63,$A42,3)</f>
        <v>25.98263986676227</v>
      </c>
      <c r="N42" s="6">
        <f>MIN([1]!s_mq_low($U$1,$A42,3),[1]!s_mq_low($U$1,$A42-31,3),[1]!s_mq_low($U$1,$A42-62,3))</f>
        <v>22.841303667400268</v>
      </c>
      <c r="O42" s="9">
        <f>MAX([1]!s_mq_high($U$1,$A42,3),[1]!s_mq_high($U$1,$A42-31,3),[1]!s_mq_high($U$1,$A42-62,3))</f>
        <v>28.310155582078316</v>
      </c>
      <c r="P42" s="9" cm="1">
        <f t="array" ref="P42">[1]!hks_stm_bs($U$1,"W59961072",$B42,1,"Cur=USD",100000000)</f>
        <v>99.17</v>
      </c>
      <c r="Q42" s="9" cm="1">
        <f t="array" ref="Q42">[1]!hks_stm_bs($U$1,"W57429756",$B42,1,"Cur=USD",100000000)</f>
        <v>575.76</v>
      </c>
      <c r="R42" s="9">
        <f>[1]!hks_stm_bs($U$1,"W51009704",$B42,1,"Cur=USD",100000000)</f>
        <v>68.989999999999995</v>
      </c>
      <c r="S42" s="9">
        <f>[1]!hks_stm_bs($U$1,"W50002154",$B42,1,"Cur=USD",100000000)</f>
        <v>356.24</v>
      </c>
      <c r="T42" s="11"/>
    </row>
    <row r="43" spans="1:20" x14ac:dyDescent="0.25">
      <c r="A43" s="5">
        <v>43921</v>
      </c>
      <c r="B43" s="5">
        <v>43921</v>
      </c>
      <c r="C43" s="6" cm="1">
        <f t="array" ref="C43">[1]!hks_qstm_is($U$1,"W69199016",$B43,1,"Cur=USD",100000000)</f>
        <v>58.58</v>
      </c>
      <c r="D43" s="6" cm="1">
        <f t="array" ref="D43">[1]!hks_qstm_is($U$1,"W69199016",EDATE($B43,-12),1,"Cur=USD",100000000)</f>
        <v>57.89</v>
      </c>
      <c r="E43" s="6" cm="1">
        <f t="array" ref="E43">[1]!hks_fa_or_ttm($U$1,$A43,"Cur=USD",100000000)</f>
        <v>226.66</v>
      </c>
      <c r="F43" s="7" cm="1">
        <f t="array" ref="F43">[1]!hks_qfa_grossprofitmargin($U$1,$B43,1)%</f>
        <v>0.55718699999999999</v>
      </c>
      <c r="G43" s="7" cm="1">
        <f t="array" ref="G43">[1]!hks_qfa_grossprofitmargin($U$1,EDATE($B43,-12),1)%</f>
        <v>0.55415400000000004</v>
      </c>
      <c r="H43" s="7" cm="1">
        <f t="array" ref="H43">[1]!hks_fa_grossprofitmargin_ttm2($U$1,$B43)%</f>
        <v>0.553207</v>
      </c>
      <c r="I43" s="7" cm="1">
        <f t="array" ref="I43">[1]!hks_qfa_netprofitmargin($U$1,$B43,1)%</f>
        <v>6.5722000000000003E-2</v>
      </c>
      <c r="J43" s="7" cm="1">
        <f t="array" ref="J43">[1]!hks_qfa_netprofitmargin($U$1,EDATE($B43,-12),1)%</f>
        <v>8.1361000000000003E-2</v>
      </c>
      <c r="K43" s="7" cm="1">
        <f t="array" ref="K43">[1]!hks_fa_netprofitmargin_ttm2($U$1,$B43)%</f>
        <v>0.116386</v>
      </c>
      <c r="L43" s="8" cm="1">
        <f t="array" ref="L43">[1]!hks_qstm_cs($U$1,"W93978243",$B43,1,"Cur=USD",100000000)</f>
        <v>23.22</v>
      </c>
      <c r="M43" s="6" cm="1">
        <f t="array" ref="M43">[1]!s_nq_avgclose($U$1,-63,$A43,3)</f>
        <v>24.453918566309682</v>
      </c>
      <c r="N43" s="6">
        <f>MIN([1]!s_mq_low($U$1,$A43,3),[1]!s_mq_low($U$1,$A43-31,3),[1]!s_mq_low($U$1,$A43-62,3))</f>
        <v>13.441070795117215</v>
      </c>
      <c r="O43" s="9">
        <f>MAX([1]!s_mq_high($U$1,$A43,3),[1]!s_mq_high($U$1,$A43-31,3),[1]!s_mq_high($U$1,$A43-62,3))</f>
        <v>28.629731189342625</v>
      </c>
      <c r="P43" s="9" cm="1">
        <f t="array" ref="P43">[1]!hks_stm_bs($U$1,"W59961072",$B43,1,"Cur=USD",100000000)</f>
        <v>121.09</v>
      </c>
      <c r="Q43" s="9" cm="1">
        <f t="array" ref="Q43">[1]!hks_stm_bs($U$1,"W57429756",$B43,1,"Cur=USD",100000000)</f>
        <v>688.97</v>
      </c>
      <c r="R43" s="9">
        <f>[1]!hks_stm_bs($U$1,"W51009704",$B43,1,"Cur=USD",100000000)</f>
        <v>77.39</v>
      </c>
      <c r="S43" s="9">
        <f>[1]!hks_stm_bs($U$1,"W50002154",$B43,1,"Cur=USD",100000000)</f>
        <v>488.71</v>
      </c>
      <c r="T43" s="11"/>
    </row>
    <row r="44" spans="1:20" x14ac:dyDescent="0.25">
      <c r="A44" s="5">
        <v>44012</v>
      </c>
      <c r="B44" s="5">
        <v>44012</v>
      </c>
      <c r="C44" s="6" cm="1">
        <f t="array" ref="C44">[1]!hks_qstm_is($U$1,"W69199016",$B44,1,"Cur=USD",100000000)</f>
        <v>57.42</v>
      </c>
      <c r="D44" s="6" cm="1">
        <f t="array" ref="D44">[1]!hks_qstm_is($U$1,"W69199016",EDATE($B44,-12),1,"Cur=USD",100000000)</f>
        <v>55.17</v>
      </c>
      <c r="E44" s="6" cm="1">
        <f t="array" ref="E44">[1]!hks_fa_or_ttm($U$1,$A44,"Cur=USD",100000000)</f>
        <v>228.91</v>
      </c>
      <c r="F44" s="7" cm="1">
        <f t="array" ref="F44">[1]!hks_qfa_grossprofitmargin($U$1,$B44,1)%</f>
        <v>0.55538100000000001</v>
      </c>
      <c r="G44" s="7" cm="1">
        <f t="array" ref="G44">[1]!hks_qfa_grossprofitmargin($U$1,EDATE($B44,-12),1)%</f>
        <v>0.55990600000000001</v>
      </c>
      <c r="H44" s="7" cm="1">
        <f t="array" ref="H44">[1]!hks_fa_grossprofitmargin_ttm2($U$1,$B44)%</f>
        <v>0.55213800000000002</v>
      </c>
      <c r="I44" s="7" cm="1">
        <f t="array" ref="I44">[1]!hks_qfa_netprofitmargin($U$1,$B44,1)%</f>
        <v>9.8048999999999997E-2</v>
      </c>
      <c r="J44" s="7" cm="1">
        <f t="array" ref="J44">[1]!hks_qfa_netprofitmargin($U$1,EDATE($B44,-12),1)%</f>
        <v>0.125249</v>
      </c>
      <c r="K44" s="7" cm="1">
        <f t="array" ref="K44">[1]!hks_fa_netprofitmargin_ttm2($U$1,$B44)%</f>
        <v>0.10965</v>
      </c>
      <c r="L44" s="8" cm="1">
        <f t="array" ref="L44">[1]!hks_qstm_cs($U$1,"W93978243",$B44,1,"Cur=USD",100000000)</f>
        <v>32.130000000000003</v>
      </c>
      <c r="M44" s="6" cm="1">
        <f t="array" ref="M44">[1]!s_nq_avgclose($U$1,-63,$A44,3)</f>
        <v>24.551877499671793</v>
      </c>
      <c r="N44" s="6">
        <f>MIN([1]!s_mq_low($U$1,$A44,3),[1]!s_mq_low($U$1,$A44-31,3),[1]!s_mq_low($U$1,$A44-62,3))</f>
        <v>19.290322596172519</v>
      </c>
      <c r="O44" s="9">
        <f>MAX([1]!s_mq_high($U$1,$A44,3),[1]!s_mq_high($U$1,$A44-31,3),[1]!s_mq_high($U$1,$A44-62,3))</f>
        <v>28.811670370676282</v>
      </c>
      <c r="P44" s="9" cm="1">
        <f t="array" ref="P44">[1]!hks_stm_bs($U$1,"W59961072",$B44,1,"Cur=USD",100000000)</f>
        <v>142.22</v>
      </c>
      <c r="Q44" s="9" cm="1">
        <f t="array" ref="Q44">[1]!hks_stm_bs($U$1,"W57429756",$B44,1,"Cur=USD",100000000)</f>
        <v>673.26</v>
      </c>
      <c r="R44" s="9">
        <f>[1]!hks_stm_bs($U$1,"W51009704",$B44,1,"Cur=USD",100000000)</f>
        <v>66.010000000000005</v>
      </c>
      <c r="S44" s="9">
        <f>[1]!hks_stm_bs($U$1,"W50002154",$B44,1,"Cur=USD",100000000)</f>
        <v>509.77</v>
      </c>
      <c r="T44" s="11"/>
    </row>
    <row r="45" spans="1:20" x14ac:dyDescent="0.25">
      <c r="A45" s="5">
        <v>44104</v>
      </c>
      <c r="B45" s="5">
        <v>44104</v>
      </c>
      <c r="C45" s="6" cm="1">
        <f t="array" ref="C45">[1]!hks_qstm_is($U$1,"W69199016",$B45,1,"Cur=USD",100000000)</f>
        <v>58.21</v>
      </c>
      <c r="D45" s="6" cm="1">
        <f t="array" ref="D45">[1]!hks_qstm_is($U$1,"W69199016",EDATE($B45,-12),1,"Cur=USD",100000000)</f>
        <v>55.15</v>
      </c>
      <c r="E45" s="6" cm="1">
        <f t="array" ref="E45">[1]!hks_fa_or_ttm($U$1,$A45,"Cur=USD",100000000)</f>
        <v>231.97</v>
      </c>
      <c r="F45" s="7" cm="1">
        <f t="array" ref="F45">[1]!hks_qfa_grossprofitmargin($U$1,$B45,1)%</f>
        <v>0.569662</v>
      </c>
      <c r="G45" s="7" cm="1">
        <f t="array" ref="G45">[1]!hks_qfa_grossprofitmargin($U$1,EDATE($B45,-12),1)%</f>
        <v>0.55013599999999996</v>
      </c>
      <c r="H45" s="7" cm="1">
        <f t="array" ref="H45">[1]!hks_fa_grossprofitmargin_ttm2($U$1,$B45)%</f>
        <v>0.55701199999999995</v>
      </c>
      <c r="I45" s="7" cm="1">
        <f t="array" ref="I45">[1]!hks_qfa_netprofitmargin($U$1,$B45,1)%</f>
        <v>0.11819300000000001</v>
      </c>
      <c r="J45" s="7" cm="1">
        <f t="array" ref="J45">[1]!hks_qfa_netprofitmargin($U$1,EDATE($B45,-12),1)%</f>
        <v>0.12964600000000001</v>
      </c>
      <c r="K45" s="7" cm="1">
        <f t="array" ref="K45">[1]!hks_fa_netprofitmargin_ttm2($U$1,$B45)%</f>
        <v>0.10704000000000001</v>
      </c>
      <c r="L45" s="8" cm="1">
        <f t="array" ref="L45">[1]!hks_qstm_cs($U$1,"W93978243",$B45,1,"Cur=USD",100000000)</f>
        <v>31.78</v>
      </c>
      <c r="M45" s="6" cm="1">
        <f t="array" ref="M45">[1]!s_nq_avgclose($U$1,-63,$A45,3)</f>
        <v>29.75140713336301</v>
      </c>
      <c r="N45" s="6">
        <f>MIN([1]!s_mq_low($U$1,$A45,3),[1]!s_mq_low($U$1,$A45-31,3),[1]!s_mq_low($U$1,$A45-62,3))</f>
        <v>26.985533677200898</v>
      </c>
      <c r="O45" s="9">
        <f>MAX([1]!s_mq_high($U$1,$A45,3),[1]!s_mq_high($U$1,$A45-31,3),[1]!s_mq_high($U$1,$A45-62,3))</f>
        <v>33.619691769057965</v>
      </c>
      <c r="P45" s="9" cm="1">
        <f t="array" ref="P45">[1]!hks_stm_bs($U$1,"W59961072",$B45,1,"Cur=USD",100000000)</f>
        <v>136.81</v>
      </c>
      <c r="Q45" s="9" cm="1">
        <f t="array" ref="Q45">[1]!hks_stm_bs($U$1,"W57429756",$B45,1,"Cur=USD",100000000)</f>
        <v>656.17</v>
      </c>
      <c r="R45" s="9">
        <f>[1]!hks_stm_bs($U$1,"W51009704",$B45,1,"Cur=USD",100000000)</f>
        <v>67.02</v>
      </c>
      <c r="S45" s="9">
        <f>[1]!hks_stm_bs($U$1,"W50002154",$B45,1,"Cur=USD",100000000)</f>
        <v>490.11</v>
      </c>
      <c r="T45" s="11"/>
    </row>
    <row r="46" spans="1:20" x14ac:dyDescent="0.25">
      <c r="A46" s="5">
        <v>44196</v>
      </c>
      <c r="B46" s="5">
        <v>44196</v>
      </c>
      <c r="C46" s="6" cm="1">
        <f t="array" ref="C46">[1]!hks_qstm_is($U$1,"W69199016",$B46,1,"Cur=USD",100000000)</f>
        <v>64.67</v>
      </c>
      <c r="D46" s="6" cm="1">
        <f t="array" ref="D46">[1]!hks_qstm_is($U$1,"W69199016",EDATE($B46,-12),1,"Cur=USD",100000000)</f>
        <v>57.76</v>
      </c>
      <c r="E46" s="6" cm="1">
        <f t="array" ref="E46">[1]!hks_fa_or_ttm($U$1,$A46,"Cur=USD",100000000)</f>
        <v>238.88</v>
      </c>
      <c r="F46" s="7" cm="1">
        <f t="array" ref="F46">[1]!hks_qfa_grossprofitmargin($U$1,$B46,1)%</f>
        <v>0.579403</v>
      </c>
      <c r="G46" s="7" cm="1">
        <f t="array" ref="G46">[1]!hks_qfa_grossprofitmargin($U$1,EDATE($B46,-12),1)%</f>
        <v>0.54570600000000002</v>
      </c>
      <c r="H46" s="7" cm="1">
        <f t="array" ref="H46">[1]!hks_fa_grossprofitmargin_ttm2($U$1,$B46)%</f>
        <v>0.56580699999999995</v>
      </c>
      <c r="I46" s="7" cm="1">
        <f t="array" ref="I46">[1]!hks_qfa_netprofitmargin($U$1,$B46,1)%</f>
        <v>0.204732</v>
      </c>
      <c r="J46" s="7" cm="1">
        <f t="array" ref="J46">[1]!hks_qfa_netprofitmargin($U$1,EDATE($B46,-12),1)%</f>
        <v>0.14664099999999999</v>
      </c>
      <c r="K46" s="7" cm="1">
        <f t="array" ref="K46">[1]!hks_fa_netprofitmargin_ttm2($U$1,$B46)%</f>
        <v>0.12391199999999999</v>
      </c>
      <c r="L46" s="8" cm="1">
        <f t="array" ref="L46">[1]!hks_qstm_cs($U$1,"W93978243",$B46,1,"Cur=USD",100000000)</f>
        <v>33.479999999999997</v>
      </c>
      <c r="M46" s="6" cm="1">
        <f t="array" ref="M46">[1]!s_nq_avgclose($U$1,-63,$A46,3)</f>
        <v>34.947241368160043</v>
      </c>
      <c r="N46" s="6">
        <f>MIN([1]!s_mq_low($U$1,$A46,3),[1]!s_mq_low($U$1,$A46-31,3),[1]!s_mq_low($U$1,$A46-62,3))</f>
        <v>30.834023909767211</v>
      </c>
      <c r="O46" s="9">
        <f>MAX([1]!s_mq_high($U$1,$A46,3),[1]!s_mq_high($U$1,$A46-31,3),[1]!s_mq_high($U$1,$A46-62,3))</f>
        <v>39.590982171866962</v>
      </c>
      <c r="P46" s="9" cm="1">
        <f t="array" ref="P46">[1]!hks_stm_bs($U$1,"W59961072",$B46,1,"Cur=USD",100000000)</f>
        <v>118.95</v>
      </c>
      <c r="Q46" s="9" cm="1">
        <f t="array" ref="Q46">[1]!hks_stm_bs($U$1,"W57429756",$B46,1,"Cur=USD",100000000)</f>
        <v>640.38</v>
      </c>
      <c r="R46" s="9">
        <f>[1]!hks_stm_bs($U$1,"W51009704",$B46,1,"Cur=USD",100000000)</f>
        <v>63.71</v>
      </c>
      <c r="S46" s="9">
        <f>[1]!hks_stm_bs($U$1,"W50002154",$B46,1,"Cur=USD",100000000)</f>
        <v>456.61</v>
      </c>
      <c r="T46" s="11"/>
    </row>
    <row r="47" spans="1:20" x14ac:dyDescent="0.25">
      <c r="A47" s="5">
        <v>44286</v>
      </c>
      <c r="B47" s="5">
        <v>44286</v>
      </c>
      <c r="C47" s="6" cm="1">
        <f t="array" ref="C47">[1]!hks_qstm_is($U$1,"W69199016",$B47,1,"Cur=USD",100000000)</f>
        <v>66.55</v>
      </c>
      <c r="D47" s="6" cm="1">
        <f t="array" ref="D47">[1]!hks_qstm_is($U$1,"W69199016",EDATE($B47,-12),1,"Cur=USD",100000000)</f>
        <v>58.58</v>
      </c>
      <c r="E47" s="6" cm="1">
        <f t="array" ref="E47">[1]!hks_fa_or_ttm($U$1,$A47,"Cur=USD",100000000)</f>
        <v>246.85</v>
      </c>
      <c r="F47" s="7" cm="1">
        <f t="array" ref="F47">[1]!hks_qfa_grossprofitmargin($U$1,$B47,1)%</f>
        <v>0.59383900000000001</v>
      </c>
      <c r="G47" s="7" cm="1">
        <f t="array" ref="G47">[1]!hks_qfa_grossprofitmargin($U$1,EDATE($B47,-12),1)%</f>
        <v>0.55718699999999999</v>
      </c>
      <c r="H47" s="7" cm="1">
        <f t="array" ref="H47">[1]!hks_fa_grossprofitmargin_ttm2($U$1,$B47)%</f>
        <v>0.57540999999999998</v>
      </c>
      <c r="I47" s="7" cm="1">
        <f t="array" ref="I47">[1]!hks_qfa_netprofitmargin($U$1,$B47,1)%</f>
        <v>0.207062</v>
      </c>
      <c r="J47" s="7" cm="1">
        <f t="array" ref="J47">[1]!hks_qfa_netprofitmargin($U$1,EDATE($B47,-12),1)%</f>
        <v>6.5722000000000003E-2</v>
      </c>
      <c r="K47" s="7" cm="1">
        <f t="array" ref="K47">[1]!hks_fa_netprofitmargin_ttm2($U$1,$B47)%</f>
        <v>0.160138</v>
      </c>
      <c r="L47" s="8" cm="1">
        <f t="array" ref="L47">[1]!hks_qstm_cs($U$1,"W93978243",$B47,1,"Cur=USD",100000000)</f>
        <v>31.13</v>
      </c>
      <c r="M47" s="6" cm="1">
        <f t="array" ref="M47">[1]!s_nq_avgclose($U$1,-63,$A47,3)</f>
        <v>41.675979559349841</v>
      </c>
      <c r="N47" s="6">
        <f>MIN([1]!s_mq_low($U$1,$A47,3),[1]!s_mq_low($U$1,$A47-31,3),[1]!s_mq_low($U$1,$A47-62,3))</f>
        <v>37.853854470642965</v>
      </c>
      <c r="O47" s="9">
        <f>MAX([1]!s_mq_high($U$1,$A47,3),[1]!s_mq_high($U$1,$A47-31,3),[1]!s_mq_high($U$1,$A47-62,3))</f>
        <v>44.704854988775843</v>
      </c>
      <c r="P47" s="9" cm="1">
        <f t="array" ref="P47">[1]!hks_stm_bs($U$1,"W59961072",$B47,1,"Cur=USD",100000000)</f>
        <v>143</v>
      </c>
      <c r="Q47" s="9" cm="1">
        <f t="array" ref="Q47">[1]!hks_stm_bs($U$1,"W57429756",$B47,1,"Cur=USD",100000000)</f>
        <v>626.72</v>
      </c>
      <c r="R47" s="9">
        <f>[1]!hks_stm_bs($U$1,"W51009704",$B47,1,"Cur=USD",100000000)</f>
        <v>66.94</v>
      </c>
      <c r="S47" s="9">
        <f>[1]!hks_stm_bs($U$1,"W50002154",$B47,1,"Cur=USD",100000000)</f>
        <v>462.79</v>
      </c>
      <c r="T47" s="11"/>
    </row>
    <row r="48" spans="1:20" x14ac:dyDescent="0.25">
      <c r="A48" s="5">
        <v>44377</v>
      </c>
      <c r="B48" s="5">
        <v>44377</v>
      </c>
      <c r="C48" s="6" cm="1">
        <f t="array" ref="C48">[1]!hks_qstm_is($U$1,"W69199016",$B48,1,"Cur=USD",100000000)</f>
        <v>66.099999999999994</v>
      </c>
      <c r="D48" s="6" cm="1">
        <f t="array" ref="D48">[1]!hks_qstm_is($U$1,"W69199016",EDATE($B48,-12),1,"Cur=USD",100000000)</f>
        <v>57.42</v>
      </c>
      <c r="E48" s="6" cm="1">
        <f t="array" ref="E48">[1]!hks_fa_or_ttm($U$1,$A48,"Cur=USD",100000000)</f>
        <v>255.53</v>
      </c>
      <c r="F48" s="7" cm="1">
        <f t="array" ref="F48">[1]!hks_qfa_grossprofitmargin($U$1,$B48,1)%</f>
        <v>0.61376699999999995</v>
      </c>
      <c r="G48" s="7" cm="1">
        <f t="array" ref="G48">[1]!hks_qfa_grossprofitmargin($U$1,EDATE($B48,-12),1)%</f>
        <v>0.55538100000000001</v>
      </c>
      <c r="H48" s="7" cm="1">
        <f t="array" ref="H48">[1]!hks_fa_grossprofitmargin_ttm2($U$1,$B48)%</f>
        <v>0.58983300000000005</v>
      </c>
      <c r="I48" s="7" cm="1">
        <f t="array" ref="I48">[1]!hks_qfa_netprofitmargin($U$1,$B48,1)%</f>
        <v>0.22586999999999999</v>
      </c>
      <c r="J48" s="7" cm="1">
        <f t="array" ref="J48">[1]!hks_qfa_netprofitmargin($U$1,EDATE($B48,-12),1)%</f>
        <v>9.8048999999999997E-2</v>
      </c>
      <c r="K48" s="7" cm="1">
        <f t="array" ref="K48">[1]!hks_fa_netprofitmargin_ttm2($U$1,$B48)%</f>
        <v>0.19109300000000001</v>
      </c>
      <c r="L48" s="8" cm="1">
        <f t="array" ref="L48">[1]!hks_qstm_cs($U$1,"W93978243",$B48,1,"Cur=USD",100000000)</f>
        <v>35.69</v>
      </c>
      <c r="M48" s="6" cm="1">
        <f t="array" ref="M48">[1]!s_nq_avgclose($U$1,-63,$A48,3)</f>
        <v>42.204854697502903</v>
      </c>
      <c r="N48" s="6">
        <f>MIN([1]!s_mq_low($U$1,$A48,3),[1]!s_mq_low($U$1,$A48-31,3),[1]!s_mq_low($U$1,$A48-62,3))</f>
        <v>38.138827718221599</v>
      </c>
      <c r="O48" s="9">
        <f>MAX([1]!s_mq_high($U$1,$A48,3),[1]!s_mq_high($U$1,$A48-31,3),[1]!s_mq_high($U$1,$A48-62,3))</f>
        <v>44.553382902637381</v>
      </c>
      <c r="P48" s="9" cm="1">
        <f t="array" ref="P48">[1]!hks_stm_bs($U$1,"W59961072",$B48,1,"Cur=USD",100000000)</f>
        <v>142.44999999999999</v>
      </c>
      <c r="Q48" s="9" cm="1">
        <f t="array" ref="Q48">[1]!hks_stm_bs($U$1,"W57429756",$B48,1,"Cur=USD",100000000)</f>
        <v>612.79</v>
      </c>
      <c r="R48" s="9">
        <f>[1]!hks_stm_bs($U$1,"W51009704",$B48,1,"Cur=USD",100000000)</f>
        <v>64.36</v>
      </c>
      <c r="S48" s="9">
        <f>[1]!hks_stm_bs($U$1,"W50002154",$B48,1,"Cur=USD",100000000)</f>
        <v>451.22</v>
      </c>
      <c r="T48" s="11"/>
    </row>
    <row r="49" spans="1:20" x14ac:dyDescent="0.25">
      <c r="A49" s="5">
        <v>44469</v>
      </c>
      <c r="B49" s="5">
        <v>44469</v>
      </c>
      <c r="C49" s="6" cm="1">
        <f t="array" ref="C49">[1]!hks_qstm_is($U$1,"W69199016",$B49,1,"Cur=USD",100000000)</f>
        <v>67.78</v>
      </c>
      <c r="D49" s="6" cm="1">
        <f t="array" ref="D49">[1]!hks_qstm_is($U$1,"W69199016",EDATE($B49,-12),1,"Cur=USD",100000000)</f>
        <v>58.21</v>
      </c>
      <c r="E49" s="6" cm="1">
        <f t="array" ref="E49">[1]!hks_fa_or_ttm($U$1,$A49,"Cur=USD",100000000)</f>
        <v>265.10000000000002</v>
      </c>
      <c r="F49" s="7" cm="1">
        <f t="array" ref="F49">[1]!hks_qfa_grossprofitmargin($U$1,$B49,1)%</f>
        <v>0.61920900000000001</v>
      </c>
      <c r="G49" s="7" cm="1">
        <f t="array" ref="G49">[1]!hks_qfa_grossprofitmargin($U$1,EDATE($B49,-12),1)%</f>
        <v>0.569662</v>
      </c>
      <c r="H49" s="7" cm="1">
        <f t="array" ref="H49">[1]!hks_fa_grossprofitmargin_ttm2($U$1,$B49)%</f>
        <v>0.601773</v>
      </c>
      <c r="I49" s="7" cm="1">
        <f t="array" ref="I49">[1]!hks_qfa_netprofitmargin($U$1,$B49,1)%</f>
        <v>0.27677800000000002</v>
      </c>
      <c r="J49" s="7" cm="1">
        <f t="array" ref="J49">[1]!hks_qfa_netprofitmargin($U$1,EDATE($B49,-12),1)%</f>
        <v>0.11819300000000001</v>
      </c>
      <c r="K49" s="7" cm="1">
        <f t="array" ref="K49">[1]!hks_fa_netprofitmargin_ttm2($U$1,$B49)%</f>
        <v>0.22900799999999999</v>
      </c>
      <c r="L49" s="8" cm="1">
        <f t="array" ref="L49">[1]!hks_qstm_cs($U$1,"W93978243",$B49,1,"Cur=USD",100000000)</f>
        <v>35.409999999999997</v>
      </c>
      <c r="M49" s="6" cm="1">
        <f t="array" ref="M49">[1]!s_nq_avgclose($U$1,-63,$A49,3)</f>
        <v>44.638591318210075</v>
      </c>
      <c r="N49" s="6">
        <f>MIN([1]!s_mq_low($U$1,$A49,3),[1]!s_mq_low($U$1,$A49-31,3),[1]!s_mq_low($U$1,$A49-62,3))</f>
        <v>41.791036220790239</v>
      </c>
      <c r="O49" s="9">
        <f>MAX([1]!s_mq_high($U$1,$A49,3),[1]!s_mq_high($U$1,$A49-31,3),[1]!s_mq_high($U$1,$A49-62,3))</f>
        <v>46.862138619329052</v>
      </c>
      <c r="P49" s="9" cm="1">
        <f t="array" ref="P49">[1]!hks_stm_bs($U$1,"W59961072",$B49,1,"Cur=USD",100000000)</f>
        <v>156.36000000000001</v>
      </c>
      <c r="Q49" s="9" cm="1">
        <f t="array" ref="Q49">[1]!hks_stm_bs($U$1,"W57429756",$B49,1,"Cur=USD",100000000)</f>
        <v>602.44000000000005</v>
      </c>
      <c r="R49" s="9">
        <f>[1]!hks_stm_bs($U$1,"W51009704",$B49,1,"Cur=USD",100000000)</f>
        <v>65.010000000000005</v>
      </c>
      <c r="S49" s="9">
        <f>[1]!hks_stm_bs($U$1,"W50002154",$B49,1,"Cur=USD",100000000)</f>
        <v>450.12</v>
      </c>
      <c r="T49" s="11"/>
    </row>
    <row r="50" spans="1:20" x14ac:dyDescent="0.25">
      <c r="A50" s="5">
        <v>44561</v>
      </c>
      <c r="B50" s="5">
        <v>44561</v>
      </c>
      <c r="C50" s="6" cm="1">
        <f t="array" ref="C50">[1]!hks_qstm_is($U$1,"W69199016",$B50,1,"Cur=USD",100000000)</f>
        <v>74.069999999999993</v>
      </c>
      <c r="D50" s="6" cm="1">
        <f t="array" ref="D50">[1]!hks_qstm_is($U$1,"W69199016",EDATE($B50,-12),1,"Cur=USD",100000000)</f>
        <v>64.67</v>
      </c>
      <c r="E50" s="6" cm="1">
        <f t="array" ref="E50">[1]!hks_fa_or_ttm($U$1,$A50,"Cur=USD",100000000)</f>
        <v>274.5</v>
      </c>
      <c r="F50" s="7" cm="1">
        <f t="array" ref="F50">[1]!hks_qfa_grossprofitmargin($U$1,$B50,1)%</f>
        <v>0.62616399999999994</v>
      </c>
      <c r="G50" s="7" cm="1">
        <f t="array" ref="G50">[1]!hks_qfa_grossprofitmargin($U$1,EDATE($B50,-12),1)%</f>
        <v>0.579403</v>
      </c>
      <c r="H50" s="7" cm="1">
        <f t="array" ref="H50">[1]!hks_fa_grossprofitmargin_ttm2($U$1,$B50)%</f>
        <v>0.61362499999999998</v>
      </c>
      <c r="I50" s="7" cm="1">
        <f t="array" ref="I50">[1]!hks_qfa_netprofitmargin($U$1,$B50,1)%</f>
        <v>0.26852999999999999</v>
      </c>
      <c r="J50" s="7" cm="1">
        <f t="array" ref="J50">[1]!hks_qfa_netprofitmargin($U$1,EDATE($B50,-12),1)%</f>
        <v>0.204732</v>
      </c>
      <c r="K50" s="7" cm="1">
        <f t="array" ref="K50">[1]!hks_fa_netprofitmargin_ttm2($U$1,$B50)%</f>
        <v>0.245392</v>
      </c>
      <c r="L50" s="8" cm="1">
        <f t="array" ref="L50">[1]!hks_qstm_cs($U$1,"W93978243",$B50,1,"Cur=USD",100000000)</f>
        <v>35.409999999999997</v>
      </c>
      <c r="M50" s="6" cm="1">
        <f t="array" ref="M50">[1]!s_nq_avgclose($U$1,-63,$A50,3)</f>
        <v>51.973026675015042</v>
      </c>
      <c r="N50" s="6">
        <f>MIN([1]!s_mq_low($U$1,$A50,3),[1]!s_mq_low($U$1,$A50-31,3),[1]!s_mq_low($U$1,$A50-62,3))</f>
        <v>43.674194043735113</v>
      </c>
      <c r="O50" s="9">
        <f>MAX([1]!s_mq_high($U$1,$A50,3),[1]!s_mq_high($U$1,$A50-31,3),[1]!s_mq_high($U$1,$A50-62,3))</f>
        <v>63.010227458826968</v>
      </c>
      <c r="P50" s="9" cm="1">
        <f t="array" ref="P50">[1]!hks_stm_bs($U$1,"W59961072",$B50,1,"Cur=USD",100000000)</f>
        <v>165.86</v>
      </c>
      <c r="Q50" s="9" cm="1">
        <f t="array" ref="Q50">[1]!hks_stm_bs($U$1,"W57429756",$B50,1,"Cur=USD",100000000)</f>
        <v>589.84</v>
      </c>
      <c r="R50" s="9">
        <f>[1]!hks_stm_bs($U$1,"W51009704",$B50,1,"Cur=USD",100000000)</f>
        <v>62.81</v>
      </c>
      <c r="S50" s="9">
        <f>[1]!hks_stm_bs($U$1,"W50002154",$B50,1,"Cur=USD",100000000)</f>
        <v>443</v>
      </c>
      <c r="T50" s="11"/>
    </row>
    <row r="51" spans="1:20" x14ac:dyDescent="0.25">
      <c r="A51" s="5">
        <v>44651</v>
      </c>
      <c r="B51" s="5">
        <v>44651</v>
      </c>
      <c r="C51" s="6" cm="1">
        <f t="array" ref="C51">[1]!hks_qstm_is($U$1,"W69199016",$B51,1,"Cur=USD",100000000)</f>
        <v>77.06</v>
      </c>
      <c r="D51" s="6" cm="1">
        <f t="array" ref="D51">[1]!hks_qstm_is($U$1,"W69199016",EDATE($B51,-12),1,"Cur=USD",100000000)</f>
        <v>66.55</v>
      </c>
      <c r="E51" s="6" cm="1">
        <f t="array" ref="E51">[1]!hks_fa_or_ttm($U$1,$A51,"Cur=USD",100000000)</f>
        <v>285.01</v>
      </c>
      <c r="F51" s="7" cm="1">
        <f t="array" ref="F51">[1]!hks_qfa_grossprofitmargin($U$1,$B51,1)%</f>
        <v>0.6552039999999999</v>
      </c>
      <c r="G51" s="7" cm="1">
        <f t="array" ref="G51">[1]!hks_qfa_grossprofitmargin($U$1,EDATE($B51,-12),1)%</f>
        <v>0.59383900000000001</v>
      </c>
      <c r="H51" s="7" cm="1">
        <f t="array" ref="H51">[1]!hks_fa_grossprofitmargin_ttm2($U$1,$B51)%</f>
        <v>0.62948700000000002</v>
      </c>
      <c r="I51" s="7" cm="1">
        <f t="array" ref="I51">[1]!hks_qfa_netprofitmargin($U$1,$B51,1)%</f>
        <v>0.32078899999999999</v>
      </c>
      <c r="J51" s="7" cm="1">
        <f t="array" ref="J51">[1]!hks_qfa_netprofitmargin($U$1,EDATE($B51,-12),1)%</f>
        <v>0.207062</v>
      </c>
      <c r="K51" s="7" cm="1">
        <f t="array" ref="K51">[1]!hks_fa_netprofitmargin_ttm2($U$1,$B51)%</f>
        <v>0.274727</v>
      </c>
      <c r="L51" s="8" cm="1">
        <f t="array" ref="L51">[1]!hks_qstm_cs($U$1,"W93978243",$B51,1,"Cur=USD",100000000)</f>
        <v>34.86</v>
      </c>
      <c r="M51" s="6" cm="1">
        <f t="array" ref="M51">[1]!s_nq_avgclose($U$1,-63,$A51,3)</f>
        <v>55.481933226379731</v>
      </c>
      <c r="N51" s="6">
        <f>MIN([1]!s_mq_low($U$1,$A51,3),[1]!s_mq_low($U$1,$A51-31,3),[1]!s_mq_low($U$1,$A51-62,3))</f>
        <v>47.729949801348212</v>
      </c>
      <c r="O51" s="9">
        <f>MAX([1]!s_mq_high($U$1,$A51,3),[1]!s_mq_high($U$1,$A51-31,3),[1]!s_mq_high($U$1,$A51-62,3))</f>
        <v>62.492040481416069</v>
      </c>
      <c r="P51" s="9" cm="1">
        <f t="array" ref="P51">[1]!hks_stm_bs($U$1,"W59961072",$B51,1,"Cur=USD",100000000)</f>
        <v>153.41</v>
      </c>
      <c r="Q51" s="9" cm="1">
        <f t="array" ref="Q51">[1]!hks_stm_bs($U$1,"W57429756",$B51,1,"Cur=USD",100000000)</f>
        <v>578.83000000000004</v>
      </c>
      <c r="R51" s="9">
        <f>[1]!hks_stm_bs($U$1,"W51009704",$B51,1,"Cur=USD",100000000)</f>
        <v>62.87</v>
      </c>
      <c r="S51" s="9">
        <f>[1]!hks_stm_bs($U$1,"W50002154",$B51,1,"Cur=USD",100000000)</f>
        <v>439.43</v>
      </c>
      <c r="T51" s="11"/>
    </row>
    <row r="52" spans="1:20" x14ac:dyDescent="0.25">
      <c r="A52" s="5">
        <v>44742</v>
      </c>
      <c r="B52" s="5">
        <v>44742</v>
      </c>
      <c r="C52" s="6" cm="1">
        <f t="array" ref="C52">[1]!hks_qstm_is($U$1,"W69199016",$B52,1,"Cur=USD",100000000)</f>
        <v>81.03</v>
      </c>
      <c r="D52" s="6" cm="1">
        <f t="array" ref="D52">[1]!hks_qstm_is($U$1,"W69199016",EDATE($B52,-12),1,"Cur=USD",100000000)</f>
        <v>66.099999999999994</v>
      </c>
      <c r="E52" s="6" cm="1">
        <f t="array" ref="E52">[1]!hks_fa_or_ttm($U$1,$A52,"Cur=USD",100000000)</f>
        <v>299.94</v>
      </c>
      <c r="F52" s="7" cm="1">
        <f t="array" ref="F52">[1]!hks_qfa_grossprofitmargin($U$1,$B52,1)%</f>
        <v>0.67123299999999997</v>
      </c>
      <c r="G52" s="7" cm="1">
        <f t="array" ref="G52">[1]!hks_qfa_grossprofitmargin($U$1,EDATE($B52,-12),1)%</f>
        <v>0.61376699999999995</v>
      </c>
      <c r="H52" s="7" cm="1">
        <f t="array" ref="H52">[1]!hks_fa_grossprofitmargin_ttm2($U$1,$B52)%</f>
        <v>0.64422899999999994</v>
      </c>
      <c r="I52" s="7" cm="1">
        <f t="array" ref="I52">[1]!hks_qfa_netprofitmargin($U$1,$B52,1)%</f>
        <v>0.319635</v>
      </c>
      <c r="J52" s="7" cm="1">
        <f t="array" ref="J52">[1]!hks_qfa_netprofitmargin($U$1,EDATE($B52,-12),1)%</f>
        <v>0.22586999999999999</v>
      </c>
      <c r="K52" s="7" cm="1">
        <f t="array" ref="K52">[1]!hks_fa_netprofitmargin_ttm2($U$1,$B52)%</f>
        <v>0.297626</v>
      </c>
      <c r="L52" s="8" cm="1">
        <f t="array" ref="L52">[1]!hks_qstm_cs($U$1,"W93978243",$B52,1,"Cur=USD",100000000)</f>
        <v>42.43</v>
      </c>
      <c r="M52" s="6" cm="1">
        <f t="array" ref="M52">[1]!s_nq_avgclose($U$1,-63,$A52,3)</f>
        <v>52.783999389165224</v>
      </c>
      <c r="N52" s="6">
        <f>MIN([1]!s_mq_low($U$1,$A52,3),[1]!s_mq_low($U$1,$A52-31,3),[1]!s_mq_low($U$1,$A52-62,3))</f>
        <v>45.366028599389338</v>
      </c>
      <c r="O52" s="9">
        <f>MAX([1]!s_mq_high($U$1,$A52,3),[1]!s_mq_high($U$1,$A52-31,3),[1]!s_mq_high($U$1,$A52-62,3))</f>
        <v>59.595091225025286</v>
      </c>
      <c r="P52" s="9" cm="1">
        <f t="array" ref="P52">[1]!hks_stm_bs($U$1,"W59961072",$B52,1,"Cur=USD",100000000)</f>
        <v>148.1</v>
      </c>
      <c r="Q52" s="9" cm="1">
        <f t="array" ref="Q52">[1]!hks_stm_bs($U$1,"W57429756",$B52,1,"Cur=USD",100000000)</f>
        <v>569.09</v>
      </c>
      <c r="R52" s="9">
        <f>[1]!hks_stm_bs($U$1,"W51009704",$B52,1,"Cur=USD",100000000)</f>
        <v>69.099999999999994</v>
      </c>
      <c r="S52" s="9">
        <f>[1]!hks_stm_bs($U$1,"W50002154",$B52,1,"Cur=USD",100000000)</f>
        <v>438.19</v>
      </c>
      <c r="T52" s="11"/>
    </row>
    <row r="53" spans="1:20" x14ac:dyDescent="0.25">
      <c r="A53" s="5">
        <v>44834</v>
      </c>
      <c r="B53" s="5">
        <v>44834</v>
      </c>
      <c r="C53" s="6" cm="1">
        <f t="array" ref="C53">[1]!hks_qstm_is($U$1,"W69199016",$B53,1,"Cur=USD",100000000)</f>
        <v>84.64</v>
      </c>
      <c r="D53" s="6" cm="1">
        <f t="array" ref="D53">[1]!hks_qstm_is($U$1,"W69199016",EDATE($B53,-12),1,"Cur=USD",100000000)</f>
        <v>67.78</v>
      </c>
      <c r="E53" s="6" cm="1">
        <f t="array" ref="E53">[1]!hks_fa_or_ttm($U$1,$A53,"Cur=USD",100000000)</f>
        <v>316.8</v>
      </c>
      <c r="F53" s="7" cm="1">
        <f t="array" ref="F53">[1]!hks_qfa_grossprofitmargin($U$1,$B53,1)%</f>
        <v>0.67119600000000001</v>
      </c>
      <c r="G53" s="7" cm="1">
        <f t="array" ref="G53">[1]!hks_qfa_grossprofitmargin($U$1,EDATE($B53,-12),1)%</f>
        <v>0.61920900000000001</v>
      </c>
      <c r="H53" s="7" cm="1">
        <f t="array" ref="H53">[1]!hks_fa_grossprofitmargin_ttm2($U$1,$B53)%</f>
        <v>0.65678700000000001</v>
      </c>
      <c r="I53" s="7" cm="1">
        <f t="array" ref="I53">[1]!hks_qfa_netprofitmargin($U$1,$B53,1)%</f>
        <v>0.36318499999999998</v>
      </c>
      <c r="J53" s="7" cm="1">
        <f t="array" ref="J53">[1]!hks_qfa_netprofitmargin($U$1,EDATE($B53,-12),1)%</f>
        <v>0.27677800000000002</v>
      </c>
      <c r="K53" s="7" cm="1">
        <f t="array" ref="K53">[1]!hks_fa_netprofitmargin_ttm2($U$1,$B53)%</f>
        <v>0.319602</v>
      </c>
      <c r="L53" s="8" cm="1">
        <f t="array" ref="L53">[1]!hks_qstm_cs($U$1,"W93978243",$B53,1,"Cur=USD",100000000)</f>
        <v>44.24</v>
      </c>
      <c r="M53" s="6" cm="1">
        <f t="array" ref="M53">[1]!s_nq_avgclose($U$1,-63,$A53,3)</f>
        <v>48.258228998637513</v>
      </c>
      <c r="N53" s="6">
        <f>MIN([1]!s_mq_low($U$1,$A53,3),[1]!s_mq_low($U$1,$A53-31,3),[1]!s_mq_low($U$1,$A53-62,3))</f>
        <v>42.218214995929742</v>
      </c>
      <c r="O53" s="9">
        <f>MAX([1]!s_mq_high($U$1,$A53,3),[1]!s_mq_high($U$1,$A53-31,3),[1]!s_mq_high($U$1,$A53-62,3))</f>
        <v>52.90170995334752</v>
      </c>
      <c r="P53" s="9" cm="1">
        <f t="array" ref="P53">[1]!hks_stm_bs($U$1,"W59961072",$B53,1,"Cur=USD",100000000)</f>
        <v>155.61000000000001</v>
      </c>
      <c r="Q53" s="9" cm="1">
        <f t="array" ref="Q53">[1]!hks_stm_bs($U$1,"W57429756",$B53,1,"Cur=USD",100000000)</f>
        <v>557.65</v>
      </c>
      <c r="R53" s="9">
        <f>[1]!hks_stm_bs($U$1,"W51009704",$B53,1,"Cur=USD",100000000)</f>
        <v>67.02</v>
      </c>
      <c r="S53" s="9">
        <f>[1]!hks_stm_bs($U$1,"W50002154",$B53,1,"Cur=USD",100000000)</f>
        <v>437.21</v>
      </c>
      <c r="T53" s="11"/>
    </row>
    <row r="54" spans="1:20" x14ac:dyDescent="0.25">
      <c r="A54" s="5">
        <v>44926</v>
      </c>
      <c r="B54" s="5">
        <v>44926</v>
      </c>
      <c r="C54" s="6" cm="1">
        <f t="array" ref="C54">[1]!hks_qstm_is($U$1,"W69199016",$B54,1,"Cur=USD",100000000)</f>
        <v>89.3</v>
      </c>
      <c r="D54" s="6" cm="1">
        <f t="array" ref="D54">[1]!hks_qstm_is($U$1,"W69199016",EDATE($B54,-12),1,"Cur=USD",100000000)</f>
        <v>74.069999999999993</v>
      </c>
      <c r="E54" s="6" cm="1">
        <f t="array" ref="E54">[1]!hks_fa_or_ttm($U$1,$A54,"Cur=USD",100000000)</f>
        <v>332.03</v>
      </c>
      <c r="F54" s="7" cm="1">
        <f t="array" ref="F54">[1]!hks_qfa_grossprofitmargin($U$1,$B54,1)%</f>
        <v>0.66360600000000003</v>
      </c>
      <c r="G54" s="7" cm="1">
        <f t="array" ref="G54">[1]!hks_qfa_grossprofitmargin($U$1,EDATE($B54,-12),1)%</f>
        <v>0.62616399999999994</v>
      </c>
      <c r="H54" s="7" cm="1">
        <f t="array" ref="H54">[1]!hks_fa_grossprofitmargin_ttm2($U$1,$B54)%</f>
        <v>0.66545199999999993</v>
      </c>
      <c r="I54" s="7" cm="1">
        <f t="array" ref="I54">[1]!hks_qfa_netprofitmargin($U$1,$B54,1)%</f>
        <v>0.37614800000000004</v>
      </c>
      <c r="J54" s="7" cm="1">
        <f t="array" ref="J54">[1]!hks_qfa_netprofitmargin($U$1,EDATE($B54,-12),1)%</f>
        <v>0.26852999999999999</v>
      </c>
      <c r="K54" s="7" cm="1">
        <f t="array" ref="K54">[1]!hks_fa_netprofitmargin_ttm2($U$1,$B54)%</f>
        <v>0.34620399999999996</v>
      </c>
      <c r="L54" s="8" cm="1">
        <f t="array" ref="L54">[1]!hks_qstm_cs($U$1,"W93978243",$B54,1,"Cur=USD",100000000)</f>
        <v>45.83</v>
      </c>
      <c r="M54" s="6" cm="1">
        <f t="array" ref="M54">[1]!s_nq_avgclose($U$1,-63,$A54,3)</f>
        <v>47.692164675580692</v>
      </c>
      <c r="N54" s="6">
        <f>MIN([1]!s_mq_low($U$1,$A54,3),[1]!s_mq_low($U$1,$A54-31,3),[1]!s_mq_low($U$1,$A54-62,3))</f>
        <v>39.499675421401747</v>
      </c>
      <c r="O54" s="9">
        <f>MAX([1]!s_mq_high($U$1,$A54,3),[1]!s_mq_high($U$1,$A54-31,3),[1]!s_mq_high($U$1,$A54-62,3))</f>
        <v>55.732973305456625</v>
      </c>
      <c r="P54" s="9" cm="1">
        <f t="array" ref="P54">[1]!hks_stm_bs($U$1,"W59961072",$B54,1,"Cur=USD",100000000)</f>
        <v>185.04</v>
      </c>
      <c r="Q54" s="9" cm="1">
        <f t="array" ref="Q54">[1]!hks_stm_bs($U$1,"W57429756",$B54,1,"Cur=USD",100000000)</f>
        <v>547.45000000000005</v>
      </c>
      <c r="R54" s="9">
        <f>[1]!hks_stm_bs($U$1,"W51009704",$B54,1,"Cur=USD",100000000)</f>
        <v>70.52</v>
      </c>
      <c r="S54" s="9">
        <f>[1]!hks_stm_bs($U$1,"W50002154",$B54,1,"Cur=USD",100000000)</f>
        <v>434.88</v>
      </c>
      <c r="T54" s="11"/>
    </row>
    <row r="55" spans="1:20" x14ac:dyDescent="0.25">
      <c r="A55" s="5">
        <v>45016</v>
      </c>
      <c r="B55" s="5">
        <v>45016</v>
      </c>
      <c r="C55" s="6" cm="1">
        <f t="array" ref="C55">[1]!hks_qstm_is($U$1,"W69199016",$B55,1,"Cur=USD",100000000)</f>
        <v>89.15</v>
      </c>
      <c r="D55" s="6" cm="1">
        <f t="array" ref="D55">[1]!hks_qstm_is($U$1,"W69199016",EDATE($B55,-12),1,"Cur=USD",100000000)</f>
        <v>77.06</v>
      </c>
      <c r="E55" s="6" cm="1">
        <f t="array" ref="E55">[1]!hks_fa_or_ttm($U$1,$A55,"Cur=USD",100000000)</f>
        <v>344.12</v>
      </c>
      <c r="F55" s="7" cm="1">
        <f t="array" ref="F55">[1]!hks_qfa_grossprofitmargin($U$1,$B55,1)%</f>
        <v>0.67347199999999996</v>
      </c>
      <c r="G55" s="7" cm="1">
        <f t="array" ref="G55">[1]!hks_qfa_grossprofitmargin($U$1,EDATE($B55,-12),1)%</f>
        <v>0.6552039999999999</v>
      </c>
      <c r="H55" s="7" cm="1">
        <f t="array" ref="H55">[1]!hks_fa_grossprofitmargin_ttm2($U$1,$B55)%</f>
        <v>0.66982399999999997</v>
      </c>
      <c r="I55" s="7" cm="1">
        <f t="array" ref="I55">[1]!hks_qfa_netprofitmargin($U$1,$B55,1)%</f>
        <v>0.42333100000000001</v>
      </c>
      <c r="J55" s="7" cm="1">
        <f t="array" ref="J55">[1]!hks_qfa_netprofitmargin($U$1,EDATE($B55,-12),1)%</f>
        <v>0.32078899999999999</v>
      </c>
      <c r="K55" s="7" cm="1">
        <f t="array" ref="K55">[1]!hks_fa_netprofitmargin_ttm2($U$1,$B55)%</f>
        <v>0.37187600000000004</v>
      </c>
      <c r="L55" s="8" cm="1">
        <f t="array" ref="L55">[1]!hks_qstm_cs($U$1,"W93978243",$B55,1,"Cur=USD",100000000)</f>
        <v>40.36</v>
      </c>
      <c r="M55" s="6" cm="1">
        <f t="array" ref="M55">[1]!s_nq_avgclose($U$1,-63,$A55,3)</f>
        <v>57.662893821234135</v>
      </c>
      <c r="N55" s="6">
        <f>MIN([1]!s_mq_low($U$1,$A55,3),[1]!s_mq_low($U$1,$A55-31,3),[1]!s_mq_low($U$1,$A55-62,3))</f>
        <v>52.776121594001125</v>
      </c>
      <c r="O55" s="9">
        <f>MAX([1]!s_mq_high($U$1,$A55,3),[1]!s_mq_high($U$1,$A55-31,3),[1]!s_mq_high($U$1,$A55-62,3))</f>
        <v>62.676862790930109</v>
      </c>
      <c r="P55" s="9" cm="1">
        <f t="array" ref="P55">[1]!hks_stm_bs($U$1,"W59961072",$B55,1,"Cur=USD",100000000)</f>
        <v>188.36</v>
      </c>
      <c r="Q55" s="9" cm="1">
        <f t="array" ref="Q55">[1]!hks_stm_bs($U$1,"W57429756",$B55,1,"Cur=USD",100000000)</f>
        <v>541.4</v>
      </c>
      <c r="R55" s="9">
        <f>[1]!hks_stm_bs($U$1,"W51009704",$B55,1,"Cur=USD",100000000)</f>
        <v>74.83</v>
      </c>
      <c r="S55" s="9">
        <f>[1]!hks_stm_bs($U$1,"W50002154",$B55,1,"Cur=USD",100000000)</f>
        <v>421.83</v>
      </c>
      <c r="T55" s="11"/>
    </row>
    <row r="56" spans="1:20" x14ac:dyDescent="0.25">
      <c r="A56" s="5">
        <v>45107</v>
      </c>
      <c r="B56" s="5">
        <v>45107</v>
      </c>
      <c r="C56" s="6" cm="1">
        <f t="array" ref="C56">[1]!hks_qstm_is($U$1,"W69199016",$B56,1,"Cur=USD",100000000)</f>
        <v>87.33</v>
      </c>
      <c r="D56" s="6" cm="1">
        <f t="array" ref="D56">[1]!hks_qstm_is($U$1,"W69199016",EDATE($B56,-12),1,"Cur=USD",100000000)</f>
        <v>81.03</v>
      </c>
      <c r="E56" s="6" cm="1">
        <f t="array" ref="E56">[1]!hks_fa_or_ttm($U$1,$A56,"Cur=USD",100000000)</f>
        <v>350.42</v>
      </c>
      <c r="F56" s="7" cm="1">
        <f t="array" ref="F56">[1]!hks_qfa_grossprofitmargin($U$1,$B56,1)%</f>
        <v>0.70021800000000001</v>
      </c>
      <c r="G56" s="7" cm="1">
        <f t="array" ref="G56">[1]!hks_qfa_grossprofitmargin($U$1,EDATE($B56,-12),1)%</f>
        <v>0.67123299999999997</v>
      </c>
      <c r="H56" s="7" cm="1">
        <f t="array" ref="H56">[1]!hks_fa_grossprofitmargin_ttm2($U$1,$B56)%</f>
        <v>0.67707300000000004</v>
      </c>
      <c r="I56" s="7" cm="1">
        <f t="array" ref="I56">[1]!hks_qfa_netprofitmargin($U$1,$B56,1)%</f>
        <v>0.39860300000000004</v>
      </c>
      <c r="J56" s="7" cm="1">
        <f t="array" ref="J56">[1]!hks_qfa_netprofitmargin($U$1,EDATE($B56,-12),1)%</f>
        <v>0.319635</v>
      </c>
      <c r="K56" s="7" cm="1">
        <f t="array" ref="K56">[1]!hks_fa_netprofitmargin_ttm2($U$1,$B56)%</f>
        <v>0.39061699999999999</v>
      </c>
      <c r="L56" s="8" cm="1">
        <f t="array" ref="L56">[1]!hks_qstm_cs($U$1,"W93978243",$B56,1,"Cur=USD",100000000)</f>
        <v>45.02</v>
      </c>
      <c r="M56" s="6" cm="1">
        <f t="array" ref="M56">[1]!s_nq_avgclose($U$1,-63,$A56,3)</f>
        <v>68.753217872797777</v>
      </c>
      <c r="N56" s="6">
        <f>MIN([1]!s_mq_low($U$1,$A56,3),[1]!s_mq_low($U$1,$A56-31,3),[1]!s_mq_low($U$1,$A56-62,3))</f>
        <v>58.114073460240107</v>
      </c>
      <c r="O56" s="9">
        <f>MAX([1]!s_mq_high($U$1,$A56,3),[1]!s_mq_high($U$1,$A56-31,3),[1]!s_mq_high($U$1,$A56-62,3))</f>
        <v>89.089099806703558</v>
      </c>
      <c r="P56" s="9" cm="1">
        <f t="array" ref="P56">[1]!hks_stm_bs($U$1,"W59961072",$B56,1,"Cur=USD",100000000)</f>
        <v>178.71</v>
      </c>
      <c r="Q56" s="9" cm="1">
        <f t="array" ref="Q56">[1]!hks_stm_bs($U$1,"W57429756",$B56,1,"Cur=USD",100000000)</f>
        <v>537.96</v>
      </c>
      <c r="R56" s="9">
        <f>[1]!hks_stm_bs($U$1,"W51009704",$B56,1,"Cur=USD",100000000)</f>
        <v>75.11</v>
      </c>
      <c r="S56" s="9">
        <f>[1]!hks_stm_bs($U$1,"W50002154",$B56,1,"Cur=USD",100000000)</f>
        <v>421.49</v>
      </c>
      <c r="T56" s="11"/>
    </row>
    <row r="57" spans="1:20" x14ac:dyDescent="0.25">
      <c r="A57" s="5">
        <v>45199</v>
      </c>
      <c r="B57" s="5">
        <v>45199</v>
      </c>
      <c r="C57" s="6" cm="1">
        <f t="array" ref="C57">[1]!hks_qstm_is($U$1,"W69199016",$B57,1,"Cur=USD",100000000)</f>
        <v>88.76</v>
      </c>
      <c r="D57" s="6" cm="1">
        <f t="array" ref="D57">[1]!hks_qstm_is($U$1,"W69199016",EDATE($B57,-12),1,"Cur=USD",100000000)</f>
        <v>84.64</v>
      </c>
      <c r="E57" s="6" cm="1">
        <f t="array" ref="E57">[1]!hks_fa_or_ttm($U$1,$A57,"Cur=USD",100000000)</f>
        <v>354.54</v>
      </c>
      <c r="F57" s="7" cm="1">
        <f t="array" ref="F57">[1]!hks_qfa_grossprofitmargin($U$1,$B57,1)%</f>
        <v>0.69445699999999999</v>
      </c>
      <c r="G57" s="7" cm="1">
        <f t="array" ref="G57">[1]!hks_qfa_grossprofitmargin($U$1,EDATE($B57,-12),1)%</f>
        <v>0.67119600000000001</v>
      </c>
      <c r="H57" s="7" cm="1">
        <f t="array" ref="H57">[1]!hks_fa_grossprofitmargin_ttm2($U$1,$B57)%</f>
        <v>0.68282799999999999</v>
      </c>
      <c r="I57" s="7" cm="1">
        <f t="array" ref="I57">[1]!hks_qfa_netprofitmargin($U$1,$B57,1)%</f>
        <v>0.37212699999999999</v>
      </c>
      <c r="J57" s="7" cm="1">
        <f t="array" ref="J57">[1]!hks_qfa_netprofitmargin($U$1,EDATE($B57,-12),1)%</f>
        <v>0.36318499999999998</v>
      </c>
      <c r="K57" s="7" cm="1">
        <f t="array" ref="K57">[1]!hks_fa_netprofitmargin_ttm2($U$1,$B57)%</f>
        <v>0.39253700000000002</v>
      </c>
      <c r="L57" s="8" cm="1">
        <f t="array" ref="L57">[1]!hks_qstm_cs($U$1,"W93978243",$B57,1,"Cur=USD",100000000)</f>
        <v>47.19</v>
      </c>
      <c r="M57" s="6" cm="1">
        <f t="array" ref="M57">[1]!s_nq_avgclose($U$1,-63,$A57,3)</f>
        <v>84.27928390097388</v>
      </c>
      <c r="N57" s="6">
        <f>MIN([1]!s_mq_low($U$1,$A57,3),[1]!s_mq_low($U$1,$A57-31,3),[1]!s_mq_low($U$1,$A57-62,3))</f>
        <v>77.674797538622713</v>
      </c>
      <c r="O57" s="9">
        <f>MAX([1]!s_mq_high($U$1,$A57,3),[1]!s_mq_high($U$1,$A57-31,3),[1]!s_mq_high($U$1,$A57-62,3))</f>
        <v>89.747375816650688</v>
      </c>
      <c r="P57" s="9" cm="1">
        <f t="array" ref="P57">[1]!hks_stm_bs($U$1,"W59961072",$B57,1,"Cur=USD",100000000)</f>
        <v>183.33</v>
      </c>
      <c r="Q57" s="9" cm="1">
        <f t="array" ref="Q57">[1]!hks_stm_bs($U$1,"W57429756",$B57,1,"Cur=USD",100000000)</f>
        <v>532.62</v>
      </c>
      <c r="R57" s="9">
        <f>[1]!hks_stm_bs($U$1,"W51009704",$B57,1,"Cur=USD",100000000)</f>
        <v>73.45</v>
      </c>
      <c r="S57" s="9">
        <f>[1]!hks_stm_bs($U$1,"W50002154",$B57,1,"Cur=USD",100000000)</f>
        <v>421.71</v>
      </c>
      <c r="T57" s="11"/>
    </row>
    <row r="58" spans="1:20" x14ac:dyDescent="0.25">
      <c r="A58" s="5">
        <v>45291</v>
      </c>
      <c r="B58" s="5">
        <v>45291</v>
      </c>
      <c r="C58" s="6" cm="1">
        <f t="array" ref="C58">[1]!hks_qstm_is($U$1,"W69199016",$B58,1,"Cur=USD",100000000)</f>
        <v>92.95</v>
      </c>
      <c r="D58" s="6" cm="1">
        <f t="array" ref="D58">[1]!hks_qstm_is($U$1,"W69199016",EDATE($B58,-12),1,"Cur=USD",100000000)</f>
        <v>89.3</v>
      </c>
      <c r="E58" s="6" cm="1">
        <f t="array" ref="E58">[1]!hks_fa_or_ttm($U$1,$A58,"Cur=USD",100000000)</f>
        <v>358.19</v>
      </c>
      <c r="F58" s="7" cm="1">
        <f t="array" ref="F58">[1]!hks_qfa_grossprofitmargin($U$1,$B58,1)%</f>
        <v>0.68929499999999999</v>
      </c>
      <c r="G58" s="7" cm="1">
        <f t="array" ref="G58">[1]!hks_qfa_grossprofitmargin($U$1,EDATE($B58,-12),1)%</f>
        <v>0.66360600000000003</v>
      </c>
      <c r="H58" s="7" cm="1">
        <f t="array" ref="H58">[1]!hks_fa_grossprofitmargin_ttm2($U$1,$B58)%</f>
        <v>0.689299</v>
      </c>
      <c r="I58" s="7" cm="1">
        <f t="array" ref="I58">[1]!hks_qfa_netprofitmargin($U$1,$B58,1)%</f>
        <v>0.37912899999999999</v>
      </c>
      <c r="J58" s="7" cm="1">
        <f t="array" ref="J58">[1]!hks_qfa_netprofitmargin($U$1,EDATE($B58,-12),1)%</f>
        <v>0.37614800000000004</v>
      </c>
      <c r="K58" s="7" cm="1">
        <f t="array" ref="K58">[1]!hks_fa_netprofitmargin_ttm2($U$1,$B58)%</f>
        <v>0.39314300000000002</v>
      </c>
      <c r="L58" s="8" cm="1">
        <f t="array" ref="L58">[1]!hks_qstm_cs($U$1,"W93978243",$B58,1,"Cur=USD",100000000)</f>
        <v>48.28</v>
      </c>
      <c r="M58" s="6" cm="1">
        <f t="array" ref="M58">[1]!s_nq_avgclose($U$1,-63,$A58,3)</f>
        <v>92.388987341517193</v>
      </c>
      <c r="N58" s="6">
        <f>MIN([1]!s_mq_low($U$1,$A58,3),[1]!s_mq_low($U$1,$A58-31,3),[1]!s_mq_low($U$1,$A58-62,3))</f>
        <v>79.024916018271256</v>
      </c>
      <c r="O58" s="9">
        <f>MAX([1]!s_mq_high($U$1,$A58,3),[1]!s_mq_high($U$1,$A58-31,3),[1]!s_mq_high($U$1,$A58-62,3))</f>
        <v>112.90879142225492</v>
      </c>
      <c r="P58" s="9" cm="1">
        <f t="array" ref="P58">[1]!hks_stm_bs($U$1,"W59961072",$B58,1,"Cur=USD",100000000)</f>
        <v>208.47</v>
      </c>
      <c r="Q58" s="9" cm="1">
        <f t="array" ref="Q58">[1]!hks_stm_bs($U$1,"W57429756",$B58,1,"Cur=USD",100000000)</f>
        <v>520.14</v>
      </c>
      <c r="R58" s="9">
        <f>[1]!hks_stm_bs($U$1,"W51009704",$B58,1,"Cur=USD",100000000)</f>
        <v>74.05</v>
      </c>
      <c r="S58" s="9">
        <f>[1]!hks_stm_bs($U$1,"W50002154",$B58,1,"Cur=USD",100000000)</f>
        <v>414.68</v>
      </c>
      <c r="T58" s="11"/>
    </row>
    <row r="59" spans="1:20" x14ac:dyDescent="0.25">
      <c r="A59" s="5">
        <v>45382</v>
      </c>
      <c r="B59" s="5">
        <v>45382</v>
      </c>
      <c r="C59" s="6" cm="1">
        <f t="array" ref="C59">[1]!hks_qstm_is($U$1,"W69199016",$B59,1,"Cur=USD",100000000)</f>
        <v>119.61</v>
      </c>
      <c r="D59" s="6" cm="1">
        <f t="array" ref="D59">[1]!hks_qstm_is($U$1,"W69199016",EDATE($B59,-12),1,"Cur=USD",100000000)</f>
        <v>89.15</v>
      </c>
      <c r="E59" s="6" cm="1">
        <f t="array" ref="E59">[1]!hks_fa_or_ttm($U$1,$A59,"Cur=USD",100000000)</f>
        <v>388.65</v>
      </c>
      <c r="F59" s="7" cm="1">
        <f t="array" ref="F59">[1]!hks_qfa_grossprofitmargin($U$1,$B59,1)%</f>
        <v>0.616587</v>
      </c>
      <c r="G59" s="7" cm="1">
        <f t="array" ref="G59">[1]!hks_qfa_grossprofitmargin($U$1,EDATE($B59,-12),1)%</f>
        <v>0.67347199999999996</v>
      </c>
      <c r="H59" s="7" cm="1">
        <f t="array" ref="H59">[1]!hks_fa_grossprofitmargin_ttm2($U$1,$B59)%</f>
        <v>0.67055200000000004</v>
      </c>
      <c r="I59" s="7" cm="1">
        <f t="array" ref="I59">[1]!hks_qfa_netprofitmargin($U$1,$B59,1)%</f>
        <v>0.110777</v>
      </c>
      <c r="J59" s="7" cm="1">
        <f t="array" ref="J59">[1]!hks_qfa_netprofitmargin($U$1,EDATE($B59,-12),1)%</f>
        <v>0.42333100000000001</v>
      </c>
      <c r="K59" s="7" cm="1">
        <f t="array" ref="K59">[1]!hks_fa_netprofitmargin_ttm2($U$1,$B59)%</f>
        <v>0.29931799999999997</v>
      </c>
      <c r="L59" s="8" cm="1">
        <f t="array" ref="L59">[1]!hks_qstm_cs($U$1,"W93978243",$B59,1,"Cur=USD",100000000)</f>
        <v>48.15</v>
      </c>
      <c r="M59" s="6" cm="1">
        <f t="array" ref="M59">[1]!s_nq_avgclose($U$1,-63,$A59,3)</f>
        <v>121.11880237607969</v>
      </c>
      <c r="N59" s="6">
        <f>MIN([1]!s_mq_low($U$1,$A59,3),[1]!s_mq_low($U$1,$A59-31,3),[1]!s_mq_low($U$1,$A59-62,3))</f>
        <v>102.21618774593877</v>
      </c>
      <c r="O59" s="9">
        <f>MAX([1]!s_mq_high($U$1,$A59,3),[1]!s_mq_high($U$1,$A59-31,3),[1]!s_mq_high($U$1,$A59-62,3))</f>
        <v>141.14531279639829</v>
      </c>
      <c r="P59" s="9" cm="1">
        <f t="array" ref="P59">[1]!hks_stm_bs($U$1,"W59961072",$B59,1,"Cur=USD",100000000)</f>
        <v>271.92</v>
      </c>
      <c r="Q59" s="9" cm="1">
        <f t="array" ref="Q59">[1]!hks_stm_bs($U$1,"W57429756",$B59,1,"Cur=USD",100000000)</f>
        <v>1506.78</v>
      </c>
      <c r="R59" s="9">
        <f>[1]!hks_stm_bs($U$1,"W51009704",$B59,1,"Cur=USD",100000000)</f>
        <v>203.69</v>
      </c>
      <c r="S59" s="9">
        <f>[1]!hks_stm_bs($U$1,"W50002154",$B59,1,"Cur=USD",100000000)</f>
        <v>872.17</v>
      </c>
      <c r="T59" s="11"/>
    </row>
    <row r="60" spans="1:20" x14ac:dyDescent="0.25">
      <c r="A60" s="5">
        <v>45473</v>
      </c>
      <c r="B60" s="5">
        <v>45473</v>
      </c>
      <c r="C60" s="6" cm="1">
        <f t="array" ref="C60">[1]!hks_qstm_is($U$1,"W69199016",$B60,1,"Cur=USD",100000000)</f>
        <v>124.87</v>
      </c>
      <c r="D60" s="6" cm="1">
        <f t="array" ref="D60">[1]!hks_qstm_is($U$1,"W69199016",EDATE($B60,-12),1,"Cur=USD",100000000)</f>
        <v>87.33</v>
      </c>
      <c r="E60" s="6" cm="1">
        <f t="array" ref="E60">[1]!hks_fa_or_ttm($U$1,$A60,"Cur=USD",100000000)</f>
        <v>426.19</v>
      </c>
      <c r="F60" s="7" cm="1">
        <f t="array" ref="F60">[1]!hks_qfa_grossprofitmargin($U$1,$B60,1)%</f>
        <v>0.62272799999999995</v>
      </c>
      <c r="G60" s="7" cm="1">
        <f t="array" ref="G60">[1]!hks_qfa_grossprofitmargin($U$1,EDATE($B60,-12),1)%</f>
        <v>0.70021800000000001</v>
      </c>
      <c r="H60" s="7" cm="1">
        <f t="array" ref="H60">[1]!hks_fa_grossprofitmargin_ttm2($U$1,$B60)%</f>
        <v>0.65046099999999996</v>
      </c>
      <c r="I60" s="7" cm="1">
        <f t="array" ref="I60">[1]!hks_qfa_netprofitmargin($U$1,$B60,1)%</f>
        <v>0.16985700000000001</v>
      </c>
      <c r="J60" s="7" cm="1">
        <f t="array" ref="J60">[1]!hks_qfa_netprofitmargin($U$1,EDATE($B60,-12),1)%</f>
        <v>0.39860300000000004</v>
      </c>
      <c r="K60" s="7" cm="1">
        <f t="array" ref="K60">[1]!hks_fa_netprofitmargin_ttm2($U$1,$B60)%</f>
        <v>0.24104299999999998</v>
      </c>
      <c r="L60" s="8" cm="1">
        <f t="array" ref="L60">[1]!hks_qstm_cs($U$1,"W93978243",$B60,1,"Cur=USD",100000000)</f>
        <v>45.8</v>
      </c>
      <c r="M60" s="6" cm="1">
        <f t="array" ref="M60">[1]!s_nq_avgclose($U$1,-63,$A60,3)</f>
        <v>138.04543311766702</v>
      </c>
      <c r="N60" s="6">
        <f>MIN([1]!s_mq_low($U$1,$A60,3),[1]!s_mq_low($U$1,$A60-31,3),[1]!s_mq_low($U$1,$A60-62,3))</f>
        <v>118.03182290433098</v>
      </c>
      <c r="O60" s="9">
        <f>MAX([1]!s_mq_high($U$1,$A60,3),[1]!s_mq_high($U$1,$A60-31,3),[1]!s_mq_high($U$1,$A60-62,3))</f>
        <v>182.49614543414719</v>
      </c>
      <c r="P60" s="9" cm="1">
        <f t="array" ref="P60">[1]!hks_stm_bs($U$1,"W59961072",$B60,1,"Cur=USD",100000000)</f>
        <v>253.02</v>
      </c>
      <c r="Q60" s="9" cm="1">
        <f t="array" ref="Q60">[1]!hks_stm_bs($U$1,"W57429756",$B60,1,"Cur=USD",100000000)</f>
        <v>1499.09</v>
      </c>
      <c r="R60" s="9">
        <f>[1]!hks_stm_bs($U$1,"W51009704",$B60,1,"Cur=USD",100000000)</f>
        <v>201.71</v>
      </c>
      <c r="S60" s="9">
        <f>[1]!hks_stm_bs($U$1,"W50002154",$B60,1,"Cur=USD",100000000)</f>
        <v>850.79</v>
      </c>
      <c r="T60" s="11"/>
    </row>
    <row r="61" spans="1:20" x14ac:dyDescent="0.25">
      <c r="A61" s="5">
        <v>45565</v>
      </c>
      <c r="B61" s="5">
        <v>45565</v>
      </c>
      <c r="C61" s="6" cm="1">
        <f t="array" ref="C61">[1]!hks_qstm_is($U$1,"W69199016",$B61,1,"Cur=USD",100000000)</f>
        <v>130.72</v>
      </c>
      <c r="D61" s="6" cm="1">
        <f t="array" ref="D61">[1]!hks_qstm_is($U$1,"W69199016",EDATE($B61,-12),1,"Cur=USD",100000000)</f>
        <v>88.76</v>
      </c>
      <c r="E61" s="6" cm="1">
        <f t="array" ref="E61">[1]!hks_fa_or_ttm($U$1,$A61,"Cur=USD",100000000)</f>
        <v>468.15</v>
      </c>
      <c r="F61" s="7" cm="1">
        <f t="array" ref="F61">[1]!hks_qfa_grossprofitmargin($U$1,$B61,1)%</f>
        <v>0.63922899999999994</v>
      </c>
      <c r="G61" s="7" cm="1">
        <f t="array" ref="G61">[1]!hks_qfa_grossprofitmargin($U$1,EDATE($B61,-12),1)%</f>
        <v>0.69445699999999999</v>
      </c>
      <c r="H61" s="7" cm="1">
        <f t="array" ref="H61">[1]!hks_fa_grossprofitmargin_ttm2($U$1,$B61)%</f>
        <v>0.63898299999999997</v>
      </c>
      <c r="I61" s="7" cm="1">
        <f t="array" ref="I61">[1]!hks_qfa_netprofitmargin($U$1,$B61,1)%</f>
        <v>-0.14343600000000001</v>
      </c>
      <c r="J61" s="7" cm="1">
        <f t="array" ref="J61">[1]!hks_qfa_netprofitmargin($U$1,EDATE($B61,-12),1)%</f>
        <v>0.37212699999999999</v>
      </c>
      <c r="K61" s="7" cm="1">
        <f t="array" ref="K61">[1]!hks_fa_netprofitmargin_ttm2($U$1,$B61)%</f>
        <v>0.108833</v>
      </c>
      <c r="L61" s="8" cm="1">
        <f t="array" ref="L61">[1]!hks_qstm_cs($U$1,"W93978243",$B61,1,"Cur=USD",100000000)</f>
        <v>49.63</v>
      </c>
      <c r="M61" s="6" cm="1">
        <f t="array" ref="M61">[1]!s_nq_avgclose($U$1,-63,$A61,3)</f>
        <v>158.5811320914969</v>
      </c>
      <c r="N61" s="6">
        <f>MIN([1]!s_mq_low($U$1,$A61,3),[1]!s_mq_low($U$1,$A61-31,3),[1]!s_mq_low($U$1,$A61-62,3))</f>
        <v>127.05208985728578</v>
      </c>
      <c r="O61" s="9">
        <f>MAX([1]!s_mq_high($U$1,$A61,3),[1]!s_mq_high($U$1,$A61-31,3),[1]!s_mq_high($U$1,$A61-62,3))</f>
        <v>178.80514983598613</v>
      </c>
      <c r="P61" s="9" cm="1">
        <f t="array" ref="P61">[1]!hks_stm_bs($U$1,"W59961072",$B61,1,"Cur=USD",100000000)</f>
        <v>199.47</v>
      </c>
      <c r="Q61" s="9" cm="1">
        <f t="array" ref="Q61">[1]!hks_stm_bs($U$1,"W57429756",$B61,1,"Cur=USD",100000000)</f>
        <v>1480.19</v>
      </c>
      <c r="R61" s="9">
        <f>[1]!hks_stm_bs($U$1,"W51009704",$B61,1,"Cur=USD",100000000)</f>
        <v>192.21</v>
      </c>
      <c r="S61" s="9">
        <f>[1]!hks_stm_bs($U$1,"W50002154",$B61,1,"Cur=USD",100000000)</f>
        <v>830.94</v>
      </c>
      <c r="T61" s="11"/>
    </row>
    <row r="62" spans="1:20" x14ac:dyDescent="0.25">
      <c r="A62" s="5">
        <v>45657</v>
      </c>
      <c r="B62" s="5">
        <v>45657</v>
      </c>
      <c r="C62" s="6" cm="1">
        <f t="array" ref="C62">[1]!hks_qstm_is($U$1,"W69199016",$B62,1,"Cur=USD",100000000)</f>
        <v>140.54</v>
      </c>
      <c r="D62" s="6" cm="1">
        <f t="array" ref="D62">[1]!hks_qstm_is($U$1,"W69199016",EDATE($B62,-12),1,"Cur=USD",100000000)</f>
        <v>92.95</v>
      </c>
      <c r="E62" s="6" cm="1">
        <f t="array" ref="E62">[1]!hks_fa_or_ttm($U$1,$A62,"Cur=USD",100000000)</f>
        <v>515.74</v>
      </c>
      <c r="F62" s="7" cm="1">
        <f t="array" ref="F62">[1]!hks_qfa_grossprofitmargin($U$1,$B62,1)%</f>
        <v>0.6405289999999999</v>
      </c>
      <c r="G62" s="7" cm="1">
        <f t="array" ref="G62">[1]!hks_qfa_grossprofitmargin($U$1,EDATE($B62,-12),1)%</f>
        <v>0.68929499999999999</v>
      </c>
      <c r="H62" s="7" cm="1">
        <f t="array" ref="H62">[1]!hks_fa_grossprofitmargin_ttm2($U$1,$B62)%</f>
        <v>0.63033700000000004</v>
      </c>
      <c r="I62" s="7" cm="1">
        <f t="array" ref="I62">[1]!hks_qfa_netprofitmargin($U$1,$B62,1)%</f>
        <v>0.30767</v>
      </c>
      <c r="J62" s="7" cm="1">
        <f t="array" ref="J62">[1]!hks_qfa_netprofitmargin($U$1,EDATE($B62,-12),1)%</f>
        <v>0.37912899999999999</v>
      </c>
      <c r="K62" s="7" cm="1">
        <f t="array" ref="K62">[1]!hks_fa_netprofitmargin_ttm2($U$1,$B62)%</f>
        <v>0.11430199999999999</v>
      </c>
      <c r="L62" s="8" cm="1">
        <f t="array" ref="L62">[1]!hks_qstm_cs($U$1,"W93978243",$B62,1,"Cur=USD",100000000)</f>
        <v>56.04</v>
      </c>
      <c r="M62" s="6" cm="1">
        <f t="array" ref="M62">[1]!s_nq_avgclose($U$1,-63,$A62,3)</f>
        <v>183.53323097938531</v>
      </c>
      <c r="N62" s="6">
        <f>MIN([1]!s_mq_low($U$1,$A62,3),[1]!s_mq_low($U$1,$A62-31,3),[1]!s_mq_low($U$1,$A62-62,3))</f>
        <v>156.27718893293346</v>
      </c>
      <c r="O62" s="9">
        <f>MAX([1]!s_mq_high($U$1,$A62,3),[1]!s_mq_high($U$1,$A62-31,3),[1]!s_mq_high($U$1,$A62-62,3))</f>
        <v>249.86097720215361</v>
      </c>
      <c r="P62" s="9" cm="1">
        <f t="array" ref="P62">[1]!hks_stm_bs($U$1,"W59961072",$B62,1,"Cur=USD",100000000)</f>
        <v>195.95</v>
      </c>
      <c r="Q62" s="9" cm="1">
        <f t="array" ref="Q62">[1]!hks_stm_bs($U$1,"W57429756",$B62,1,"Cur=USD",100000000)</f>
        <v>1460.5</v>
      </c>
      <c r="R62" s="9">
        <f>[1]!hks_stm_bs($U$1,"W51009704",$B62,1,"Cur=USD",100000000)</f>
        <v>166.97</v>
      </c>
      <c r="S62" s="9">
        <f>[1]!hks_stm_bs($U$1,"W50002154",$B62,1,"Cur=USD",100000000)</f>
        <v>812.7</v>
      </c>
      <c r="T62" s="11"/>
    </row>
    <row r="63" spans="1:20" x14ac:dyDescent="0.25">
      <c r="A63" s="5">
        <v>45747</v>
      </c>
      <c r="B63" s="5">
        <v>45747</v>
      </c>
      <c r="C63" s="6" cm="1">
        <f t="array" ref="C63">[1]!hks_qstm_is($U$1,"W69199016",$B63,1,"Cur=USD",100000000)</f>
        <v>149.16</v>
      </c>
      <c r="D63" s="6" cm="1">
        <f t="array" ref="D63">[1]!hks_qstm_is($U$1,"W69199016",EDATE($B63,-12),1,"Cur=USD",100000000)</f>
        <v>119.61</v>
      </c>
      <c r="E63" s="6" cm="1">
        <f t="array" ref="E63">[1]!hks_fa_or_ttm($U$1,$A63,"Cur=USD",100000000)</f>
        <v>545.29</v>
      </c>
      <c r="F63" s="7" cm="1">
        <f t="array" ref="F63">[1]!hks_qfa_grossprofitmargin($U$1,$B63,1)%</f>
        <v>0.68014200000000002</v>
      </c>
      <c r="G63" s="7" cm="1">
        <f t="array" ref="G63">[1]!hks_qfa_grossprofitmargin($U$1,EDATE($B63,-12),1)%</f>
        <v>0.616587</v>
      </c>
      <c r="H63" s="7" cm="1">
        <f t="array" ref="H63">[1]!hks_fa_grossprofitmargin_ttm2($U$1,$B63)%</f>
        <v>0.64697700000000002</v>
      </c>
      <c r="I63" s="7" cm="1">
        <f t="array" ref="I63">[1]!hks_qfa_netprofitmargin($U$1,$B63,1)%</f>
        <v>0.36893300000000001</v>
      </c>
      <c r="J63" s="7" cm="1">
        <f t="array" ref="J63">[1]!hks_qfa_netprofitmargin($U$1,EDATE($B63,-12),1)%</f>
        <v>0.110777</v>
      </c>
      <c r="K63" s="7" cm="1">
        <f t="array" ref="K63">[1]!hks_fa_netprofitmargin_ttm2($U$1,$B63)%</f>
        <v>0.184727</v>
      </c>
      <c r="L63" s="8" cm="1">
        <f t="array" ref="L63">[1]!hks_qstm_cs($U$1,"W93978243",$B63,1,"Cur=USD",100000000)</f>
        <v>61.13</v>
      </c>
      <c r="M63" s="6" cm="1">
        <f t="array" ref="M63">[1]!s_nq_avgclose($U$1,-63,$A63,3)</f>
        <v>212.25750357979095</v>
      </c>
      <c r="N63" s="6">
        <f>MIN([1]!s_mq_low($U$1,$A63,3),[1]!s_mq_low($U$1,$A63-31,3),[1]!s_mq_low($U$1,$A63-62,3))</f>
        <v>160.24284106790344</v>
      </c>
      <c r="O63" s="9">
        <f>MAX([1]!s_mq_high($U$1,$A63,3),[1]!s_mq_high($U$1,$A63-31,3),[1]!s_mq_high($U$1,$A63-62,3))</f>
        <v>248.25272957839928</v>
      </c>
      <c r="P63" s="9" cm="1">
        <f t="array" ref="P63">[1]!hks_stm_bs($U$1,"W59961072",$B63,1,"Cur=USD",100000000)</f>
        <v>209.9</v>
      </c>
      <c r="Q63" s="9" cm="1">
        <f t="array" ref="Q63">[1]!hks_stm_bs($U$1,"W57429756",$B63,1,"Cur=USD",100000000)</f>
        <v>1443.68</v>
      </c>
      <c r="R63" s="9">
        <f>[1]!hks_stm_bs($U$1,"W51009704",$B63,1,"Cur=USD",100000000)</f>
        <v>209.1</v>
      </c>
      <c r="S63" s="9">
        <f>[1]!hks_stm_bs($U$1,"W50002154",$B63,1,"Cur=USD",100000000)</f>
        <v>746.59</v>
      </c>
      <c r="T63" s="11"/>
    </row>
    <row r="64" spans="1:20" x14ac:dyDescent="0.25">
      <c r="T64" s="11"/>
    </row>
    <row r="65" spans="20:20" ht="14.5" x14ac:dyDescent="0.25">
      <c r="T65" s="12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93"/>
  <sheetViews>
    <sheetView topLeftCell="C1" workbookViewId="0">
      <pane ySplit="1" topLeftCell="A2" activePane="bottomLeft" state="frozen"/>
      <selection pane="bottomLeft" activeCell="P1" sqref="P1:S2"/>
    </sheetView>
  </sheetViews>
  <sheetFormatPr defaultColWidth="8.7265625" defaultRowHeight="13" x14ac:dyDescent="0.25"/>
  <cols>
    <col min="1" max="2" width="12.6328125" style="1" customWidth="1"/>
    <col min="3" max="3" width="9.36328125" style="1" customWidth="1"/>
    <col min="4" max="5" width="7.6328125" style="1" customWidth="1"/>
    <col min="6" max="6" width="9.54296875" style="1" customWidth="1"/>
    <col min="7" max="9" width="9.6328125" style="1" customWidth="1"/>
    <col min="10" max="10" width="9.7265625" style="1" customWidth="1"/>
    <col min="11" max="16384" width="8.7265625" style="1"/>
  </cols>
  <sheetData>
    <row r="1" spans="1:21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7" t="s">
        <v>82</v>
      </c>
      <c r="Q1" s="17" t="s">
        <v>83</v>
      </c>
      <c r="R1" s="17" t="s">
        <v>84</v>
      </c>
      <c r="S1" s="17" t="s">
        <v>85</v>
      </c>
      <c r="U1" s="18" t="s">
        <v>86</v>
      </c>
    </row>
    <row r="2" spans="1:21" ht="14.5" x14ac:dyDescent="0.25">
      <c r="A2" s="5">
        <v>37621</v>
      </c>
      <c r="B2" s="5">
        <v>37711</v>
      </c>
      <c r="C2" s="6" cm="1">
        <f t="array" ref="C2">[1]!hks_qstm_is($U$1,"W69199016",$B2,1,"Cur=USD",100000000)</f>
        <v>6.851</v>
      </c>
      <c r="D2" s="6" cm="1">
        <f t="array" ref="D2">[1]!hks_qstm_is($U$1,"W69199016",EDATE($B2,-12),1,"Cur=USD",100000000)</f>
        <v>4.2389999999999999</v>
      </c>
      <c r="E2" s="6" cm="1">
        <f t="array" ref="E2">[1]!hks_fa_or_ttm($U$1,$A2,"Cur=USD",100000000)+$C2-$D2</f>
        <v>28.501999999999999</v>
      </c>
      <c r="F2" s="7" cm="1">
        <f t="array" ref="F2">[1]!hks_qfa_grossprofitmargin($U$1,$B2,1)%</f>
        <v>-5.4444999999999993E-2</v>
      </c>
      <c r="G2" s="7" cm="1">
        <f t="array" ref="G2">[1]!hks_qfa_grossprofitmargin($U$1,EDATE($B2,-12),1)%</f>
        <v>-0.50153300000000001</v>
      </c>
      <c r="H2" s="7" cm="1">
        <f t="array" ref="H2">[1]!hks_fa_grossprofitmargin_ttm2($U$1,$B2)%</f>
        <v>2.2700000000000001E-2</v>
      </c>
      <c r="I2" s="7" cm="1">
        <f t="array" ref="I2">[1]!hks_qfa_netprofitmargin($U$1,$B2,1)%</f>
        <v>-0.46110100000000004</v>
      </c>
      <c r="J2" s="7" cm="1">
        <f t="array" ref="J2">[1]!hks_qfa_netprofitmargin($U$1,EDATE($B2,-12),1)%</f>
        <v>-0.62727100000000002</v>
      </c>
      <c r="K2" s="7" cm="1">
        <f t="array" ref="K2">[1]!hks_fa_netprofitmargin_ttm2($U$1,$B2)%</f>
        <v>-0.33576600000000001</v>
      </c>
      <c r="L2" s="8" cm="1">
        <f t="array" ref="L2">[1]!hks_qstm_cs($U$1,"W93978243",$B2,1,"Cur=USD",100000000)</f>
        <v>0.997</v>
      </c>
      <c r="M2" s="6" cm="1">
        <f t="array" ref="M2">[1]!s_nq_avgclose($U$1,-63,$A2,3)</f>
        <v>13.553881437501808</v>
      </c>
      <c r="N2" s="6">
        <f>MIN([1]!s_mq_low($U$1,$A2,3),[1]!s_mq_low($U$1,$A2-31,3),[1]!s_mq_low($U$1,$A2-62,3))</f>
        <v>9.2786721845667337</v>
      </c>
      <c r="O2" s="9">
        <f>MAX([1]!s_mq_high($U$1,$A2,3),[1]!s_mq_high($U$1,$A2-31,3),[1]!s_mq_high($U$1,$A2-62,3))</f>
        <v>17.580642033915915</v>
      </c>
      <c r="P2" s="9" cm="1">
        <f t="array" ref="P2">[1]!hks_stm_bs($U$1,"W59961072",$B2,1,"Cur=USD",100000000)</f>
        <v>17.312999999999999</v>
      </c>
      <c r="Q2" s="9" cm="1">
        <f t="array" ref="Q2">[1]!hks_stm_bs($U$1,"W57429756",$B2,1,"Cur=USD",100000000)</f>
        <v>56.539000000000001</v>
      </c>
      <c r="R2" s="9">
        <f>[1]!hks_stm_bs($U$1,"W51009704",$B2,1,"Cur=USD",100000000)</f>
        <v>8.9350000000000005</v>
      </c>
      <c r="S2" s="9">
        <f>[1]!hks_stm_bs($U$1,"W50002154",$B2,1,"Cur=USD",100000000)</f>
        <v>4.12</v>
      </c>
      <c r="U2" s="12"/>
    </row>
    <row r="3" spans="1:21" x14ac:dyDescent="0.25">
      <c r="A3" s="5">
        <v>37711</v>
      </c>
      <c r="B3" s="5">
        <v>37802</v>
      </c>
      <c r="C3" s="6" cm="1">
        <f t="array" ref="C3">[1]!hks_qstm_is($U$1,"W69199016",$B3,1,"Cur=USD",100000000)</f>
        <v>7.85</v>
      </c>
      <c r="D3" s="6" cm="1">
        <f t="array" ref="D3">[1]!hks_qstm_is($U$1,"W69199016",EDATE($B3,-12),1,"Cur=USD",100000000)</f>
        <v>6.4589999999999996</v>
      </c>
      <c r="E3" s="6" cm="1">
        <f t="array" ref="E3">[1]!hks_fa_or_ttm($U$1,$A3,"Cur=USD",100000000)+$C3-$D3</f>
        <v>29.892999999999997</v>
      </c>
      <c r="F3" s="7" cm="1">
        <f t="array" ref="F3">[1]!hks_qfa_grossprofitmargin($U$1,$B3,1)%</f>
        <v>-0.285223</v>
      </c>
      <c r="G3" s="7" cm="1">
        <f t="array" ref="G3">[1]!hks_qfa_grossprofitmargin($U$1,EDATE($B3,-12),1)%</f>
        <v>0.22139700000000001</v>
      </c>
      <c r="H3" s="7" cm="1">
        <f t="array" ref="H3">[1]!hks_fa_grossprofitmargin_ttm2($U$1,$B3)%</f>
        <v>-0.101094</v>
      </c>
      <c r="I3" s="7" cm="1">
        <f t="array" ref="I3">[1]!hks_qfa_netprofitmargin($U$1,$B3,1)%</f>
        <v>-0.7887900000000001</v>
      </c>
      <c r="J3" s="7" cm="1">
        <f t="array" ref="J3">[1]!hks_qfa_netprofitmargin($U$1,EDATE($B3,-12),1)%</f>
        <v>-4.7065999999999997E-2</v>
      </c>
      <c r="K3" s="7" cm="1">
        <f t="array" ref="K3">[1]!hks_fa_netprofitmargin_ttm2($U$1,$B3)%</f>
        <v>-0.51711099999999999</v>
      </c>
      <c r="L3" s="8" cm="1">
        <f t="array" ref="L3">[1]!hks_qstm_cs($U$1,"W93978243",$B3,1,"Cur=USD",100000000)</f>
        <v>0.25600000000000001</v>
      </c>
      <c r="M3" s="6" cm="1">
        <f t="array" ref="M3">[1]!s_nq_avgclose($U$1,-63,$A3,3)</f>
        <v>8.235889831982119</v>
      </c>
      <c r="N3" s="6">
        <f>MIN([1]!s_mq_low($U$1,$A3,3),[1]!s_mq_low($U$1,$A3-31,3),[1]!s_mq_low($U$1,$A3-62,3))</f>
        <v>6.4462354124358354</v>
      </c>
      <c r="O3" s="9">
        <f>MAX([1]!s_mq_high($U$1,$A3,3),[1]!s_mq_high($U$1,$A3-31,3),[1]!s_mq_high($U$1,$A3-62,3))</f>
        <v>10.841395920914815</v>
      </c>
      <c r="P3" s="9" cm="1">
        <f t="array" ref="P3">[1]!hks_stm_bs($U$1,"W59961072",$B3,1,"Cur=USD",100000000)</f>
        <v>21.081</v>
      </c>
      <c r="Q3" s="9" cm="1">
        <f t="array" ref="Q3">[1]!hks_stm_bs($U$1,"W57429756",$B3,1,"Cur=USD",100000000)</f>
        <v>52.283000000000001</v>
      </c>
      <c r="R3" s="9">
        <f>[1]!hks_stm_bs($U$1,"W51009704",$B3,1,"Cur=USD",100000000)</f>
        <v>8.6549999999999994</v>
      </c>
      <c r="S3" s="9">
        <f>[1]!hks_stm_bs($U$1,"W50002154",$B3,1,"Cur=USD",100000000)</f>
        <v>11.115</v>
      </c>
    </row>
    <row r="4" spans="1:21" x14ac:dyDescent="0.25">
      <c r="A4" s="5">
        <v>37802</v>
      </c>
      <c r="B4" s="5">
        <v>37894</v>
      </c>
      <c r="C4" s="6" cm="1">
        <f t="array" ref="C4">[1]!hks_qstm_is($U$1,"W69199016",$B4,1,"Cur=USD",100000000)</f>
        <v>7.327</v>
      </c>
      <c r="D4" s="6" cm="1">
        <f t="array" ref="D4">[1]!hks_qstm_is($U$1,"W69199016",EDATE($B4,-12),1,"Cur=USD",100000000)</f>
        <v>7.7119999999999997</v>
      </c>
      <c r="E4" s="6" cm="1">
        <f t="array" ref="E4">[1]!hks_fa_or_ttm($U$1,$A4,"Cur=USD",100000000)+$C4-$D4</f>
        <v>29.507999999999999</v>
      </c>
      <c r="F4" s="7" cm="1">
        <f t="array" ref="F4">[1]!hks_qfa_grossprofitmargin($U$1,$B4,1)%</f>
        <v>9.6902000000000002E-2</v>
      </c>
      <c r="G4" s="7" cm="1">
        <f t="array" ref="G4">[1]!hks_qfa_grossprofitmargin($U$1,EDATE($B4,-12),1)%</f>
        <v>0.21810199999999999</v>
      </c>
      <c r="H4" s="7" cm="1">
        <f t="array" ref="H4">[1]!hks_fa_grossprofitmargin_ttm2($U$1,$B4)%</f>
        <v>-0.135353</v>
      </c>
      <c r="I4" s="7" cm="1">
        <f t="array" ref="I4">[1]!hks_qfa_netprofitmargin($U$1,$B4,1)%</f>
        <v>-0.29329899999999998</v>
      </c>
      <c r="J4" s="7" cm="1">
        <f t="array" ref="J4">[1]!hks_qfa_netprofitmargin($U$1,EDATE($B4,-12),1)%</f>
        <v>-3.1379999999999998E-2</v>
      </c>
      <c r="K4" s="7" cm="1">
        <f t="array" ref="K4">[1]!hks_fa_netprofitmargin_ttm2($U$1,$B4)%</f>
        <v>-0.58848400000000001</v>
      </c>
      <c r="L4" s="8" cm="1">
        <f t="array" ref="L4">[1]!hks_qstm_cs($U$1,"W93978243",$B4,1,"Cur=USD",100000000)</f>
        <v>0.47</v>
      </c>
      <c r="M4" s="6" cm="1">
        <f t="array" ref="M4">[1]!s_nq_avgclose($U$1,-63,$A4,3)</f>
        <v>10.104138267565443</v>
      </c>
      <c r="N4" s="6">
        <f>MIN([1]!s_mq_low($U$1,$A4,3),[1]!s_mq_low($U$1,$A4-31,3),[1]!s_mq_low($U$1,$A4-62,3))</f>
        <v>7.8136186817404072</v>
      </c>
      <c r="O4" s="9">
        <f>MAX([1]!s_mq_high($U$1,$A4,3),[1]!s_mq_high($U$1,$A4-31,3),[1]!s_mq_high($U$1,$A4-62,3))</f>
        <v>13.576162459523959</v>
      </c>
      <c r="P4" s="9" cm="1">
        <f t="array" ref="P4">[1]!hks_stm_bs($U$1,"W59961072",$B4,1,"Cur=USD",100000000)</f>
        <v>19.620999999999999</v>
      </c>
      <c r="Q4" s="9" cm="1">
        <f t="array" ref="Q4">[1]!hks_stm_bs($U$1,"W57429756",$B4,1,"Cur=USD",100000000)</f>
        <v>51.805</v>
      </c>
      <c r="R4" s="9">
        <f>[1]!hks_stm_bs($U$1,"W51009704",$B4,1,"Cur=USD",100000000)</f>
        <v>8.9529999999999994</v>
      </c>
      <c r="S4" s="9">
        <f>[1]!hks_stm_bs($U$1,"W50002154",$B4,1,"Cur=USD",100000000)</f>
        <v>10.952</v>
      </c>
    </row>
    <row r="5" spans="1:21" x14ac:dyDescent="0.25">
      <c r="A5" s="5">
        <v>37894</v>
      </c>
      <c r="B5" s="5">
        <v>37986</v>
      </c>
      <c r="C5" s="6" cm="1">
        <f t="array" ref="C5">[1]!hks_qstm_is($U$1,"W69199016",$B5,1,"Cur=USD",100000000)</f>
        <v>8.8849999999999998</v>
      </c>
      <c r="D5" s="6" cm="1">
        <f t="array" ref="D5">[1]!hks_qstm_is($U$1,"W69199016",EDATE($B5,-12),1,"Cur=USD",100000000)</f>
        <v>7.48</v>
      </c>
      <c r="E5" s="6" cm="1">
        <f t="array" ref="E5">[1]!hks_fa_or_ttm($U$1,$A5,"Cur=USD",100000000)+$C5-$D5</f>
        <v>30.913</v>
      </c>
      <c r="F5" s="7" cm="1">
        <f t="array" ref="F5">[1]!hks_qfa_grossprofitmargin($U$1,$B5,1)%</f>
        <v>0.19077100000000002</v>
      </c>
      <c r="G5" s="7" cm="1">
        <f t="array" ref="G5">[1]!hks_qfa_grossprofitmargin($U$1,EDATE($B5,-12),1)%</f>
        <v>-0.27967900000000001</v>
      </c>
      <c r="H5" s="7" cm="1">
        <f t="array" ref="H5">[1]!hks_fa_grossprofitmargin_ttm2($U$1,$B5)%</f>
        <v>-6.6959999999999997E-3</v>
      </c>
      <c r="I5" s="7" cm="1">
        <f t="array" ref="I5">[1]!hks_qfa_netprofitmargin($U$1,$B5,1)%</f>
        <v>-0.13866100000000001</v>
      </c>
      <c r="J5" s="7" cm="1">
        <f t="array" ref="J5">[1]!hks_qfa_netprofitmargin($U$1,EDATE($B5,-12),1)%</f>
        <v>-0.78409099999999998</v>
      </c>
      <c r="K5" s="7" cm="1">
        <f t="array" ref="K5">[1]!hks_fa_netprofitmargin_ttm2($U$1,$B5)%</f>
        <v>-0.41186600000000001</v>
      </c>
      <c r="L5" s="8" cm="1">
        <f t="array" ref="L5">[1]!hks_qstm_cs($U$1,"W93978243",$B5,1,"Cur=USD",100000000)</f>
        <v>1.119</v>
      </c>
      <c r="M5" s="6" cm="1">
        <f t="array" ref="M5">[1]!s_nq_avgclose($U$1,-63,$A5,3)</f>
        <v>13.59417040882953</v>
      </c>
      <c r="N5" s="6">
        <f>MIN([1]!s_mq_low($U$1,$A5,3),[1]!s_mq_low($U$1,$A5-31,3),[1]!s_mq_low($U$1,$A5-62,3))</f>
        <v>11.056270434662677</v>
      </c>
      <c r="O5" s="9">
        <f>MAX([1]!s_mq_high($U$1,$A5,3),[1]!s_mq_high($U$1,$A5-31,3),[1]!s_mq_high($U$1,$A5-62,3))</f>
        <v>15.295158569506848</v>
      </c>
      <c r="P5" s="9" cm="1">
        <f t="array" ref="P5">[1]!hks_stm_bs($U$1,"W59961072",$B5,1,"Cur=USD",100000000)</f>
        <v>20.37</v>
      </c>
      <c r="Q5" s="9" cm="1">
        <f t="array" ref="Q5">[1]!hks_stm_bs($U$1,"W57429756",$B5,1,"Cur=USD",100000000)</f>
        <v>51.212000000000003</v>
      </c>
      <c r="R5" s="9">
        <f>[1]!hks_stm_bs($U$1,"W51009704",$B5,1,"Cur=USD",100000000)</f>
        <v>9.93</v>
      </c>
      <c r="S5" s="9">
        <f>[1]!hks_stm_bs($U$1,"W50002154",$B5,1,"Cur=USD",100000000)</f>
        <v>11.276999999999999</v>
      </c>
    </row>
    <row r="6" spans="1:21" x14ac:dyDescent="0.25">
      <c r="A6" s="5">
        <v>37986</v>
      </c>
      <c r="B6" s="5">
        <v>38077</v>
      </c>
      <c r="C6" s="6" cm="1">
        <f t="array" ref="C6">[1]!hks_qstm_is($U$1,"W69199016",$B6,1,"Cur=USD",100000000)</f>
        <v>11.071999999999999</v>
      </c>
      <c r="D6" s="6" cm="1">
        <f t="array" ref="D6">[1]!hks_qstm_is($U$1,"W69199016",EDATE($B6,-12),1,"Cur=USD",100000000)</f>
        <v>6.851</v>
      </c>
      <c r="E6" s="6" cm="1">
        <f t="array" ref="E6">[1]!hks_fa_or_ttm($U$1,$A6,"Cur=USD",100000000)+$C6-$D6</f>
        <v>35.134</v>
      </c>
      <c r="F6" s="7" cm="1">
        <f t="array" ref="F6">[1]!hks_qfa_grossprofitmargin($U$1,$B6,1)%</f>
        <v>0.25830900000000001</v>
      </c>
      <c r="G6" s="7" cm="1">
        <f t="array" ref="G6">[1]!hks_qfa_grossprofitmargin($U$1,EDATE($B6,-12),1)%</f>
        <v>-5.4444999999999993E-2</v>
      </c>
      <c r="H6" s="7" cm="1">
        <f t="array" ref="H6">[1]!hks_fa_grossprofitmargin_ttm2($U$1,$B6)%</f>
        <v>8.6127000000000009E-2</v>
      </c>
      <c r="I6" s="7" cm="1">
        <f t="array" ref="I6">[1]!hks_qfa_netprofitmargin($U$1,$B6,1)%</f>
        <v>9.9299999999999996E-4</v>
      </c>
      <c r="J6" s="7" cm="1">
        <f t="array" ref="J6">[1]!hks_qfa_netprofitmargin($U$1,EDATE($B6,-12),1)%</f>
        <v>-0.46110100000000004</v>
      </c>
      <c r="K6" s="7" cm="1">
        <f t="array" ref="K6">[1]!hks_fa_netprofitmargin_ttm2($U$1,$B6)%</f>
        <v>-0.27215800000000001</v>
      </c>
      <c r="L6" s="8" cm="1">
        <f t="array" ref="L6">[1]!hks_qstm_cs($U$1,"W93978243",$B6,1,"Cur=USD",100000000)</f>
        <v>2.552</v>
      </c>
      <c r="M6" s="6" cm="1">
        <f t="array" ref="M6">[1]!s_nq_avgclose($U$1,-63,$A6,3)</f>
        <v>12.7592425219584</v>
      </c>
      <c r="N6" s="6">
        <f>MIN([1]!s_mq_low($U$1,$A6,3),[1]!s_mq_low($U$1,$A6-31,3),[1]!s_mq_low($U$1,$A6-62,3))</f>
        <v>11.017202341253974</v>
      </c>
      <c r="O6" s="9">
        <f>MAX([1]!s_mq_high($U$1,$A6,3),[1]!s_mq_high($U$1,$A6-31,3),[1]!s_mq_high($U$1,$A6-62,3))</f>
        <v>14.748205261785019</v>
      </c>
      <c r="P6" s="9" cm="1">
        <f t="array" ref="P6">[1]!hks_stm_bs($U$1,"W59961072",$B6,1,"Cur=USD",100000000)</f>
        <v>23.690999999999999</v>
      </c>
      <c r="Q6" s="9" cm="1">
        <f t="array" ref="Q6">[1]!hks_stm_bs($U$1,"W57429756",$B6,1,"Cur=USD",100000000)</f>
        <v>51.83</v>
      </c>
      <c r="R6" s="9">
        <f>[1]!hks_stm_bs($U$1,"W51009704",$B6,1,"Cur=USD",100000000)</f>
        <v>9.8629999999999995</v>
      </c>
      <c r="S6" s="9">
        <f>[1]!hks_stm_bs($U$1,"W50002154",$B6,1,"Cur=USD",100000000)</f>
        <v>11.367000000000001</v>
      </c>
    </row>
    <row r="7" spans="1:21" x14ac:dyDescent="0.25">
      <c r="A7" s="5">
        <v>38077</v>
      </c>
      <c r="B7" s="5">
        <v>38168</v>
      </c>
      <c r="C7" s="6" cm="1">
        <f t="array" ref="C7">[1]!hks_qstm_is($U$1,"W69199016",$B7,1,"Cur=USD",100000000)</f>
        <v>9.91</v>
      </c>
      <c r="D7" s="6" cm="1">
        <f t="array" ref="D7">[1]!hks_qstm_is($U$1,"W69199016",EDATE($B7,-12),1,"Cur=USD",100000000)</f>
        <v>7.85</v>
      </c>
      <c r="E7" s="6" cm="1">
        <f t="array" ref="E7">[1]!hks_fa_or_ttm($U$1,$A7,"Cur=USD",100000000)+$C7-$D7</f>
        <v>37.193999999999996</v>
      </c>
      <c r="F7" s="7" cm="1">
        <f t="array" ref="F7">[1]!hks_qfa_grossprofitmargin($U$1,$B7,1)%</f>
        <v>0.25045400000000001</v>
      </c>
      <c r="G7" s="7" cm="1">
        <f t="array" ref="G7">[1]!hks_qfa_grossprofitmargin($U$1,EDATE($B7,-12),1)%</f>
        <v>-0.285223</v>
      </c>
      <c r="H7" s="7" cm="1">
        <f t="array" ref="H7">[1]!hks_fa_grossprofitmargin_ttm2($U$1,$B7)%</f>
        <v>0.20828600000000003</v>
      </c>
      <c r="I7" s="7" cm="1">
        <f t="array" ref="I7">[1]!hks_qfa_netprofitmargin($U$1,$B7,1)%</f>
        <v>-2.8557000000000003E-2</v>
      </c>
      <c r="J7" s="7" cm="1">
        <f t="array" ref="J7">[1]!hks_qfa_netprofitmargin($U$1,EDATE($B7,-12),1)%</f>
        <v>-0.7887900000000001</v>
      </c>
      <c r="K7" s="7" cm="1">
        <f t="array" ref="K7">[1]!hks_fa_netprofitmargin_ttm2($U$1,$B7)%</f>
        <v>-9.8214999999999997E-2</v>
      </c>
      <c r="L7" s="8" cm="1">
        <f t="array" ref="L7">[1]!hks_qstm_cs($U$1,"W93978243",$B7,1,"Cur=USD",100000000)</f>
        <v>2.3109999999999999</v>
      </c>
      <c r="M7" s="6" cm="1">
        <f t="array" ref="M7">[1]!s_nq_avgclose($U$1,-63,$A7,3)</f>
        <v>15.053119522060751</v>
      </c>
      <c r="N7" s="6">
        <f>MIN([1]!s_mq_low($U$1,$A7,3),[1]!s_mq_low($U$1,$A7-31,3),[1]!s_mq_low($U$1,$A7-62,3))</f>
        <v>13.322219852367395</v>
      </c>
      <c r="O7" s="9">
        <f>MAX([1]!s_mq_high($U$1,$A7,3),[1]!s_mq_high($U$1,$A7-31,3),[1]!s_mq_high($U$1,$A7-62,3))</f>
        <v>16.682075885515768</v>
      </c>
      <c r="P7" s="9" cm="1">
        <f t="array" ref="P7">[1]!hks_stm_bs($U$1,"W59961072",$B7,1,"Cur=USD",100000000)</f>
        <v>24.277999999999999</v>
      </c>
      <c r="Q7" s="9" cm="1">
        <f t="array" ref="Q7">[1]!hks_stm_bs($U$1,"W57429756",$B7,1,"Cur=USD",100000000)</f>
        <v>50.981000000000002</v>
      </c>
      <c r="R7" s="9">
        <f>[1]!hks_stm_bs($U$1,"W51009704",$B7,1,"Cur=USD",100000000)</f>
        <v>9.3040000000000003</v>
      </c>
      <c r="S7" s="9">
        <f>[1]!hks_stm_bs($U$1,"W50002154",$B7,1,"Cur=USD",100000000)</f>
        <v>11.9</v>
      </c>
    </row>
    <row r="8" spans="1:21" x14ac:dyDescent="0.25">
      <c r="A8" s="5">
        <v>38168</v>
      </c>
      <c r="B8" s="5">
        <v>38260</v>
      </c>
      <c r="C8" s="6" cm="1">
        <f t="array" ref="C8">[1]!hks_qstm_is($U$1,"W69199016",$B8,1,"Cur=USD",100000000)</f>
        <v>11.167999999999999</v>
      </c>
      <c r="D8" s="6" cm="1">
        <f t="array" ref="D8">[1]!hks_qstm_is($U$1,"W69199016",EDATE($B8,-12),1,"Cur=USD",100000000)</f>
        <v>7.327</v>
      </c>
      <c r="E8" s="6" cm="1">
        <f t="array" ref="E8">[1]!hks_fa_or_ttm($U$1,$A8,"Cur=USD",100000000)+$C8-$D8</f>
        <v>41.035000000000004</v>
      </c>
      <c r="F8" s="7" cm="1">
        <f t="array" ref="F8">[1]!hks_qfa_grossprofitmargin($U$1,$B8,1)%</f>
        <v>0.34733199999999997</v>
      </c>
      <c r="G8" s="7" cm="1">
        <f t="array" ref="G8">[1]!hks_qfa_grossprofitmargin($U$1,EDATE($B8,-12),1)%</f>
        <v>9.6902000000000002E-2</v>
      </c>
      <c r="H8" s="7" cm="1">
        <f t="array" ref="H8">[1]!hks_fa_grossprofitmargin_ttm2($U$1,$B8)%</f>
        <v>0.266017</v>
      </c>
      <c r="I8" s="7" cm="1">
        <f t="array" ref="I8">[1]!hks_qfa_netprofitmargin($U$1,$B8,1)%</f>
        <v>8.1393000000000007E-2</v>
      </c>
      <c r="J8" s="7" cm="1">
        <f t="array" ref="J8">[1]!hks_qfa_netprofitmargin($U$1,EDATE($B8,-12),1)%</f>
        <v>-0.29329899999999998</v>
      </c>
      <c r="K8" s="7" cm="1">
        <f t="array" ref="K8">[1]!hks_fa_netprofitmargin_ttm2($U$1,$B8)%</f>
        <v>-1.4499999999999999E-2</v>
      </c>
      <c r="L8" s="8" cm="1">
        <f t="array" ref="L8">[1]!hks_qstm_cs($U$1,"W93978243",$B8,1,"Cur=USD",100000000)</f>
        <v>2.573</v>
      </c>
      <c r="M8" s="6" cm="1">
        <f t="array" ref="M8">[1]!s_nq_avgclose($U$1,-63,$A8,3)</f>
        <v>14.551186087602849</v>
      </c>
      <c r="N8" s="6">
        <f>MIN([1]!s_mq_low($U$1,$A8,3),[1]!s_mq_low($U$1,$A8-31,3),[1]!s_mq_low($U$1,$A8-62,3))</f>
        <v>12.87293677816732</v>
      </c>
      <c r="O8" s="9">
        <f>MAX([1]!s_mq_high($U$1,$A8,3),[1]!s_mq_high($U$1,$A8-31,3),[1]!s_mq_high($U$1,$A8-62,3))</f>
        <v>17.824817617720303</v>
      </c>
      <c r="P8" s="9" cm="1">
        <f t="array" ref="P8">[1]!hks_stm_bs($U$1,"W59961072",$B8,1,"Cur=USD",100000000)</f>
        <v>24.849</v>
      </c>
      <c r="Q8" s="9" cm="1">
        <f t="array" ref="Q8">[1]!hks_stm_bs($U$1,"W57429756",$B8,1,"Cur=USD",100000000)</f>
        <v>51.527999999999999</v>
      </c>
      <c r="R8" s="9">
        <f>[1]!hks_stm_bs($U$1,"W51009704",$B8,1,"Cur=USD",100000000)</f>
        <v>9.3879999999999999</v>
      </c>
      <c r="S8" s="9">
        <f>[1]!hks_stm_bs($U$1,"W50002154",$B8,1,"Cur=USD",100000000)</f>
        <v>11.894</v>
      </c>
    </row>
    <row r="9" spans="1:21" x14ac:dyDescent="0.25">
      <c r="A9" s="5">
        <v>38260</v>
      </c>
      <c r="B9" s="5">
        <v>38352</v>
      </c>
      <c r="C9" s="6" cm="1">
        <f t="array" ref="C9">[1]!hks_qstm_is($U$1,"W69199016",$B9,1,"Cur=USD",100000000)</f>
        <v>11.891999999999999</v>
      </c>
      <c r="D9" s="6" cm="1">
        <f t="array" ref="D9">[1]!hks_qstm_is($U$1,"W69199016",EDATE($B9,-12),1,"Cur=USD",100000000)</f>
        <v>8.8849999999999998</v>
      </c>
      <c r="E9" s="6" cm="1">
        <f t="array" ref="E9">[1]!hks_fa_or_ttm($U$1,$A9,"Cur=USD",100000000)+$C9-$D9</f>
        <v>44.041999999999994</v>
      </c>
      <c r="F9" s="7" cm="1">
        <f t="array" ref="F9">[1]!hks_qfa_grossprofitmargin($U$1,$B9,1)%</f>
        <v>0.33013800000000004</v>
      </c>
      <c r="G9" s="7" cm="1">
        <f t="array" ref="G9">[1]!hks_qfa_grossprofitmargin($U$1,EDATE($B9,-12),1)%</f>
        <v>0.19077100000000002</v>
      </c>
      <c r="H9" s="7" cm="1">
        <f t="array" ref="H9">[1]!hks_fa_grossprofitmargin_ttm2($U$1,$B9)%</f>
        <v>0.29851099999999997</v>
      </c>
      <c r="I9" s="7" cm="1">
        <f t="array" ref="I9">[1]!hks_qfa_netprofitmargin($U$1,$B9,1)%</f>
        <v>7.8623999999999999E-2</v>
      </c>
      <c r="J9" s="7" cm="1">
        <f t="array" ref="J9">[1]!hks_qfa_netprofitmargin($U$1,EDATE($B9,-12),1)%</f>
        <v>-0.13866100000000001</v>
      </c>
      <c r="K9" s="7" cm="1">
        <f t="array" ref="K9">[1]!hks_fa_netprofitmargin_ttm2($U$1,$B9)%</f>
        <v>3.5693000000000003E-2</v>
      </c>
      <c r="L9" s="8" cm="1">
        <f t="array" ref="L9">[1]!hks_qstm_cs($U$1,"W93978243",$B9,1,"Cur=USD",100000000)</f>
        <v>4.1520000000000001</v>
      </c>
      <c r="M9" s="6" cm="1">
        <f t="array" ref="M9">[1]!s_nq_avgclose($U$1,-63,$A9,3)</f>
        <v>12.265550013453907</v>
      </c>
      <c r="N9" s="6">
        <f>MIN([1]!s_mq_low($U$1,$A9,3),[1]!s_mq_low($U$1,$A9-31,3),[1]!s_mq_low($U$1,$A9-62,3))</f>
        <v>10.63628843051913</v>
      </c>
      <c r="O9" s="9">
        <f>MAX([1]!s_mq_high($U$1,$A9,3),[1]!s_mq_high($U$1,$A9-31,3),[1]!s_mq_high($U$1,$A9-62,3))</f>
        <v>14.94354572882853</v>
      </c>
      <c r="P9" s="9" cm="1">
        <f t="array" ref="P9">[1]!hks_stm_bs($U$1,"W59961072",$B9,1,"Cur=USD",100000000)</f>
        <v>26.387</v>
      </c>
      <c r="Q9" s="9" cm="1">
        <f t="array" ref="Q9">[1]!hks_stm_bs($U$1,"W57429756",$B9,1,"Cur=USD",100000000)</f>
        <v>51.213000000000001</v>
      </c>
      <c r="R9" s="9">
        <f>[1]!hks_stm_bs($U$1,"W51009704",$B9,1,"Cur=USD",100000000)</f>
        <v>9.7210000000000001</v>
      </c>
      <c r="S9" s="9">
        <f>[1]!hks_stm_bs($U$1,"W50002154",$B9,1,"Cur=USD",100000000)</f>
        <v>11.731</v>
      </c>
    </row>
    <row r="10" spans="1:21" x14ac:dyDescent="0.25">
      <c r="A10" s="5">
        <v>38352</v>
      </c>
      <c r="B10" s="5">
        <v>38442</v>
      </c>
      <c r="C10" s="6" cm="1">
        <f t="array" ref="C10">[1]!hks_qstm_is($U$1,"W69199016",$B10,1,"Cur=USD",100000000)</f>
        <v>12.603</v>
      </c>
      <c r="D10" s="6" cm="1">
        <f t="array" ref="D10">[1]!hks_qstm_is($U$1,"W69199016",EDATE($B10,-12),1,"Cur=USD",100000000)</f>
        <v>11.071999999999999</v>
      </c>
      <c r="E10" s="6" cm="1">
        <f t="array" ref="E10">[1]!hks_fa_or_ttm($U$1,$A10,"Cur=USD",100000000)+$C10-$D10</f>
        <v>45.573000000000008</v>
      </c>
      <c r="F10" s="7" cm="1">
        <f t="array" ref="F10">[1]!hks_qfa_grossprofitmargin($U$1,$B10,1)%</f>
        <v>0.33563399999999999</v>
      </c>
      <c r="G10" s="7" cm="1">
        <f t="array" ref="G10">[1]!hks_qfa_grossprofitmargin($U$1,EDATE($B10,-12),1)%</f>
        <v>0.25830900000000001</v>
      </c>
      <c r="H10" s="7" cm="1">
        <f t="array" ref="H10">[1]!hks_fa_grossprofitmargin_ttm2($U$1,$B10)%</f>
        <v>0.31854399999999999</v>
      </c>
      <c r="I10" s="7" cm="1">
        <f t="array" ref="I10">[1]!hks_qfa_netprofitmargin($U$1,$B10,1)%</f>
        <v>0.12290699999999999</v>
      </c>
      <c r="J10" s="7" cm="1">
        <f t="array" ref="J10">[1]!hks_qfa_netprofitmargin($U$1,EDATE($B10,-12),1)%</f>
        <v>9.9299999999999996E-4</v>
      </c>
      <c r="K10" s="7" cm="1">
        <f t="array" ref="K10">[1]!hks_fa_netprofitmargin_ttm2($U$1,$B10)%</f>
        <v>6.8241999999999997E-2</v>
      </c>
      <c r="L10" s="8" cm="1">
        <f t="array" ref="L10">[1]!hks_qstm_cs($U$1,"W93978243",$B10,1,"Cur=USD",100000000)</f>
        <v>2.9140000000000001</v>
      </c>
      <c r="M10" s="6" cm="1">
        <f t="array" ref="M10">[1]!s_nq_avgclose($U$1,-63,$A10,3)</f>
        <v>11.491360803054116</v>
      </c>
      <c r="N10" s="6">
        <f>MIN([1]!s_mq_low($U$1,$A10,3),[1]!s_mq_low($U$1,$A10-31,3),[1]!s_mq_low($U$1,$A10-62,3))</f>
        <v>10.694890570632182</v>
      </c>
      <c r="O10" s="9">
        <f>MAX([1]!s_mq_high($U$1,$A10,3),[1]!s_mq_high($U$1,$A10-31,3),[1]!s_mq_high($U$1,$A10-62,3))</f>
        <v>12.521323937489003</v>
      </c>
      <c r="P10" s="9" cm="1">
        <f t="array" ref="P10">[1]!hks_stm_bs($U$1,"W59961072",$B10,1,"Cur=USD",100000000)</f>
        <v>26.896000000000001</v>
      </c>
      <c r="Q10" s="9" cm="1">
        <f t="array" ref="Q10">[1]!hks_stm_bs($U$1,"W57429756",$B10,1,"Cur=USD",100000000)</f>
        <v>52.03</v>
      </c>
      <c r="R10" s="9">
        <f>[1]!hks_stm_bs($U$1,"W51009704",$B10,1,"Cur=USD",100000000)</f>
        <v>11.272</v>
      </c>
      <c r="S10" s="9">
        <f>[1]!hks_stm_bs($U$1,"W50002154",$B10,1,"Cur=USD",100000000)</f>
        <v>9.86</v>
      </c>
    </row>
    <row r="11" spans="1:21" x14ac:dyDescent="0.25">
      <c r="A11" s="5">
        <v>38442</v>
      </c>
      <c r="B11" s="5">
        <v>38533</v>
      </c>
      <c r="C11" s="6" cm="1">
        <f t="array" ref="C11">[1]!hks_qstm_is($U$1,"W69199016",$B11,1,"Cur=USD",100000000)</f>
        <v>13.079000000000001</v>
      </c>
      <c r="D11" s="6" cm="1">
        <f t="array" ref="D11">[1]!hks_qstm_is($U$1,"W69199016",EDATE($B11,-12),1,"Cur=USD",100000000)</f>
        <v>9.91</v>
      </c>
      <c r="E11" s="6" cm="1">
        <f t="array" ref="E11">[1]!hks_fa_or_ttm($U$1,$A11,"Cur=USD",100000000)+$C11-$D11</f>
        <v>48.742000000000004</v>
      </c>
      <c r="F11" s="7" cm="1">
        <f t="array" ref="F11">[1]!hks_qfa_grossprofitmargin($U$1,$B11,1)%</f>
        <v>0.27066299999999999</v>
      </c>
      <c r="G11" s="7" cm="1">
        <f t="array" ref="G11">[1]!hks_qfa_grossprofitmargin($U$1,EDATE($B11,-12),1)%</f>
        <v>0.25045400000000001</v>
      </c>
      <c r="H11" s="7" cm="1">
        <f t="array" ref="H11">[1]!hks_fa_grossprofitmargin_ttm2($U$1,$B11)%</f>
        <v>0.31953999999999999</v>
      </c>
      <c r="I11" s="7" cm="1">
        <f t="array" ref="I11">[1]!hks_qfa_netprofitmargin($U$1,$B11,1)%</f>
        <v>9.0145000000000003E-2</v>
      </c>
      <c r="J11" s="7" cm="1">
        <f t="array" ref="J11">[1]!hks_qfa_netprofitmargin($U$1,EDATE($B11,-12),1)%</f>
        <v>-2.8557000000000003E-2</v>
      </c>
      <c r="K11" s="7" cm="1">
        <f t="array" ref="K11">[1]!hks_fa_netprofitmargin_ttm2($U$1,$B11)%</f>
        <v>9.3800000000000008E-2</v>
      </c>
      <c r="L11" s="8" cm="1">
        <f t="array" ref="L11">[1]!hks_qstm_cs($U$1,"W93978243",$B11,1,"Cur=USD",100000000)</f>
        <v>3.0840000000000001</v>
      </c>
      <c r="M11" s="6" cm="1">
        <f t="array" ref="M11">[1]!s_nq_avgclose($U$1,-63,$A11,3)</f>
        <v>10.759139271120711</v>
      </c>
      <c r="N11" s="6">
        <f>MIN([1]!s_mq_low($U$1,$A11,3),[1]!s_mq_low($U$1,$A11-31,3),[1]!s_mq_low($U$1,$A11-62,3))</f>
        <v>9.8060914455842099</v>
      </c>
      <c r="O11" s="9">
        <f>MAX([1]!s_mq_high($U$1,$A11,3),[1]!s_mq_high($U$1,$A11-31,3),[1]!s_mq_high($U$1,$A11-62,3))</f>
        <v>12.150177050106333</v>
      </c>
      <c r="P11" s="9" cm="1">
        <f t="array" ref="P11">[1]!hks_stm_bs($U$1,"W59961072",$B11,1,"Cur=USD",100000000)</f>
        <v>28.885999999999999</v>
      </c>
      <c r="Q11" s="9" cm="1">
        <f t="array" ref="Q11">[1]!hks_stm_bs($U$1,"W57429756",$B11,1,"Cur=USD",100000000)</f>
        <v>51.902999999999999</v>
      </c>
      <c r="R11" s="9">
        <f>[1]!hks_stm_bs($U$1,"W51009704",$B11,1,"Cur=USD",100000000)</f>
        <v>10.930999999999999</v>
      </c>
      <c r="S11" s="9">
        <f>[1]!hks_stm_bs($U$1,"W50002154",$B11,1,"Cur=USD",100000000)</f>
        <v>10.766</v>
      </c>
    </row>
    <row r="12" spans="1:21" x14ac:dyDescent="0.25">
      <c r="A12" s="5">
        <v>38533</v>
      </c>
      <c r="B12" s="5">
        <v>38625</v>
      </c>
      <c r="C12" s="6" cm="1">
        <f t="array" ref="C12">[1]!hks_qstm_is($U$1,"W69199016",$B12,1,"Cur=USD",100000000)</f>
        <v>10.542</v>
      </c>
      <c r="D12" s="6" cm="1">
        <f t="array" ref="D12">[1]!hks_qstm_is($U$1,"W69199016",EDATE($B12,-12),1,"Cur=USD",100000000)</f>
        <v>11.167999999999999</v>
      </c>
      <c r="E12" s="6" cm="1">
        <f t="array" ref="E12">[1]!hks_fa_or_ttm($U$1,$A12,"Cur=USD",100000000)+$C12-$D12</f>
        <v>48.116</v>
      </c>
      <c r="F12" s="7" cm="1">
        <f t="array" ref="F12">[1]!hks_qfa_grossprofitmargin($U$1,$B12,1)%</f>
        <v>8.2147999999999999E-2</v>
      </c>
      <c r="G12" s="7" cm="1">
        <f t="array" ref="G12">[1]!hks_qfa_grossprofitmargin($U$1,EDATE($B12,-12),1)%</f>
        <v>0.34733199999999997</v>
      </c>
      <c r="H12" s="7" cm="1">
        <f t="array" ref="H12">[1]!hks_fa_grossprofitmargin_ttm2($U$1,$B12)%</f>
        <v>0.261077</v>
      </c>
      <c r="I12" s="7" cm="1">
        <f t="array" ref="I12">[1]!hks_qfa_netprofitmargin($U$1,$B12,1)%</f>
        <v>-0.121324</v>
      </c>
      <c r="J12" s="7" cm="1">
        <f t="array" ref="J12">[1]!hks_qfa_netprofitmargin($U$1,EDATE($B12,-12),1)%</f>
        <v>8.1393000000000007E-2</v>
      </c>
      <c r="K12" s="7" cm="1">
        <f t="array" ref="K12">[1]!hks_fa_netprofitmargin_ttm2($U$1,$B12)%</f>
        <v>4.9547000000000001E-2</v>
      </c>
      <c r="L12" s="8" cm="1">
        <f t="array" ref="L12">[1]!hks_qstm_cs($U$1,"W93978243",$B12,1,"Cur=USD",100000000)</f>
        <v>3.3359999999999999</v>
      </c>
      <c r="M12" s="6" cm="1">
        <f t="array" ref="M12">[1]!s_nq_avgclose($U$1,-63,$A12,3)</f>
        <v>10.067359320254903</v>
      </c>
      <c r="N12" s="6">
        <f>MIN([1]!s_mq_low($U$1,$A12,3),[1]!s_mq_low($U$1,$A12-31,3),[1]!s_mq_low($U$1,$A12-62,3))</f>
        <v>9.102865764227575</v>
      </c>
      <c r="O12" s="9">
        <f>MAX([1]!s_mq_high($U$1,$A12,3),[1]!s_mq_high($U$1,$A12-31,3),[1]!s_mq_high($U$1,$A12-62,3))</f>
        <v>10.909765084380043</v>
      </c>
      <c r="P12" s="9" cm="1">
        <f t="array" ref="P12">[1]!hks_stm_bs($U$1,"W59961072",$B12,1,"Cur=USD",100000000)</f>
        <v>29.204000000000001</v>
      </c>
      <c r="Q12" s="9" cm="1">
        <f t="array" ref="Q12">[1]!hks_stm_bs($U$1,"W57429756",$B12,1,"Cur=USD",100000000)</f>
        <v>51.658000000000001</v>
      </c>
      <c r="R12" s="9">
        <f>[1]!hks_stm_bs($U$1,"W51009704",$B12,1,"Cur=USD",100000000)</f>
        <v>10.933</v>
      </c>
      <c r="S12" s="9">
        <f>[1]!hks_stm_bs($U$1,"W50002154",$B12,1,"Cur=USD",100000000)</f>
        <v>12.013</v>
      </c>
    </row>
    <row r="13" spans="1:21" x14ac:dyDescent="0.25">
      <c r="A13" s="5">
        <v>38625</v>
      </c>
      <c r="B13" s="5">
        <v>38717</v>
      </c>
      <c r="C13" s="6" cm="1">
        <f t="array" ref="C13">[1]!hks_qstm_is($U$1,"W69199016",$B13,1,"Cur=USD",100000000)</f>
        <v>12.577999999999999</v>
      </c>
      <c r="D13" s="6" cm="1">
        <f t="array" ref="D13">[1]!hks_qstm_is($U$1,"W69199016",EDATE($B13,-12),1,"Cur=USD",100000000)</f>
        <v>11.891999999999999</v>
      </c>
      <c r="E13" s="6" cm="1">
        <f t="array" ref="E13">[1]!hks_fa_or_ttm($U$1,$A13,"Cur=USD",100000000)+$C13-$D13</f>
        <v>48.802000000000007</v>
      </c>
      <c r="F13" s="7" cm="1">
        <f t="array" ref="F13">[1]!hks_qfa_grossprofitmargin($U$1,$B13,1)%</f>
        <v>0.22436</v>
      </c>
      <c r="G13" s="7" cm="1">
        <f t="array" ref="G13">[1]!hks_qfa_grossprofitmargin($U$1,EDATE($B13,-12),1)%</f>
        <v>0.33013800000000004</v>
      </c>
      <c r="H13" s="7" cm="1">
        <f t="array" ref="H13">[1]!hks_fa_grossprofitmargin_ttm2($U$1,$B13)%</f>
        <v>0.23478499999999999</v>
      </c>
      <c r="I13" s="7" cm="1">
        <f t="array" ref="I13">[1]!hks_qfa_netprofitmargin($U$1,$B13,1)%</f>
        <v>3.4265999999999998E-2</v>
      </c>
      <c r="J13" s="7" cm="1">
        <f t="array" ref="J13">[1]!hks_qfa_netprofitmargin($U$1,EDATE($B13,-12),1)%</f>
        <v>7.8623999999999999E-2</v>
      </c>
      <c r="K13" s="7" cm="1">
        <f t="array" ref="K13">[1]!hks_fa_netprofitmargin_ttm2($U$1,$B13)%</f>
        <v>3.8523000000000002E-2</v>
      </c>
      <c r="L13" s="8" cm="1">
        <f t="array" ref="L13">[1]!hks_qstm_cs($U$1,"W93978243",$B13,1,"Cur=USD",100000000)</f>
        <v>3.044</v>
      </c>
      <c r="M13" s="6" cm="1">
        <f t="array" ref="M13">[1]!s_nq_avgclose($U$1,-63,$A13,3)</f>
        <v>11.525392775046855</v>
      </c>
      <c r="N13" s="6">
        <f>MIN([1]!s_mq_low($U$1,$A13,3),[1]!s_mq_low($U$1,$A13-31,3),[1]!s_mq_low($U$1,$A13-62,3))</f>
        <v>9.864693585697264</v>
      </c>
      <c r="O13" s="9">
        <f>MAX([1]!s_mq_high($U$1,$A13,3),[1]!s_mq_high($U$1,$A13-31,3),[1]!s_mq_high($U$1,$A13-62,3))</f>
        <v>13.156180455380412</v>
      </c>
      <c r="P13" s="9" cm="1">
        <f t="array" ref="P13">[1]!hks_stm_bs($U$1,"W59961072",$B13,1,"Cur=USD",100000000)</f>
        <v>29.256</v>
      </c>
      <c r="Q13" s="9" cm="1">
        <f t="array" ref="Q13">[1]!hks_stm_bs($U$1,"W57429756",$B13,1,"Cur=USD",100000000)</f>
        <v>50.808</v>
      </c>
      <c r="R13" s="9">
        <f>[1]!hks_stm_bs($U$1,"W51009704",$B13,1,"Cur=USD",100000000)</f>
        <v>9.7859999999999996</v>
      </c>
      <c r="S13" s="9">
        <f>[1]!hks_stm_bs($U$1,"W50002154",$B13,1,"Cur=USD",100000000)</f>
        <v>11.81</v>
      </c>
    </row>
    <row r="14" spans="1:21" x14ac:dyDescent="0.25">
      <c r="A14" s="5">
        <v>38717</v>
      </c>
      <c r="B14" s="5">
        <v>38807</v>
      </c>
      <c r="C14" s="6" cm="1">
        <f t="array" ref="C14">[1]!hks_qstm_is($U$1,"W69199016",$B14,1,"Cur=USD",100000000)</f>
        <v>13.618</v>
      </c>
      <c r="D14" s="6" cm="1">
        <f t="array" ref="D14">[1]!hks_qstm_is($U$1,"W69199016",EDATE($B14,-12),1,"Cur=USD",100000000)</f>
        <v>12.603</v>
      </c>
      <c r="E14" s="6" cm="1">
        <f t="array" ref="E14">[1]!hks_fa_or_ttm($U$1,$A14,"Cur=USD",100000000)+$C14-$D14</f>
        <v>49.817</v>
      </c>
      <c r="F14" s="7" cm="1">
        <f t="array" ref="F14">[1]!hks_qfa_grossprofitmargin($U$1,$B14,1)%</f>
        <v>0.22844799999999998</v>
      </c>
      <c r="G14" s="7" cm="1">
        <f t="array" ref="G14">[1]!hks_qfa_grossprofitmargin($U$1,EDATE($B14,-12),1)%</f>
        <v>0.33563399999999999</v>
      </c>
      <c r="H14" s="7" cm="1">
        <f t="array" ref="H14">[1]!hks_fa_grossprofitmargin_ttm2($U$1,$B14)%</f>
        <v>0.20754</v>
      </c>
      <c r="I14" s="7" cm="1">
        <f t="array" ref="I14">[1]!hks_qfa_netprofitmargin($U$1,$B14,1)%</f>
        <v>4.5968999999999996E-2</v>
      </c>
      <c r="J14" s="7" cm="1">
        <f t="array" ref="J14">[1]!hks_qfa_netprofitmargin($U$1,EDATE($B14,-12),1)%</f>
        <v>0.12290699999999999</v>
      </c>
      <c r="K14" s="7" cm="1">
        <f t="array" ref="K14">[1]!hks_fa_netprofitmargin_ttm2($U$1,$B14)%</f>
        <v>1.9210000000000001E-2</v>
      </c>
      <c r="L14" s="8" cm="1">
        <f t="array" ref="L14">[1]!hks_qstm_cs($U$1,"W93978243",$B14,1,"Cur=USD",100000000)</f>
        <v>4.2519999999999998</v>
      </c>
      <c r="M14" s="6" cm="1">
        <f t="array" ref="M14">[1]!s_nq_avgclose($U$1,-63,$A14,3)</f>
        <v>13.175409282605006</v>
      </c>
      <c r="N14" s="6">
        <f>MIN([1]!s_mq_low($U$1,$A14,3),[1]!s_mq_low($U$1,$A14-31,3),[1]!s_mq_low($U$1,$A14-62,3))</f>
        <v>12.081807886641103</v>
      </c>
      <c r="O14" s="9">
        <f>MAX([1]!s_mq_high($U$1,$A14,3),[1]!s_mq_high($U$1,$A14-31,3),[1]!s_mq_high($U$1,$A14-62,3))</f>
        <v>14.474728607924105</v>
      </c>
      <c r="P14" s="9" cm="1">
        <f t="array" ref="P14">[1]!hks_stm_bs($U$1,"W59961072",$B14,1,"Cur=USD",100000000)</f>
        <v>29.419</v>
      </c>
      <c r="Q14" s="9" cm="1">
        <f t="array" ref="Q14">[1]!hks_stm_bs($U$1,"W57429756",$B14,1,"Cur=USD",100000000)</f>
        <v>50.676000000000002</v>
      </c>
      <c r="R14" s="9">
        <f>[1]!hks_stm_bs($U$1,"W51009704",$B14,1,"Cur=USD",100000000)</f>
        <v>9.7729999999999997</v>
      </c>
      <c r="S14" s="9">
        <f>[1]!hks_stm_bs($U$1,"W50002154",$B14,1,"Cur=USD",100000000)</f>
        <v>11.087</v>
      </c>
    </row>
    <row r="15" spans="1:21" x14ac:dyDescent="0.25">
      <c r="A15" s="5">
        <v>38807</v>
      </c>
      <c r="B15" s="5">
        <v>38898</v>
      </c>
      <c r="C15" s="6" cm="1">
        <f t="array" ref="C15">[1]!hks_qstm_is($U$1,"W69199016",$B15,1,"Cur=USD",100000000)</f>
        <v>12.25</v>
      </c>
      <c r="D15" s="6" cm="1">
        <f t="array" ref="D15">[1]!hks_qstm_is($U$1,"W69199016",EDATE($B15,-12),1,"Cur=USD",100000000)</f>
        <v>13.079000000000001</v>
      </c>
      <c r="E15" s="6" cm="1">
        <f t="array" ref="E15">[1]!hks_fa_or_ttm($U$1,$A15,"Cur=USD",100000000)+$C15-$D15</f>
        <v>47.972999999999999</v>
      </c>
      <c r="F15" s="7" cm="1">
        <f t="array" ref="F15">[1]!hks_qfa_grossprofitmargin($U$1,$B15,1)%</f>
        <v>0.192082</v>
      </c>
      <c r="G15" s="7" cm="1">
        <f t="array" ref="G15">[1]!hks_qfa_grossprofitmargin($U$1,EDATE($B15,-12),1)%</f>
        <v>0.27066299999999999</v>
      </c>
      <c r="H15" s="7" cm="1">
        <f t="array" ref="H15">[1]!hks_fa_grossprofitmargin_ttm2($U$1,$B15)%</f>
        <v>0.18682099999999999</v>
      </c>
      <c r="I15" s="7" cm="1">
        <f t="array" ref="I15">[1]!hks_qfa_netprofitmargin($U$1,$B15,1)%</f>
        <v>0.15771399999999999</v>
      </c>
      <c r="J15" s="7" cm="1">
        <f t="array" ref="J15">[1]!hks_qfa_netprofitmargin($U$1,EDATE($B15,-12),1)%</f>
        <v>9.0145000000000003E-2</v>
      </c>
      <c r="K15" s="7" cm="1">
        <f t="array" ref="K15">[1]!hks_fa_netprofitmargin_ttm2($U$1,$B15)%</f>
        <v>3.4907000000000001E-2</v>
      </c>
      <c r="L15" s="8" cm="1">
        <f t="array" ref="L15">[1]!hks_qstm_cs($U$1,"W93978243",$B15,1,"Cur=USD",100000000)</f>
        <v>8.7989999999999995</v>
      </c>
      <c r="M15" s="6" cm="1">
        <f t="array" ref="M15">[1]!s_nq_avgclose($U$1,-63,$A15,3)</f>
        <v>14.669306026268226</v>
      </c>
      <c r="N15" s="6">
        <f>MIN([1]!s_mq_low($U$1,$A15,3),[1]!s_mq_low($U$1,$A15-31,3),[1]!s_mq_low($U$1,$A15-62,3))</f>
        <v>13.029209151802128</v>
      </c>
      <c r="O15" s="9">
        <f>MAX([1]!s_mq_high($U$1,$A15,3),[1]!s_mq_high($U$1,$A15-31,3),[1]!s_mq_high($U$1,$A15-62,3))</f>
        <v>16.750445048980996</v>
      </c>
      <c r="P15" s="9" cm="1">
        <f t="array" ref="P15">[1]!hks_stm_bs($U$1,"W59961072",$B15,1,"Cur=USD",100000000)</f>
        <v>42.86</v>
      </c>
      <c r="Q15" s="9" cm="1">
        <f t="array" ref="Q15">[1]!hks_stm_bs($U$1,"W57429756",$B15,1,"Cur=USD",100000000)</f>
        <v>50.914000000000001</v>
      </c>
      <c r="R15" s="9">
        <f>[1]!hks_stm_bs($U$1,"W51009704",$B15,1,"Cur=USD",100000000)</f>
        <v>12.048</v>
      </c>
      <c r="S15" s="9">
        <f>[1]!hks_stm_bs($U$1,"W50002154",$B15,1,"Cur=USD",100000000)</f>
        <v>7.1980000000000004</v>
      </c>
    </row>
    <row r="16" spans="1:21" x14ac:dyDescent="0.25">
      <c r="A16" s="5">
        <v>38898</v>
      </c>
      <c r="B16" s="5">
        <v>38990</v>
      </c>
      <c r="C16" s="6" cm="1">
        <f t="array" ref="C16">[1]!hks_qstm_is($U$1,"W69199016",$B16,1,"Cur=USD",100000000)</f>
        <v>13.122999999999999</v>
      </c>
      <c r="D16" s="6" cm="1">
        <f t="array" ref="D16">[1]!hks_qstm_is($U$1,"W69199016",EDATE($B16,-12),1,"Cur=USD",100000000)</f>
        <v>10.542</v>
      </c>
      <c r="E16" s="6" cm="1">
        <f t="array" ref="E16">[1]!hks_fa_or_ttm($U$1,$A16,"Cur=USD",100000000)+$C16-$D16</f>
        <v>51.382999999999996</v>
      </c>
      <c r="F16" s="7" cm="1">
        <f t="array" ref="F16">[1]!hks_qfa_grossprofitmargin($U$1,$B16,1)%</f>
        <v>0.25131399999999998</v>
      </c>
      <c r="G16" s="7" cm="1">
        <f t="array" ref="G16">[1]!hks_qfa_grossprofitmargin($U$1,EDATE($B16,-12),1)%</f>
        <v>8.2147999999999999E-2</v>
      </c>
      <c r="H16" s="7" cm="1">
        <f t="array" ref="H16">[1]!hks_fa_grossprofitmargin_ttm2($U$1,$B16)%</f>
        <v>0.224631</v>
      </c>
      <c r="I16" s="7" cm="1">
        <f t="array" ref="I16">[1]!hks_qfa_netprofitmargin($U$1,$B16,1)%</f>
        <v>5.4332000000000005E-2</v>
      </c>
      <c r="J16" s="7" cm="1">
        <f t="array" ref="J16">[1]!hks_qfa_netprofitmargin($U$1,EDATE($B16,-12),1)%</f>
        <v>-0.121324</v>
      </c>
      <c r="K16" s="7" cm="1">
        <f t="array" ref="K16">[1]!hks_fa_netprofitmargin_ttm2($U$1,$B16)%</f>
        <v>7.1787000000000004E-2</v>
      </c>
      <c r="L16" s="8" cm="1">
        <f t="array" ref="L16">[1]!hks_qstm_cs($U$1,"W93978243",$B16,1,"Cur=USD",100000000)</f>
        <v>3.8359999999999999</v>
      </c>
      <c r="M16" s="6" cm="1">
        <f t="array" ref="M16">[1]!s_nq_avgclose($U$1,-63,$A16,3)</f>
        <v>15.628610851139715</v>
      </c>
      <c r="N16" s="6">
        <f>MIN([1]!s_mq_low($U$1,$A16,3),[1]!s_mq_low($U$1,$A16-31,3),[1]!s_mq_low($U$1,$A16-62,3))</f>
        <v>14.455194561219754</v>
      </c>
      <c r="O16" s="9">
        <f>MAX([1]!s_mq_high($U$1,$A16,3),[1]!s_mq_high($U$1,$A16-31,3),[1]!s_mq_high($U$1,$A16-62,3))</f>
        <v>17.082523842954963</v>
      </c>
      <c r="P16" s="9" cm="1">
        <f t="array" ref="P16">[1]!hks_stm_bs($U$1,"W59961072",$B16,1,"Cur=USD",100000000)</f>
        <v>45.209000000000003</v>
      </c>
      <c r="Q16" s="9" cm="1">
        <f t="array" ref="Q16">[1]!hks_stm_bs($U$1,"W57429756",$B16,1,"Cur=USD",100000000)</f>
        <v>57.798000000000002</v>
      </c>
      <c r="R16" s="9">
        <f>[1]!hks_stm_bs($U$1,"W51009704",$B16,1,"Cur=USD",100000000)</f>
        <v>12.79</v>
      </c>
      <c r="S16" s="9">
        <f>[1]!hks_stm_bs($U$1,"W50002154",$B16,1,"Cur=USD",100000000)</f>
        <v>8.2249999999999996</v>
      </c>
    </row>
    <row r="17" spans="1:19" x14ac:dyDescent="0.25">
      <c r="A17" s="5">
        <v>38990</v>
      </c>
      <c r="B17" s="5">
        <v>39082</v>
      </c>
      <c r="C17" s="6" cm="1">
        <f t="array" ref="C17">[1]!hks_qstm_is($U$1,"W69199016",$B17,1,"Cur=USD",100000000)</f>
        <v>13.734</v>
      </c>
      <c r="D17" s="6" cm="1">
        <f t="array" ref="D17">[1]!hks_qstm_is($U$1,"W69199016",EDATE($B17,-12),1,"Cur=USD",100000000)</f>
        <v>12.577999999999999</v>
      </c>
      <c r="E17" s="6" cm="1">
        <f t="array" ref="E17">[1]!hks_fa_or_ttm($U$1,$A17,"Cur=USD",100000000)+$C17-$D17</f>
        <v>49.957999999999998</v>
      </c>
      <c r="F17" s="7" cm="1">
        <f t="array" ref="F17">[1]!hks_qfa_grossprofitmargin($U$1,$B17,1)%</f>
        <v>0.23642099999999999</v>
      </c>
      <c r="G17" s="7" cm="1">
        <f t="array" ref="G17">[1]!hks_qfa_grossprofitmargin($U$1,EDATE($B17,-12),1)%</f>
        <v>0.22436</v>
      </c>
      <c r="H17" s="7" cm="1">
        <f t="array" ref="H17">[1]!hks_fa_grossprofitmargin_ttm2($U$1,$B17)%</f>
        <v>0.22761800000000001</v>
      </c>
      <c r="I17" s="7" cm="1">
        <f t="array" ref="I17">[1]!hks_qfa_netprofitmargin($U$1,$B17,1)%</f>
        <v>6.3638E-2</v>
      </c>
      <c r="J17" s="7" cm="1">
        <f t="array" ref="J17">[1]!hks_qfa_netprofitmargin($U$1,EDATE($B17,-12),1)%</f>
        <v>3.4265999999999998E-2</v>
      </c>
      <c r="K17" s="7" cm="1">
        <f t="array" ref="K17">[1]!hks_fa_netprofitmargin_ttm2($U$1,$B17)%</f>
        <v>7.871800000000001E-2</v>
      </c>
      <c r="L17" s="8" cm="1">
        <f t="array" ref="L17">[1]!hks_qstm_cs($U$1,"W93978243",$B17,1,"Cur=USD",100000000)</f>
        <v>0</v>
      </c>
      <c r="M17" s="6" cm="1">
        <f t="array" ref="M17">[1]!s_nq_avgclose($U$1,-63,$A17,3)</f>
        <v>15.857067631736696</v>
      </c>
      <c r="N17" s="6">
        <f>MIN([1]!s_mq_low($U$1,$A17,3),[1]!s_mq_low($U$1,$A17-31,3),[1]!s_mq_low($U$1,$A17-62,3))</f>
        <v>13.654298646341362</v>
      </c>
      <c r="O17" s="9">
        <f>MAX([1]!s_mq_high($U$1,$A17,3),[1]!s_mq_high($U$1,$A17-31,3),[1]!s_mq_high($U$1,$A17-62,3))</f>
        <v>18.215498551807322</v>
      </c>
      <c r="P17" s="9" cm="1">
        <f t="array" ref="P17">[1]!hks_stm_bs($U$1,"W59961072",$B17,1,"Cur=USD",100000000)</f>
        <v>51.01</v>
      </c>
      <c r="Q17" s="9" cm="1">
        <f t="array" ref="Q17">[1]!hks_stm_bs($U$1,"W57429756",$B17,1,"Cur=USD",100000000)</f>
        <v>71.2</v>
      </c>
      <c r="R17" s="9">
        <f>[1]!hks_stm_bs($U$1,"W51009704",$B17,1,"Cur=USD",100000000)</f>
        <v>16.61</v>
      </c>
      <c r="S17" s="9">
        <f>[1]!hks_stm_bs($U$1,"W50002154",$B17,1,"Cur=USD",100000000)</f>
        <v>8.7799999999999994</v>
      </c>
    </row>
    <row r="18" spans="1:19" x14ac:dyDescent="0.25">
      <c r="A18" s="5">
        <v>39082</v>
      </c>
      <c r="B18" s="5">
        <v>39172</v>
      </c>
      <c r="C18" s="6" cm="1">
        <f t="array" ref="C18">[1]!hks_qstm_is($U$1,"W69199016",$B18,1,"Cur=USD",100000000)</f>
        <v>15.3</v>
      </c>
      <c r="D18" s="6" cm="1">
        <f t="array" ref="D18">[1]!hks_qstm_is($U$1,"W69199016",EDATE($B18,-12),1,"Cur=USD",100000000)</f>
        <v>13.618</v>
      </c>
      <c r="E18" s="6" cm="1">
        <f t="array" ref="E18">[1]!hks_fa_or_ttm($U$1,$A18,"Cur=USD",100000000)+$C18-$D18</f>
        <v>54.401999999999994</v>
      </c>
      <c r="F18" s="7" cm="1">
        <f t="array" ref="F18">[1]!hks_qfa_grossprofitmargin($U$1,$B18,1)%</f>
        <v>0.28888900000000001</v>
      </c>
      <c r="G18" s="7" cm="1">
        <f t="array" ref="G18">[1]!hks_qfa_grossprofitmargin($U$1,EDATE($B18,-12),1)%</f>
        <v>0.22844799999999998</v>
      </c>
      <c r="H18" s="7" cm="1">
        <f t="array" ref="H18">[1]!hks_fa_grossprofitmargin_ttm2($U$1,$B18)%</f>
        <v>0.24464200000000003</v>
      </c>
      <c r="I18" s="7" cm="1">
        <f t="array" ref="I18">[1]!hks_qfa_netprofitmargin($U$1,$B18,1)%</f>
        <v>9.4117999999999993E-2</v>
      </c>
      <c r="J18" s="7" cm="1">
        <f t="array" ref="J18">[1]!hks_qfa_netprofitmargin($U$1,EDATE($B18,-12),1)%</f>
        <v>4.5968999999999996E-2</v>
      </c>
      <c r="K18" s="7" cm="1">
        <f t="array" ref="K18">[1]!hks_fa_netprofitmargin_ttm2($U$1,$B18)%</f>
        <v>9.1247000000000009E-2</v>
      </c>
      <c r="L18" s="8" cm="1">
        <f t="array" ref="L18">[1]!hks_qstm_cs($U$1,"W93978243",$B18,1,"Cur=USD",100000000)</f>
        <v>4.29</v>
      </c>
      <c r="M18" s="6" cm="1">
        <f t="array" ref="M18">[1]!s_nq_avgclose($U$1,-63,$A18,3)</f>
        <v>14.295259553827885</v>
      </c>
      <c r="N18" s="6">
        <f>MIN([1]!s_mq_low($U$1,$A18,3),[1]!s_mq_low($U$1,$A18-31,3),[1]!s_mq_low($U$1,$A18-62,3))</f>
        <v>12.814334638054268</v>
      </c>
      <c r="O18" s="9">
        <f>MAX([1]!s_mq_high($U$1,$A18,3),[1]!s_mq_high($U$1,$A18-31,3),[1]!s_mq_high($U$1,$A18-62,3))</f>
        <v>17.7466814309029</v>
      </c>
      <c r="P18" s="9" cm="1">
        <f t="array" ref="P18">[1]!hks_stm_bs($U$1,"W59961072",$B18,1,"Cur=USD",100000000)</f>
        <v>48.53</v>
      </c>
      <c r="Q18" s="9" cm="1">
        <f t="array" ref="Q18">[1]!hks_stm_bs($U$1,"W57429756",$B18,1,"Cur=USD",100000000)</f>
        <v>82.21</v>
      </c>
      <c r="R18" s="9">
        <f>[1]!hks_stm_bs($U$1,"W51009704",$B18,1,"Cur=USD",100000000)</f>
        <v>19.25</v>
      </c>
      <c r="S18" s="9">
        <f>[1]!hks_stm_bs($U$1,"W50002154",$B18,1,"Cur=USD",100000000)</f>
        <v>8.8800000000000008</v>
      </c>
    </row>
    <row r="19" spans="1:19" x14ac:dyDescent="0.25">
      <c r="A19" s="5">
        <v>39172</v>
      </c>
      <c r="B19" s="5">
        <v>39263</v>
      </c>
      <c r="C19" s="6" cm="1">
        <f t="array" ref="C19">[1]!hks_qstm_is($U$1,"W69199016",$B19,1,"Cur=USD",100000000)</f>
        <v>14.27</v>
      </c>
      <c r="D19" s="6" cm="1">
        <f t="array" ref="D19">[1]!hks_qstm_is($U$1,"W69199016",EDATE($B19,-12),1,"Cur=USD",100000000)</f>
        <v>12.25</v>
      </c>
      <c r="E19" s="6" cm="1">
        <f t="array" ref="E19">[1]!hks_fa_or_ttm($U$1,$A19,"Cur=USD",100000000)+$C19-$D19</f>
        <v>54.739999999999995</v>
      </c>
      <c r="F19" s="7" cm="1">
        <f t="array" ref="F19">[1]!hks_qfa_grossprofitmargin($U$1,$B19,1)%</f>
        <v>0.25017499999999998</v>
      </c>
      <c r="G19" s="7" cm="1">
        <f t="array" ref="G19">[1]!hks_qfa_grossprofitmargin($U$1,EDATE($B19,-12),1)%</f>
        <v>0.192082</v>
      </c>
      <c r="H19" s="7" cm="1">
        <f t="array" ref="H19">[1]!hks_fa_grossprofitmargin_ttm2($U$1,$B19)%</f>
        <v>0.25745299999999999</v>
      </c>
      <c r="I19" s="7" cm="1">
        <f t="array" ref="I19">[1]!hks_qfa_netprofitmargin($U$1,$B19,1)%</f>
        <v>-2.8029999999999999E-3</v>
      </c>
      <c r="J19" s="7" cm="1">
        <f t="array" ref="J19">[1]!hks_qfa_netprofitmargin($U$1,EDATE($B19,-12),1)%</f>
        <v>0.15771399999999999</v>
      </c>
      <c r="K19" s="7" cm="1">
        <f t="array" ref="K19">[1]!hks_fa_netprofitmargin_ttm2($U$1,$B19)%</f>
        <v>5.3029E-2</v>
      </c>
      <c r="L19" s="8" cm="1">
        <f t="array" ref="L19">[1]!hks_qstm_cs($U$1,"W93978243",$B19,1,"Cur=USD",100000000)</f>
        <v>2.87</v>
      </c>
      <c r="M19" s="6" cm="1">
        <f t="array" ref="M19">[1]!s_nq_avgclose($U$1,-63,$A19,3)</f>
        <v>12.27348571992755</v>
      </c>
      <c r="N19" s="6">
        <f>MIN([1]!s_mq_low($U$1,$A19,3),[1]!s_mq_low($U$1,$A19-31,3),[1]!s_mq_low($U$1,$A19-62,3))</f>
        <v>10.958600201140921</v>
      </c>
      <c r="O19" s="9">
        <f>MAX([1]!s_mq_high($U$1,$A19,3),[1]!s_mq_high($U$1,$A19-31,3),[1]!s_mq_high($U$1,$A19-62,3))</f>
        <v>13.976610416963155</v>
      </c>
      <c r="P19" s="9" cm="1">
        <f t="array" ref="P19">[1]!hks_stm_bs($U$1,"W59961072",$B19,1,"Cur=USD",100000000)</f>
        <v>45.28</v>
      </c>
      <c r="Q19" s="9" cm="1">
        <f t="array" ref="Q19">[1]!hks_stm_bs($U$1,"W57429756",$B19,1,"Cur=USD",100000000)</f>
        <v>88.48</v>
      </c>
      <c r="R19" s="9">
        <f>[1]!hks_stm_bs($U$1,"W51009704",$B19,1,"Cur=USD",100000000)</f>
        <v>17.77</v>
      </c>
      <c r="S19" s="9">
        <f>[1]!hks_stm_bs($U$1,"W50002154",$B19,1,"Cur=USD",100000000)</f>
        <v>10.67</v>
      </c>
    </row>
    <row r="20" spans="1:19" x14ac:dyDescent="0.25">
      <c r="A20" s="5">
        <v>39263</v>
      </c>
      <c r="B20" s="5">
        <v>39355</v>
      </c>
      <c r="C20" s="6" cm="1">
        <f t="array" ref="C20">[1]!hks_qstm_is($U$1,"W69199016",$B20,1,"Cur=USD",100000000)</f>
        <v>12.94</v>
      </c>
      <c r="D20" s="6" cm="1">
        <f t="array" ref="D20">[1]!hks_qstm_is($U$1,"W69199016",EDATE($B20,-12),1,"Cur=USD",100000000)</f>
        <v>13.122999999999999</v>
      </c>
      <c r="E20" s="6" cm="1">
        <f t="array" ref="E20">[1]!hks_fa_or_ttm($U$1,$A20,"Cur=USD",100000000)+$C20-$D20</f>
        <v>52.536999999999999</v>
      </c>
      <c r="F20" s="7" cm="1">
        <f t="array" ref="F20">[1]!hks_qfa_grossprofitmargin($U$1,$B20,1)%</f>
        <v>8.1917000000000004E-2</v>
      </c>
      <c r="G20" s="7" cm="1">
        <f t="array" ref="G20">[1]!hks_qfa_grossprofitmargin($U$1,EDATE($B20,-12),1)%</f>
        <v>0.25131399999999998</v>
      </c>
      <c r="H20" s="7" cm="1">
        <f t="array" ref="H20">[1]!hks_fa_grossprofitmargin_ttm2($U$1,$B20)%</f>
        <v>0.218496</v>
      </c>
      <c r="I20" s="7" cm="1">
        <f t="array" ref="I20">[1]!hks_qfa_netprofitmargin($U$1,$B20,1)%</f>
        <v>-0.14374000000000001</v>
      </c>
      <c r="J20" s="7" cm="1">
        <f t="array" ref="J20">[1]!hks_qfa_netprofitmargin($U$1,EDATE($B20,-12),1)%</f>
        <v>5.4332000000000005E-2</v>
      </c>
      <c r="K20" s="7" cm="1">
        <f t="array" ref="K20">[1]!hks_fa_netprofitmargin_ttm2($U$1,$B20)%</f>
        <v>7.45E-3</v>
      </c>
      <c r="L20" s="8" cm="1">
        <f t="array" ref="L20">[1]!hks_qstm_cs($U$1,"W93978243",$B20,1,"Cur=USD",100000000)</f>
        <v>0.77</v>
      </c>
      <c r="M20" s="6" cm="1">
        <f t="array" ref="M20">[1]!s_nq_avgclose($U$1,-63,$A20,3)</f>
        <v>11.648548835128191</v>
      </c>
      <c r="N20" s="6">
        <f>MIN([1]!s_mq_low($U$1,$A20,3),[1]!s_mq_low($U$1,$A20-31,3),[1]!s_mq_low($U$1,$A20-62,3))</f>
        <v>10.626521407166955</v>
      </c>
      <c r="O20" s="9">
        <f>MAX([1]!s_mq_high($U$1,$A20,3),[1]!s_mq_high($U$1,$A20-31,3),[1]!s_mq_high($U$1,$A20-62,3))</f>
        <v>12.951072964984725</v>
      </c>
      <c r="P20" s="9" cm="1">
        <f t="array" ref="P20">[1]!hks_stm_bs($U$1,"W59961072",$B20,1,"Cur=USD",100000000)</f>
        <v>52.87</v>
      </c>
      <c r="Q20" s="9" cm="1">
        <f t="array" ref="Q20">[1]!hks_stm_bs($U$1,"W57429756",$B20,1,"Cur=USD",100000000)</f>
        <v>91.3</v>
      </c>
      <c r="R20" s="9">
        <f>[1]!hks_stm_bs($U$1,"W51009704",$B20,1,"Cur=USD",100000000)</f>
        <v>18.57</v>
      </c>
      <c r="S20" s="9">
        <f>[1]!hks_stm_bs($U$1,"W50002154",$B20,1,"Cur=USD",100000000)</f>
        <v>23.46</v>
      </c>
    </row>
    <row r="21" spans="1:19" x14ac:dyDescent="0.25">
      <c r="A21" s="5">
        <v>39355</v>
      </c>
      <c r="B21" s="5">
        <v>39447</v>
      </c>
      <c r="C21" s="6" cm="1">
        <f t="array" ref="C21">[1]!hks_qstm_is($U$1,"W69199016",$B21,1,"Cur=USD",100000000)</f>
        <v>14.37</v>
      </c>
      <c r="D21" s="6" cm="1">
        <f t="array" ref="D21">[1]!hks_qstm_is($U$1,"W69199016",EDATE($B21,-12),1,"Cur=USD",100000000)</f>
        <v>13.734</v>
      </c>
      <c r="E21" s="6" cm="1">
        <f t="array" ref="E21">[1]!hks_fa_or_ttm($U$1,$A21,"Cur=USD",100000000)+$C21-$D21</f>
        <v>53.356000000000002</v>
      </c>
      <c r="F21" s="7" cm="1">
        <f t="array" ref="F21">[1]!hks_qfa_grossprofitmargin($U$1,$B21,1)%</f>
        <v>0.12039</v>
      </c>
      <c r="G21" s="7" cm="1">
        <f t="array" ref="G21">[1]!hks_qfa_grossprofitmargin($U$1,EDATE($B21,-12),1)%</f>
        <v>0.23642099999999999</v>
      </c>
      <c r="H21" s="7" cm="1">
        <f t="array" ref="H21">[1]!hks_fa_grossprofitmargin_ttm2($U$1,$B21)%</f>
        <v>0.18952200000000002</v>
      </c>
      <c r="I21" s="7" cm="1">
        <f t="array" ref="I21">[1]!hks_qfa_netprofitmargin($U$1,$B21,1)%</f>
        <v>-0.10577600000000001</v>
      </c>
      <c r="J21" s="7" cm="1">
        <f t="array" ref="J21">[1]!hks_qfa_netprofitmargin($U$1,EDATE($B21,-12),1)%</f>
        <v>6.3638E-2</v>
      </c>
      <c r="K21" s="7" cm="1">
        <f t="array" ref="K21">[1]!hks_fa_netprofitmargin_ttm2($U$1,$B21)%</f>
        <v>-3.4810000000000001E-2</v>
      </c>
      <c r="L21" s="8" cm="1">
        <f t="array" ref="L21">[1]!hks_qstm_cs($U$1,"W93978243",$B21,1,"Cur=USD",100000000)</f>
        <v>1.44</v>
      </c>
      <c r="M21" s="6" cm="1">
        <f t="array" ref="M21">[1]!s_nq_avgclose($U$1,-63,$A21,3)</f>
        <v>11.649311883827583</v>
      </c>
      <c r="N21" s="6">
        <f>MIN([1]!s_mq_low($U$1,$A21,3),[1]!s_mq_low($U$1,$A21-31,3),[1]!s_mq_low($U$1,$A21-62,3))</f>
        <v>10.060034052740775</v>
      </c>
      <c r="O21" s="9">
        <f>MAX([1]!s_mq_high($U$1,$A21,3),[1]!s_mq_high($U$1,$A21-31,3),[1]!s_mq_high($U$1,$A21-62,3))</f>
        <v>13.869173160089222</v>
      </c>
      <c r="P21" s="9" cm="1">
        <f t="array" ref="P21">[1]!hks_stm_bs($U$1,"W59961072",$B21,1,"Cur=USD",100000000)</f>
        <v>52.34</v>
      </c>
      <c r="Q21" s="9" cm="1">
        <f t="array" ref="Q21">[1]!hks_stm_bs($U$1,"W57429756",$B21,1,"Cur=USD",100000000)</f>
        <v>95.84</v>
      </c>
      <c r="R21" s="9">
        <f>[1]!hks_stm_bs($U$1,"W51009704",$B21,1,"Cur=USD",100000000)</f>
        <v>20.260000000000002</v>
      </c>
      <c r="S21" s="9">
        <f>[1]!hks_stm_bs($U$1,"W50002154",$B21,1,"Cur=USD",100000000)</f>
        <v>24.33</v>
      </c>
    </row>
    <row r="22" spans="1:19" x14ac:dyDescent="0.25">
      <c r="A22" s="5">
        <v>39447</v>
      </c>
      <c r="B22" s="5">
        <v>39538</v>
      </c>
      <c r="C22" s="6" cm="1">
        <f t="array" ref="C22">[1]!hks_qstm_is($U$1,"W69199016",$B22,1,"Cur=USD",100000000)</f>
        <v>15.35</v>
      </c>
      <c r="D22" s="6" cm="1">
        <f t="array" ref="D22">[1]!hks_qstm_is($U$1,"W69199016",EDATE($B22,-12),1,"Cur=USD",100000000)</f>
        <v>15.3</v>
      </c>
      <c r="E22" s="6" cm="1">
        <f t="array" ref="E22">[1]!hks_fa_or_ttm($U$1,$A22,"Cur=USD",100000000)+$C22-$D22</f>
        <v>56.930000000000007</v>
      </c>
      <c r="F22" s="7" cm="1">
        <f t="array" ref="F22">[1]!hks_qfa_grossprofitmargin($U$1,$B22,1)%</f>
        <v>3.2569999999999999E-3</v>
      </c>
      <c r="G22" s="7" cm="1">
        <f t="array" ref="G22">[1]!hks_qfa_grossprofitmargin($U$1,EDATE($B22,-12),1)%</f>
        <v>0.28888900000000001</v>
      </c>
      <c r="H22" s="7" cm="1">
        <f t="array" ref="H22">[1]!hks_fa_grossprofitmargin_ttm2($U$1,$B22)%</f>
        <v>0.112594</v>
      </c>
      <c r="I22" s="7" cm="1">
        <f t="array" ref="I22">[1]!hks_qfa_netprofitmargin($U$1,$B22,1)%</f>
        <v>-0.16873000000000002</v>
      </c>
      <c r="J22" s="7" cm="1">
        <f t="array" ref="J22">[1]!hks_qfa_netprofitmargin($U$1,EDATE($B22,-12),1)%</f>
        <v>9.4117999999999993E-2</v>
      </c>
      <c r="K22" s="7" cm="1">
        <f t="array" ref="K22">[1]!hks_fa_netprofitmargin_ttm2($U$1,$B22)%</f>
        <v>-0.10556800000000001</v>
      </c>
      <c r="L22" s="8" cm="1">
        <f t="array" ref="L22">[1]!hks_qstm_cs($U$1,"W93978243",$B22,1,"Cur=USD",100000000)</f>
        <v>2.76</v>
      </c>
      <c r="M22" s="6" cm="1">
        <f t="array" ref="M22">[1]!s_nq_avgclose($U$1,-63,$A22,3)</f>
        <v>9.0621189636802164</v>
      </c>
      <c r="N22" s="6">
        <f>MIN([1]!s_mq_low($U$1,$A22,3),[1]!s_mq_low($U$1,$A22-31,3),[1]!s_mq_low($U$1,$A22-62,3))</f>
        <v>6.9443536033967872</v>
      </c>
      <c r="O22" s="9">
        <f>MAX([1]!s_mq_high($U$1,$A22,3),[1]!s_mq_high($U$1,$A22-31,3),[1]!s_mq_high($U$1,$A22-62,3))</f>
        <v>11.642291835793207</v>
      </c>
      <c r="P22" s="9" cm="1">
        <f t="array" ref="P22">[1]!hks_stm_bs($U$1,"W59961072",$B22,1,"Cur=USD",100000000)</f>
        <v>46.52</v>
      </c>
      <c r="Q22" s="9" cm="1">
        <f t="array" ref="Q22">[1]!hks_stm_bs($U$1,"W57429756",$B22,1,"Cur=USD",100000000)</f>
        <v>98.46</v>
      </c>
      <c r="R22" s="9">
        <f>[1]!hks_stm_bs($U$1,"W51009704",$B22,1,"Cur=USD",100000000)</f>
        <v>18.52</v>
      </c>
      <c r="S22" s="9">
        <f>[1]!hks_stm_bs($U$1,"W50002154",$B22,1,"Cur=USD",100000000)</f>
        <v>23.85</v>
      </c>
    </row>
    <row r="23" spans="1:19" x14ac:dyDescent="0.25">
      <c r="A23" s="5">
        <v>39538</v>
      </c>
      <c r="B23" s="5">
        <v>39629</v>
      </c>
      <c r="C23" s="6" cm="1">
        <f t="array" ref="C23">[1]!hks_qstm_is($U$1,"W69199016",$B23,1,"Cur=USD",100000000)</f>
        <v>13.59</v>
      </c>
      <c r="D23" s="6" cm="1">
        <f t="array" ref="D23">[1]!hks_qstm_is($U$1,"W69199016",EDATE($B23,-12),1,"Cur=USD",100000000)</f>
        <v>14.27</v>
      </c>
      <c r="E23" s="6" cm="1">
        <f t="array" ref="E23">[1]!hks_fa_or_ttm($U$1,$A23,"Cur=USD",100000000)+$C23-$D23</f>
        <v>56.2</v>
      </c>
      <c r="F23" s="7" cm="1">
        <f t="array" ref="F23">[1]!hks_qfa_grossprofitmargin($U$1,$B23,1)%</f>
        <v>-3.1641000000000002E-2</v>
      </c>
      <c r="G23" s="7" cm="1">
        <f t="array" ref="G23">[1]!hks_qfa_grossprofitmargin($U$1,EDATE($B23,-12),1)%</f>
        <v>0.25017499999999998</v>
      </c>
      <c r="H23" s="7" cm="1">
        <f t="array" ref="H23">[1]!hks_fa_grossprofitmargin_ttm2($U$1,$B23)%</f>
        <v>4.2844E-2</v>
      </c>
      <c r="I23" s="7" cm="1">
        <f t="array" ref="I23">[1]!hks_qfa_netprofitmargin($U$1,$B23,1)%</f>
        <v>-0.56732899999999997</v>
      </c>
      <c r="J23" s="7" cm="1">
        <f t="array" ref="J23">[1]!hks_qfa_netprofitmargin($U$1,EDATE($B23,-12),1)%</f>
        <v>-2.8029999999999999E-3</v>
      </c>
      <c r="K23" s="7" cm="1">
        <f t="array" ref="K23">[1]!hks_fa_netprofitmargin_ttm2($U$1,$B23)%</f>
        <v>-0.2432</v>
      </c>
      <c r="L23" s="8" cm="1">
        <f t="array" ref="L23">[1]!hks_qstm_cs($U$1,"W93978243",$B23,1,"Cur=USD",100000000)</f>
        <v>2.82</v>
      </c>
      <c r="M23" s="6" cm="1">
        <f t="array" ref="M23">[1]!s_nq_avgclose($U$1,-63,$A23,3)</f>
        <v>6.5813362368574051</v>
      </c>
      <c r="N23" s="6">
        <f>MIN([1]!s_mq_low($U$1,$A23,3),[1]!s_mq_low($U$1,$A23-31,3),[1]!s_mq_low($U$1,$A23-62,3))</f>
        <v>5.2937266568791257</v>
      </c>
      <c r="O23" s="9">
        <f>MAX([1]!s_mq_high($U$1,$A23,3),[1]!s_mq_high($U$1,$A23-31,3),[1]!s_mq_high($U$1,$A23-62,3))</f>
        <v>7.9405899853186899</v>
      </c>
      <c r="P23" s="9" cm="1">
        <f t="array" ref="P23">[1]!hks_stm_bs($U$1,"W59961072",$B23,1,"Cur=USD",100000000)</f>
        <v>43.04</v>
      </c>
      <c r="Q23" s="9" cm="1">
        <f t="array" ref="Q23">[1]!hks_stm_bs($U$1,"W57429756",$B23,1,"Cur=USD",100000000)</f>
        <v>94.81</v>
      </c>
      <c r="R23" s="9">
        <f>[1]!hks_stm_bs($U$1,"W51009704",$B23,1,"Cur=USD",100000000)</f>
        <v>17.2</v>
      </c>
      <c r="S23" s="9">
        <f>[1]!hks_stm_bs($U$1,"W50002154",$B23,1,"Cur=USD",100000000)</f>
        <v>25.19</v>
      </c>
    </row>
    <row r="24" spans="1:19" x14ac:dyDescent="0.25">
      <c r="A24" s="5">
        <v>39629</v>
      </c>
      <c r="B24" s="5">
        <v>39721</v>
      </c>
      <c r="C24" s="6" cm="1">
        <f t="array" ref="C24">[1]!hks_qstm_is($U$1,"W69199016",$B24,1,"Cur=USD",100000000)</f>
        <v>14.98</v>
      </c>
      <c r="D24" s="6" cm="1">
        <f t="array" ref="D24">[1]!hks_qstm_is($U$1,"W69199016",EDATE($B24,-12),1,"Cur=USD",100000000)</f>
        <v>12.94</v>
      </c>
      <c r="E24" s="6" cm="1">
        <f t="array" ref="E24">[1]!hks_fa_or_ttm($U$1,$A24,"Cur=USD",100000000)+$C24-$D24</f>
        <v>58.290000000000006</v>
      </c>
      <c r="F24" s="7" cm="1">
        <f t="array" ref="F24">[1]!hks_qfa_grossprofitmargin($U$1,$B24,1)%</f>
        <v>3.2043000000000002E-2</v>
      </c>
      <c r="G24" s="7" cm="1">
        <f t="array" ref="G24">[1]!hks_qfa_grossprofitmargin($U$1,EDATE($B24,-12),1)%</f>
        <v>8.1917000000000004E-2</v>
      </c>
      <c r="H24" s="7" cm="1">
        <f t="array" ref="H24">[1]!hks_fa_grossprofitmargin_ttm2($U$1,$B24)%</f>
        <v>3.1394999999999999E-2</v>
      </c>
      <c r="I24" s="7" cm="1">
        <f t="array" ref="I24">[1]!hks_qfa_netprofitmargin($U$1,$B24,1)%</f>
        <v>-0.162884</v>
      </c>
      <c r="J24" s="7" cm="1">
        <f t="array" ref="J24">[1]!hks_qfa_netprofitmargin($U$1,EDATE($B24,-12),1)%</f>
        <v>-0.14374000000000001</v>
      </c>
      <c r="K24" s="7" cm="1">
        <f t="array" ref="K24">[1]!hks_fa_netprofitmargin_ttm2($U$1,$B24)%</f>
        <v>-0.244639</v>
      </c>
      <c r="L24" s="8" cm="1">
        <f t="array" ref="L24">[1]!hks_qstm_cs($U$1,"W93978243",$B24,1,"Cur=USD",100000000)</f>
        <v>2.17</v>
      </c>
      <c r="M24" s="6" cm="1">
        <f t="array" ref="M24">[1]!s_nq_avgclose($U$1,-63,$A24,3)</f>
        <v>7.4620058410620871</v>
      </c>
      <c r="N24" s="6">
        <f>MIN([1]!s_mq_low($U$1,$A24,3),[1]!s_mq_low($U$1,$A24-31,3),[1]!s_mq_low($U$1,$A24-62,3))</f>
        <v>5.6355724742052686</v>
      </c>
      <c r="O24" s="9">
        <f>MAX([1]!s_mq_high($U$1,$A24,3),[1]!s_mq_high($U$1,$A24-31,3),[1]!s_mq_high($U$1,$A24-62,3))</f>
        <v>8.7610199469014329</v>
      </c>
      <c r="P24" s="9" cm="1">
        <f t="array" ref="P24">[1]!hks_stm_bs($U$1,"W59961072",$B24,1,"Cur=USD",100000000)</f>
        <v>41.29</v>
      </c>
      <c r="Q24" s="9" cm="1">
        <f t="array" ref="Q24">[1]!hks_stm_bs($U$1,"W57429756",$B24,1,"Cur=USD",100000000)</f>
        <v>94.87</v>
      </c>
      <c r="R24" s="9">
        <f>[1]!hks_stm_bs($U$1,"W51009704",$B24,1,"Cur=USD",100000000)</f>
        <v>17.84</v>
      </c>
      <c r="S24" s="9">
        <f>[1]!hks_stm_bs($U$1,"W50002154",$B24,1,"Cur=USD",100000000)</f>
        <v>25.13</v>
      </c>
    </row>
    <row r="25" spans="1:19" x14ac:dyDescent="0.25">
      <c r="A25" s="5">
        <v>39721</v>
      </c>
      <c r="B25" s="5">
        <v>39813</v>
      </c>
      <c r="C25" s="6" cm="1">
        <f t="array" ref="C25">[1]!hks_qstm_is($U$1,"W69199016",$B25,1,"Cur=USD",100000000)</f>
        <v>14.49</v>
      </c>
      <c r="D25" s="6" cm="1">
        <f t="array" ref="D25">[1]!hks_qstm_is($U$1,"W69199016",EDATE($B25,-12),1,"Cur=USD",100000000)</f>
        <v>14.37</v>
      </c>
      <c r="E25" s="6" cm="1">
        <f t="array" ref="E25">[1]!hks_fa_or_ttm($U$1,$A25,"Cur=USD",100000000)+$C25-$D25</f>
        <v>58.410000000000004</v>
      </c>
      <c r="F25" s="7" cm="1">
        <f t="array" ref="F25">[1]!hks_qfa_grossprofitmargin($U$1,$B25,1)%</f>
        <v>-4.4859000000000003E-2</v>
      </c>
      <c r="G25" s="7" cm="1">
        <f t="array" ref="G25">[1]!hks_qfa_grossprofitmargin($U$1,EDATE($B25,-12),1)%</f>
        <v>0.12039</v>
      </c>
      <c r="H25" s="7" cm="1">
        <f t="array" ref="H25">[1]!hks_fa_grossprofitmargin_ttm2($U$1,$B25)%</f>
        <v>-9.4160000000000008E-3</v>
      </c>
      <c r="I25" s="7" cm="1">
        <f t="array" ref="I25">[1]!hks_qfa_netprofitmargin($U$1,$B25,1)%</f>
        <v>-0.24499700000000002</v>
      </c>
      <c r="J25" s="7" cm="1">
        <f t="array" ref="J25">[1]!hks_qfa_netprofitmargin($U$1,EDATE($B25,-12),1)%</f>
        <v>-0.10577600000000001</v>
      </c>
      <c r="K25" s="7" cm="1">
        <f t="array" ref="K25">[1]!hks_fa_netprofitmargin_ttm2($U$1,$B25)%</f>
        <v>-0.278891</v>
      </c>
      <c r="L25" s="8" cm="1">
        <f t="array" ref="L25">[1]!hks_qstm_cs($U$1,"W93978243",$B25,1,"Cur=USD",100000000)</f>
        <v>2.4300000000000002</v>
      </c>
      <c r="M25" s="6" cm="1">
        <f t="array" ref="M25">[1]!s_nq_avgclose($U$1,-63,$A25,3)</f>
        <v>4.7409741790419453</v>
      </c>
      <c r="N25" s="6">
        <f>MIN([1]!s_mq_low($U$1,$A25,3),[1]!s_mq_low($U$1,$A25-31,3),[1]!s_mq_low($U$1,$A25-62,3))</f>
        <v>3.5258954301353587</v>
      </c>
      <c r="O25" s="9">
        <f>MAX([1]!s_mq_high($U$1,$A25,3),[1]!s_mq_high($U$1,$A25-31,3),[1]!s_mq_high($U$1,$A25-62,3))</f>
        <v>5.8992821047140076</v>
      </c>
      <c r="P25" s="9" cm="1">
        <f t="array" ref="P25">[1]!hks_stm_bs($U$1,"W59961072",$B25,1,"Cur=USD",100000000)</f>
        <v>37.79</v>
      </c>
      <c r="Q25" s="9" cm="1">
        <f t="array" ref="Q25">[1]!hks_stm_bs($U$1,"W57429756",$B25,1,"Cur=USD",100000000)</f>
        <v>96.51</v>
      </c>
      <c r="R25" s="9">
        <f>[1]!hks_stm_bs($U$1,"W51009704",$B25,1,"Cur=USD",100000000)</f>
        <v>15.98</v>
      </c>
      <c r="S25" s="9">
        <f>[1]!hks_stm_bs($U$1,"W50002154",$B25,1,"Cur=USD",100000000)</f>
        <v>27.89</v>
      </c>
    </row>
    <row r="26" spans="1:19" x14ac:dyDescent="0.25">
      <c r="A26" s="5">
        <v>39813</v>
      </c>
      <c r="B26" s="5">
        <v>39903</v>
      </c>
      <c r="C26" s="6" cm="1">
        <f t="array" ref="C26">[1]!hks_qstm_is($U$1,"W69199016",$B26,1,"Cur=USD",100000000)</f>
        <v>14.02</v>
      </c>
      <c r="D26" s="6" cm="1">
        <f t="array" ref="D26">[1]!hks_qstm_is($U$1,"W69199016",EDATE($B26,-12),1,"Cur=USD",100000000)</f>
        <v>15.35</v>
      </c>
      <c r="E26" s="6" cm="1">
        <f t="array" ref="E26">[1]!hks_fa_or_ttm($U$1,$A26,"Cur=USD",100000000)+$C26-$D26</f>
        <v>57.079999999999991</v>
      </c>
      <c r="F26" s="7" cm="1">
        <f t="array" ref="F26">[1]!hks_qfa_grossprofitmargin($U$1,$B26,1)%</f>
        <v>-0.32025700000000001</v>
      </c>
      <c r="G26" s="7" cm="1">
        <f t="array" ref="G26">[1]!hks_qfa_grossprofitmargin($U$1,EDATE($B26,-12),1)%</f>
        <v>3.2569999999999999E-3</v>
      </c>
      <c r="H26" s="7" cm="1">
        <f t="array" ref="H26">[1]!hks_fa_grossprofitmargin_ttm2($U$1,$B26)%</f>
        <v>-8.9172999999999988E-2</v>
      </c>
      <c r="I26" s="7" cm="1">
        <f t="array" ref="I26">[1]!hks_qfa_netprofitmargin($U$1,$B26,1)%</f>
        <v>-0.51283900000000004</v>
      </c>
      <c r="J26" s="7" cm="1">
        <f t="array" ref="J26">[1]!hks_qfa_netprofitmargin($U$1,EDATE($B26,-12),1)%</f>
        <v>-0.16873000000000002</v>
      </c>
      <c r="K26" s="7" cm="1">
        <f t="array" ref="K26">[1]!hks_fa_netprofitmargin_ttm2($U$1,$B26)%</f>
        <v>-0.36597799999999997</v>
      </c>
      <c r="L26" s="8" cm="1">
        <f t="array" ref="L26">[1]!hks_qstm_cs($U$1,"W93978243",$B26,1,"Cur=USD",100000000)</f>
        <v>3.59</v>
      </c>
      <c r="M26" s="6" cm="1">
        <f t="array" ref="M26">[1]!s_nq_avgclose($U$1,-63,$A26,3)</f>
        <v>3.1161382785636209</v>
      </c>
      <c r="N26" s="6">
        <f>MIN([1]!s_mq_low($U$1,$A26,3),[1]!s_mq_low($U$1,$A26-31,3),[1]!s_mq_low($U$1,$A26-62,3))</f>
        <v>1.5529567129959061</v>
      </c>
      <c r="O26" s="9">
        <f>MAX([1]!s_mq_high($U$1,$A26,3),[1]!s_mq_high($U$1,$A26-31,3),[1]!s_mq_high($U$1,$A26-62,3))</f>
        <v>5.0495510730747384</v>
      </c>
      <c r="P26" s="9" cm="1">
        <f t="array" ref="P26">[1]!hks_stm_bs($U$1,"W59961072",$B26,1,"Cur=USD",100000000)</f>
        <v>30.37</v>
      </c>
      <c r="Q26" s="9" cm="1">
        <f t="array" ref="Q26">[1]!hks_stm_bs($U$1,"W57429756",$B26,1,"Cur=USD",100000000)</f>
        <v>96.39</v>
      </c>
      <c r="R26" s="9">
        <f>[1]!hks_stm_bs($U$1,"W51009704",$B26,1,"Cur=USD",100000000)</f>
        <v>16.350000000000001</v>
      </c>
      <c r="S26" s="9">
        <f>[1]!hks_stm_bs($U$1,"W50002154",$B26,1,"Cur=USD",100000000)</f>
        <v>28.55</v>
      </c>
    </row>
    <row r="27" spans="1:19" x14ac:dyDescent="0.25">
      <c r="A27" s="5">
        <v>39903</v>
      </c>
      <c r="B27" s="5">
        <v>39994</v>
      </c>
      <c r="C27" s="6" cm="1">
        <f t="array" ref="C27">[1]!hks_qstm_is($U$1,"W69199016",$B27,1,"Cur=USD",100000000)</f>
        <v>9.93</v>
      </c>
      <c r="D27" s="6" cm="1">
        <f t="array" ref="D27">[1]!hks_qstm_is($U$1,"W69199016",EDATE($B27,-12),1,"Cur=USD",100000000)</f>
        <v>13.59</v>
      </c>
      <c r="E27" s="6" cm="1">
        <f t="array" ref="E27">[1]!hks_fa_or_ttm($U$1,$A27,"Cur=USD",100000000)+$C27-$D27</f>
        <v>53.419999999999987</v>
      </c>
      <c r="F27" s="7" cm="1">
        <f t="array" ref="F27">[1]!hks_qfa_grossprofitmargin($U$1,$B27,1)%</f>
        <v>-0.26888200000000001</v>
      </c>
      <c r="G27" s="7" cm="1">
        <f t="array" ref="G27">[1]!hks_qfa_grossprofitmargin($U$1,EDATE($B27,-12),1)%</f>
        <v>-3.1641000000000002E-2</v>
      </c>
      <c r="H27" s="7" cm="1">
        <f t="array" ref="H27">[1]!hks_fa_grossprofitmargin_ttm2($U$1,$B27)%</f>
        <v>-0.137215</v>
      </c>
      <c r="I27" s="7" cm="1">
        <f t="array" ref="I27">[1]!hks_qfa_netprofitmargin($U$1,$B27,1)%</f>
        <v>-0.80765399999999998</v>
      </c>
      <c r="J27" s="7" cm="1">
        <f t="array" ref="J27">[1]!hks_qfa_netprofitmargin($U$1,EDATE($B27,-12),1)%</f>
        <v>-0.56732899999999997</v>
      </c>
      <c r="K27" s="7" cm="1">
        <f t="array" ref="K27">[1]!hks_fa_netprofitmargin_ttm2($U$1,$B27)%</f>
        <v>-0.39685499999999996</v>
      </c>
      <c r="L27" s="8" cm="1">
        <f t="array" ref="L27">[1]!hks_qstm_cs($U$1,"W93978243",$B27,1,"Cur=USD",100000000)</f>
        <v>3.39</v>
      </c>
      <c r="M27" s="6" cm="1">
        <f t="array" ref="M27">[1]!s_nq_avgclose($U$1,-63,$A27,3)</f>
        <v>3.3304023533519707</v>
      </c>
      <c r="N27" s="6">
        <f>MIN([1]!s_mq_low($U$1,$A27,3),[1]!s_mq_low($U$1,$A27-31,3),[1]!s_mq_low($U$1,$A27-62,3))</f>
        <v>2.4905909548047545</v>
      </c>
      <c r="O27" s="9">
        <f>MAX([1]!s_mq_high($U$1,$A27,3),[1]!s_mq_high($U$1,$A27-31,3),[1]!s_mq_high($U$1,$A27-62,3))</f>
        <v>4.2974902749572239</v>
      </c>
      <c r="P27" s="9" cm="1">
        <f t="array" ref="P27">[1]!hks_stm_bs($U$1,"W59961072",$B27,1,"Cur=USD",100000000)</f>
        <v>25.23</v>
      </c>
      <c r="Q27" s="9" cm="1">
        <f t="array" ref="Q27">[1]!hks_stm_bs($U$1,"W57429756",$B27,1,"Cur=USD",100000000)</f>
        <v>90.03</v>
      </c>
      <c r="R27" s="9">
        <f>[1]!hks_stm_bs($U$1,"W51009704",$B27,1,"Cur=USD",100000000)</f>
        <v>16.37</v>
      </c>
      <c r="S27" s="9">
        <f>[1]!hks_stm_bs($U$1,"W50002154",$B27,1,"Cur=USD",100000000)</f>
        <v>28.03</v>
      </c>
    </row>
    <row r="28" spans="1:19" x14ac:dyDescent="0.25">
      <c r="A28" s="5">
        <v>39994</v>
      </c>
      <c r="B28" s="5">
        <v>40086</v>
      </c>
      <c r="C28" s="6" cm="1">
        <f t="array" ref="C28">[1]!hks_qstm_is($U$1,"W69199016",$B28,1,"Cur=USD",100000000)</f>
        <v>11.06</v>
      </c>
      <c r="D28" s="6" cm="1">
        <f t="array" ref="D28">[1]!hks_qstm_is($U$1,"W69199016",EDATE($B28,-12),1,"Cur=USD",100000000)</f>
        <v>14.98</v>
      </c>
      <c r="E28" s="6" cm="1">
        <f t="array" ref="E28">[1]!hks_fa_or_ttm($U$1,$A28,"Cur=USD",100000000)+$C28-$D28</f>
        <v>49.5</v>
      </c>
      <c r="F28" s="7" cm="1">
        <f t="array" ref="F28">[1]!hks_qfa_grossprofitmargin($U$1,$B28,1)%</f>
        <v>9.6744999999999998E-2</v>
      </c>
      <c r="G28" s="7" cm="1">
        <f t="array" ref="G28">[1]!hks_qfa_grossprofitmargin($U$1,EDATE($B28,-12),1)%</f>
        <v>3.2043000000000002E-2</v>
      </c>
      <c r="H28" s="7" cm="1">
        <f t="array" ref="H28">[1]!hks_fa_grossprofitmargin_ttm2($U$1,$B28)%</f>
        <v>-0.13616200000000001</v>
      </c>
      <c r="I28" s="7" cm="1">
        <f t="array" ref="I28">[1]!hks_qfa_netprofitmargin($U$1,$B28,1)%</f>
        <v>-0.292043</v>
      </c>
      <c r="J28" s="7" cm="1">
        <f t="array" ref="J28">[1]!hks_qfa_netprofitmargin($U$1,EDATE($B28,-12),1)%</f>
        <v>-0.162884</v>
      </c>
      <c r="K28" s="7" cm="1">
        <f t="array" ref="K28">[1]!hks_fa_netprofitmargin_ttm2($U$1,$B28)%</f>
        <v>-0.44424199999999997</v>
      </c>
      <c r="L28" s="8" cm="1">
        <f t="array" ref="L28">[1]!hks_qstm_cs($U$1,"W93978243",$B28,1,"Cur=USD",100000000)</f>
        <v>1.51</v>
      </c>
      <c r="M28" s="6" cm="1">
        <f t="array" ref="M28">[1]!s_nq_avgclose($U$1,-63,$A28,3)</f>
        <v>4.7736174024017908</v>
      </c>
      <c r="N28" s="6">
        <f>MIN([1]!s_mq_low($U$1,$A28,3),[1]!s_mq_low($U$1,$A28-31,3),[1]!s_mq_low($U$1,$A28-62,3))</f>
        <v>3.691934827122342</v>
      </c>
      <c r="O28" s="9">
        <f>MAX([1]!s_mq_high($U$1,$A28,3),[1]!s_mq_high($U$1,$A28-31,3),[1]!s_mq_high($U$1,$A28-62,3))</f>
        <v>5.7918448478400766</v>
      </c>
      <c r="P28" s="9" cm="1">
        <f t="array" ref="P28">[1]!hks_stm_bs($U$1,"W59961072",$B28,1,"Cur=USD",100000000)</f>
        <v>31.28</v>
      </c>
      <c r="Q28" s="9" cm="1">
        <f t="array" ref="Q28">[1]!hks_stm_bs($U$1,"W57429756",$B28,1,"Cur=USD",100000000)</f>
        <v>85.36</v>
      </c>
      <c r="R28" s="9">
        <f>[1]!hks_stm_bs($U$1,"W51009704",$B28,1,"Cur=USD",100000000)</f>
        <v>18.25</v>
      </c>
      <c r="S28" s="9">
        <f>[1]!hks_stm_bs($U$1,"W50002154",$B28,1,"Cur=USD",100000000)</f>
        <v>30.12</v>
      </c>
    </row>
    <row r="29" spans="1:19" x14ac:dyDescent="0.25">
      <c r="A29" s="5">
        <v>40086</v>
      </c>
      <c r="B29" s="5">
        <v>40178</v>
      </c>
      <c r="C29" s="6">
        <f>[1]!hks_qstm_is($U$1,"W69199016",B29,1,"Cur=USD",100000000)</f>
        <v>13.02</v>
      </c>
      <c r="D29" s="6" cm="1">
        <f t="array" ref="D29">[1]!hks_qstm_is($U$1,"W69199016",EDATE($B29,-12),1,"Cur=USD",100000000)</f>
        <v>14.49</v>
      </c>
      <c r="E29" s="6" cm="1">
        <f t="array" ref="E29">[1]!hks_fa_or_ttm($U$1,$A29,"Cur=USD",100000000)+$C29-$D29</f>
        <v>48.029999999999994</v>
      </c>
      <c r="F29" s="7" cm="1">
        <f t="array" ref="F29">[1]!hks_qfa_grossprofitmargin($U$1,$B29,1)%</f>
        <v>0.13056800000000002</v>
      </c>
      <c r="G29" s="7" cm="1">
        <f t="array" ref="G29">[1]!hks_qfa_grossprofitmargin($U$1,EDATE($B29,-12),1)%</f>
        <v>-4.4859000000000003E-2</v>
      </c>
      <c r="H29" s="7" cm="1">
        <f t="array" ref="H29">[1]!hks_fa_grossprofitmargin_ttm2($U$1,$B29)%</f>
        <v>-9.140100000000001E-2</v>
      </c>
      <c r="I29" s="7" cm="1">
        <f t="array" ref="I29">[1]!hks_qfa_netprofitmargin($U$1,$B29,1)%</f>
        <v>-7.8341000000000008E-2</v>
      </c>
      <c r="J29" s="7" cm="1">
        <f t="array" ref="J29">[1]!hks_qfa_netprofitmargin($U$1,EDATE($B29,-12),1)%</f>
        <v>-0.24499700000000002</v>
      </c>
      <c r="K29" s="7" cm="1">
        <f t="array" ref="K29">[1]!hks_fa_netprofitmargin_ttm2($U$1,$B29)%</f>
        <v>-0.405163</v>
      </c>
      <c r="L29" s="8" cm="1">
        <f t="array" ref="L29">[1]!hks_qstm_cs($U$1,"W93978243",$B29,1,"Cur=USD",100000000)</f>
        <v>3.57</v>
      </c>
      <c r="M29" s="6" cm="1">
        <f t="array" ref="M29">[1]!s_nq_avgclose($U$1,-63,$A29,3)</f>
        <v>6.6733187053739167</v>
      </c>
      <c r="N29" s="6">
        <f>MIN([1]!s_mq_low($U$1,$A29,3),[1]!s_mq_low($U$1,$A29-31,3),[1]!s_mq_low($U$1,$A29-62,3))</f>
        <v>4.4439956252398565</v>
      </c>
      <c r="O29" s="9">
        <f>MAX([1]!s_mq_high($U$1,$A29,3),[1]!s_mq_high($U$1,$A29-31,3),[1]!s_mq_high($U$1,$A29-62,3))</f>
        <v>8.5949805499144478</v>
      </c>
      <c r="P29" s="9" cm="1">
        <f t="array" ref="P29">[1]!hks_stm_bs($U$1,"W59961072",$B29,1,"Cur=USD",100000000)</f>
        <v>33.44</v>
      </c>
      <c r="Q29" s="9" cm="1">
        <f t="array" ref="Q29">[1]!hks_stm_bs($U$1,"W57429756",$B29,1,"Cur=USD",100000000)</f>
        <v>81.11</v>
      </c>
      <c r="R29" s="9">
        <f>[1]!hks_stm_bs($U$1,"W51009704",$B29,1,"Cur=USD",100000000)</f>
        <v>18.920000000000002</v>
      </c>
      <c r="S29" s="9">
        <f>[1]!hks_stm_bs($U$1,"W50002154",$B29,1,"Cur=USD",100000000)</f>
        <v>29.23</v>
      </c>
    </row>
    <row r="30" spans="1:19" x14ac:dyDescent="0.25">
      <c r="A30" s="5">
        <v>40178</v>
      </c>
      <c r="B30" s="5">
        <v>40268</v>
      </c>
      <c r="C30" s="6">
        <f>[1]!hks_qstm_is($U$1,"W69199016",B30,1,"Cur=USD",100000000)</f>
        <v>17.399999999999999</v>
      </c>
      <c r="D30" s="6" cm="1">
        <f t="array" ref="D30">[1]!hks_qstm_is($U$1,"W69199016",EDATE($B30,-12),1,"Cur=USD",100000000)</f>
        <v>14.02</v>
      </c>
      <c r="E30" s="6" cm="1">
        <f t="array" ref="E30">[1]!hks_fa_or_ttm($U$1,$A30,"Cur=USD",100000000)+$C30-$D30</f>
        <v>51.410000000000011</v>
      </c>
      <c r="F30" s="7" cm="1">
        <f t="array" ref="F30">[1]!hks_qfa_grossprofitmargin($U$1,$B30,1)%</f>
        <v>0.25459799999999999</v>
      </c>
      <c r="G30" s="7" cm="1">
        <f t="array" ref="G30">[1]!hks_qfa_grossprofitmargin($U$1,EDATE($B30,-12),1)%</f>
        <v>-0.32025700000000001</v>
      </c>
      <c r="H30" s="7" cm="1">
        <f t="array" ref="H30">[1]!hks_fa_grossprofitmargin_ttm2($U$1,$B30)%</f>
        <v>8.8114999999999999E-2</v>
      </c>
      <c r="I30" s="7" cm="1">
        <f t="array" ref="I30">[1]!hks_qfa_netprofitmargin($U$1,$B30,1)%</f>
        <v>0.116092</v>
      </c>
      <c r="J30" s="7" cm="1">
        <f t="array" ref="J30">[1]!hks_qfa_netprofitmargin($U$1,EDATE($B30,-12),1)%</f>
        <v>-0.51283900000000004</v>
      </c>
      <c r="K30" s="7" cm="1">
        <f t="array" ref="K30">[1]!hks_fa_netprofitmargin_ttm2($U$1,$B30)%</f>
        <v>-0.199378</v>
      </c>
      <c r="L30" s="8" cm="1">
        <f t="array" ref="L30">[1]!hks_qstm_cs($U$1,"W93978243",$B30,1,"Cur=USD",100000000)</f>
        <v>3.26</v>
      </c>
      <c r="M30" s="6" cm="1">
        <f t="array" ref="M30">[1]!s_nq_avgclose($U$1,-63,$A30,3)</f>
        <v>7.9354012541628478</v>
      </c>
      <c r="N30" s="6">
        <f>MIN([1]!s_mq_low($U$1,$A30,3),[1]!s_mq_low($U$1,$A30-31,3),[1]!s_mq_low($U$1,$A30-62,3))</f>
        <v>5.9774182915314116</v>
      </c>
      <c r="O30" s="9">
        <f>MAX([1]!s_mq_high($U$1,$A30,3),[1]!s_mq_high($U$1,$A30-31,3),[1]!s_mq_high($U$1,$A30-62,3))</f>
        <v>10.616754383814778</v>
      </c>
      <c r="P30" s="9" cm="1">
        <f t="array" ref="P30">[1]!hks_stm_bs($U$1,"W59961072",$B30,1,"Cur=USD",100000000)</f>
        <v>37.69</v>
      </c>
      <c r="Q30" s="9" cm="1">
        <f t="array" ref="Q30">[1]!hks_stm_bs($U$1,"W57429756",$B30,1,"Cur=USD",100000000)</f>
        <v>79.569999999999993</v>
      </c>
      <c r="R30" s="9">
        <f>[1]!hks_stm_bs($U$1,"W51009704",$B30,1,"Cur=USD",100000000)</f>
        <v>22.42</v>
      </c>
      <c r="S30" s="9">
        <f>[1]!hks_stm_bs($U$1,"W50002154",$B30,1,"Cur=USD",100000000)</f>
        <v>23.93</v>
      </c>
    </row>
    <row r="31" spans="1:19" x14ac:dyDescent="0.25">
      <c r="A31" s="5">
        <v>40268</v>
      </c>
      <c r="B31" s="5">
        <v>40359</v>
      </c>
      <c r="C31" s="6">
        <f>[1]!hks_qstm_is($U$1,"W69199016",B31,1,"Cur=USD",100000000)</f>
        <v>19.61</v>
      </c>
      <c r="D31" s="6" cm="1">
        <f t="array" ref="D31">[1]!hks_qstm_is($U$1,"W69199016",EDATE($B31,-12),1,"Cur=USD",100000000)</f>
        <v>9.93</v>
      </c>
      <c r="E31" s="6" cm="1">
        <f t="array" ref="E31">[1]!hks_fa_or_ttm($U$1,$A31,"Cur=USD",100000000)+$C31-$D31</f>
        <v>61.089999999999996</v>
      </c>
      <c r="F31" s="7" cm="1">
        <f t="array" ref="F31">[1]!hks_qfa_grossprofitmargin($U$1,$B31,1)%</f>
        <v>0.32738400000000001</v>
      </c>
      <c r="G31" s="7" cm="1">
        <f t="array" ref="G31">[1]!hks_qfa_grossprofitmargin($U$1,EDATE($B31,-12),1)%</f>
        <v>-0.26888200000000001</v>
      </c>
      <c r="H31" s="7" cm="1">
        <f t="array" ref="H31">[1]!hks_fa_grossprofitmargin_ttm2($U$1,$B31)%</f>
        <v>0.22295000000000001</v>
      </c>
      <c r="I31" s="7" cm="1">
        <f t="array" ref="I31">[1]!hks_qfa_netprofitmargin($U$1,$B31,1)%</f>
        <v>0.193269</v>
      </c>
      <c r="J31" s="7" cm="1">
        <f t="array" ref="J31">[1]!hks_qfa_netprofitmargin($U$1,EDATE($B31,-12),1)%</f>
        <v>-0.80765399999999998</v>
      </c>
      <c r="K31" s="7" cm="1">
        <f t="array" ref="K31">[1]!hks_fa_netprofitmargin_ttm2($U$1,$B31)%</f>
        <v>2.5536E-2</v>
      </c>
      <c r="L31" s="8" cm="1">
        <f t="array" ref="L31">[1]!hks_qstm_cs($U$1,"W93978243",$B31,1,"Cur=USD",100000000)</f>
        <v>8.0399999999999991</v>
      </c>
      <c r="M31" s="6" cm="1">
        <f t="array" ref="M31">[1]!s_nq_avgclose($U$1,-63,$A31,3)</f>
        <v>9.5211690612324666</v>
      </c>
      <c r="N31" s="6">
        <f>MIN([1]!s_mq_low($U$1,$A31,3),[1]!s_mq_low($U$1,$A31-31,3),[1]!s_mq_low($U$1,$A31-62,3))</f>
        <v>7.9894251020795659</v>
      </c>
      <c r="O31" s="9">
        <f>MAX([1]!s_mq_high($U$1,$A31,3),[1]!s_mq_high($U$1,$A31-31,3),[1]!s_mq_high($U$1,$A31-62,3))</f>
        <v>11.075804481367028</v>
      </c>
      <c r="P31" s="9" cm="1">
        <f t="array" ref="P31">[1]!hks_stm_bs($U$1,"W59961072",$B31,1,"Cur=USD",100000000)</f>
        <v>40.89</v>
      </c>
      <c r="Q31" s="9" cm="1">
        <f t="array" ref="Q31">[1]!hks_stm_bs($U$1,"W57429756",$B31,1,"Cur=USD",100000000)</f>
        <v>78.63</v>
      </c>
      <c r="R31" s="9">
        <f>[1]!hks_stm_bs($U$1,"W51009704",$B31,1,"Cur=USD",100000000)</f>
        <v>22.47</v>
      </c>
      <c r="S31" s="9">
        <f>[1]!hks_stm_bs($U$1,"W50002154",$B31,1,"Cur=USD",100000000)</f>
        <v>22.87</v>
      </c>
    </row>
    <row r="32" spans="1:19" x14ac:dyDescent="0.25">
      <c r="A32" s="5">
        <v>40359</v>
      </c>
      <c r="B32" s="5">
        <v>40451</v>
      </c>
      <c r="C32" s="6">
        <f>[1]!hks_qstm_is($U$1,"W69199016",B32,1,"Cur=USD",100000000)</f>
        <v>22.88</v>
      </c>
      <c r="D32" s="6" cm="1">
        <f t="array" ref="D32">[1]!hks_qstm_is($U$1,"W69199016",EDATE($B32,-12),1,"Cur=USD",100000000)</f>
        <v>11.06</v>
      </c>
      <c r="E32" s="6" cm="1">
        <f t="array" ref="E32">[1]!hks_fa_or_ttm($U$1,$A32,"Cur=USD",100000000)+$C32-$D32</f>
        <v>72.91</v>
      </c>
      <c r="F32" s="7" cm="1">
        <f t="array" ref="F32">[1]!hks_qfa_grossprofitmargin($U$1,$B32,1)%</f>
        <v>0.37062899999999999</v>
      </c>
      <c r="G32" s="7" cm="1">
        <f t="array" ref="G32">[1]!hks_qfa_grossprofitmargin($U$1,EDATE($B32,-12),1)%</f>
        <v>9.6744999999999998E-2</v>
      </c>
      <c r="H32" s="7" cm="1">
        <f t="array" ref="H32">[1]!hks_fa_grossprofitmargin_ttm2($U$1,$B32)%</f>
        <v>0.28843800000000003</v>
      </c>
      <c r="I32" s="7" cm="1">
        <f t="array" ref="I32">[1]!hks_qfa_netprofitmargin($U$1,$B32,1)%</f>
        <v>0.41958000000000001</v>
      </c>
      <c r="J32" s="7" cm="1">
        <f t="array" ref="J32">[1]!hks_qfa_netprofitmargin($U$1,EDATE($B32,-12),1)%</f>
        <v>-0.292043</v>
      </c>
      <c r="K32" s="7" cm="1">
        <f t="array" ref="K32">[1]!hks_fa_netprofitmargin_ttm2($U$1,$B32)%</f>
        <v>0.19736699999999999</v>
      </c>
      <c r="L32" s="8" cm="1">
        <f t="array" ref="L32">[1]!hks_qstm_cs($U$1,"W93978243",$B32,1,"Cur=USD",100000000)</f>
        <v>8.89</v>
      </c>
      <c r="M32" s="6" cm="1">
        <f t="array" ref="M32">[1]!s_nq_avgclose($U$1,-63,$A32,3)</f>
        <v>9.4264747176383281</v>
      </c>
      <c r="N32" s="6">
        <f>MIN([1]!s_mq_low($U$1,$A32,3),[1]!s_mq_low($U$1,$A32-31,3),[1]!s_mq_low($U$1,$A32-62,3))</f>
        <v>7.149461093792473</v>
      </c>
      <c r="O32" s="9">
        <f>MAX([1]!s_mq_high($U$1,$A32,3),[1]!s_mq_high($U$1,$A32-31,3),[1]!s_mq_high($U$1,$A32-62,3))</f>
        <v>11.13440662148008</v>
      </c>
      <c r="P32" s="9" cm="1">
        <f t="array" ref="P32">[1]!hks_stm_bs($U$1,"W59961072",$B32,1,"Cur=USD",100000000)</f>
        <v>57.24</v>
      </c>
      <c r="Q32" s="9" cm="1">
        <f t="array" ref="Q32">[1]!hks_stm_bs($U$1,"W57429756",$B32,1,"Cur=USD",100000000)</f>
        <v>86.53</v>
      </c>
      <c r="R32" s="9">
        <f>[1]!hks_stm_bs($U$1,"W51009704",$B32,1,"Cur=USD",100000000)</f>
        <v>26.11</v>
      </c>
      <c r="S32" s="9">
        <f>[1]!hks_stm_bs($U$1,"W50002154",$B32,1,"Cur=USD",100000000)</f>
        <v>22.99</v>
      </c>
    </row>
    <row r="33" spans="1:19" x14ac:dyDescent="0.25">
      <c r="A33" s="5">
        <v>40451</v>
      </c>
      <c r="B33" s="5">
        <v>40543</v>
      </c>
      <c r="C33" s="6">
        <f>[1]!hks_qstm_is($U$1,"W69199016",B33,1,"Cur=USD",100000000)</f>
        <v>24.93</v>
      </c>
      <c r="D33" s="6" cm="1">
        <f t="array" ref="D33">[1]!hks_qstm_is($U$1,"W69199016",EDATE($B33,-12),1,"Cur=USD",100000000)</f>
        <v>13.02</v>
      </c>
      <c r="E33" s="6" cm="1">
        <f t="array" ref="E33">[1]!hks_fa_or_ttm($U$1,$A33,"Cur=USD",100000000)+$C33-$D33</f>
        <v>84.820000000000007</v>
      </c>
      <c r="F33" s="7" cm="1">
        <f t="array" ref="F33">[1]!hks_qfa_grossprofitmargin($U$1,$B33,1)%</f>
        <v>0.31327700000000003</v>
      </c>
      <c r="G33" s="7" cm="1">
        <f t="array" ref="G33">[1]!hks_qfa_grossprofitmargin($U$1,EDATE($B33,-12),1)%</f>
        <v>0.13056800000000002</v>
      </c>
      <c r="H33" s="7" cm="1">
        <f t="array" ref="H33">[1]!hks_fa_grossprofitmargin_ttm2($U$1,$B33)%</f>
        <v>0.31997199999999998</v>
      </c>
      <c r="I33" s="7" cm="1">
        <f t="array" ref="I33">[1]!hks_qfa_netprofitmargin($U$1,$B33,1)%</f>
        <v>0.14400299999999999</v>
      </c>
      <c r="J33" s="7" cm="1">
        <f t="array" ref="J33">[1]!hks_qfa_netprofitmargin($U$1,EDATE($B33,-12),1)%</f>
        <v>-7.8341000000000008E-2</v>
      </c>
      <c r="K33" s="7" cm="1">
        <f t="array" ref="K33">[1]!hks_fa_netprofitmargin_ttm2($U$1,$B33)%</f>
        <v>0.22400400000000001</v>
      </c>
      <c r="L33" s="8" cm="1">
        <f t="array" ref="L33">[1]!hks_qstm_cs($U$1,"W93978243",$B33,1,"Cur=USD",100000000)</f>
        <v>10.77</v>
      </c>
      <c r="M33" s="6" cm="1">
        <f t="array" ref="M33">[1]!s_nq_avgclose($U$1,-63,$A33,3)</f>
        <v>7.3387292192862432</v>
      </c>
      <c r="N33" s="6">
        <f>MIN([1]!s_mq_low($U$1,$A33,3),[1]!s_mq_low($U$1,$A33-31,3),[1]!s_mq_low($U$1,$A33-62,3))</f>
        <v>6.2118268519836244</v>
      </c>
      <c r="O33" s="9">
        <f>MAX([1]!s_mq_high($U$1,$A33,3),[1]!s_mq_high($U$1,$A33-31,3),[1]!s_mq_high($U$1,$A33-62,3))</f>
        <v>8.7903210169579573</v>
      </c>
      <c r="P33" s="9" cm="1">
        <f t="array" ref="P33">[1]!hks_stm_bs($U$1,"W59961072",$B33,1,"Cur=USD",100000000)</f>
        <v>63.33</v>
      </c>
      <c r="Q33" s="9" cm="1">
        <f t="array" ref="Q33">[1]!hks_stm_bs($U$1,"W57429756",$B33,1,"Cur=USD",100000000)</f>
        <v>83.6</v>
      </c>
      <c r="R33" s="9">
        <f>[1]!hks_stm_bs($U$1,"W51009704",$B33,1,"Cur=USD",100000000)</f>
        <v>27.02</v>
      </c>
      <c r="S33" s="9">
        <f>[1]!hks_stm_bs($U$1,"W50002154",$B33,1,"Cur=USD",100000000)</f>
        <v>21.75</v>
      </c>
    </row>
    <row r="34" spans="1:19" x14ac:dyDescent="0.25">
      <c r="A34" s="5">
        <v>40543</v>
      </c>
      <c r="B34" s="5">
        <v>40633</v>
      </c>
      <c r="C34" s="6">
        <f>[1]!hks_qstm_is($U$1,"W69199016",B34,1,"Cur=USD",100000000)</f>
        <v>22.52</v>
      </c>
      <c r="D34" s="6" cm="1">
        <f t="array" ref="D34">[1]!hks_qstm_is($U$1,"W69199016",EDATE($B34,-12),1,"Cur=USD",100000000)</f>
        <v>17.399999999999999</v>
      </c>
      <c r="E34" s="6" cm="1">
        <f t="array" ref="E34">[1]!hks_fa_or_ttm($U$1,$A34,"Cur=USD",100000000)+$C34-$D34</f>
        <v>89.94</v>
      </c>
      <c r="F34" s="7" cm="1">
        <f t="array" ref="F34">[1]!hks_qfa_grossprofitmargin($U$1,$B34,1)%</f>
        <v>0.232682</v>
      </c>
      <c r="G34" s="7" cm="1">
        <f t="array" ref="G34">[1]!hks_qfa_grossprofitmargin($U$1,EDATE($B34,-12),1)%</f>
        <v>0.25459799999999999</v>
      </c>
      <c r="H34" s="7" cm="1">
        <f t="array" ref="H34">[1]!hks_fa_grossprofitmargin_ttm2($U$1,$B34)%</f>
        <v>0.31076300000000001</v>
      </c>
      <c r="I34" s="7" cm="1">
        <f t="array" ref="I34">[1]!hks_qfa_netprofitmargin($U$1,$B34,1)%</f>
        <v>7.6377E-2</v>
      </c>
      <c r="J34" s="7" cm="1">
        <f t="array" ref="J34">[1]!hks_qfa_netprofitmargin($U$1,EDATE($B34,-12),1)%</f>
        <v>0.116092</v>
      </c>
      <c r="K34" s="7" cm="1">
        <f t="array" ref="K34">[1]!hks_fa_netprofitmargin_ttm2($U$1,$B34)%</f>
        <v>0.20791599999999999</v>
      </c>
      <c r="L34" s="8" cm="1">
        <f t="array" ref="L34">[1]!hks_qstm_cs($U$1,"W93978243",$B34,1,"Cur=USD",100000000)</f>
        <v>7.32</v>
      </c>
      <c r="M34" s="6" cm="1">
        <f t="array" ref="M34">[1]!s_nq_avgclose($U$1,-63,$A34,3)</f>
        <v>7.5790956639832867</v>
      </c>
      <c r="N34" s="6">
        <f>MIN([1]!s_mq_low($U$1,$A34,3),[1]!s_mq_low($U$1,$A34-31,3),[1]!s_mq_low($U$1,$A34-62,3))</f>
        <v>6.6025077860706443</v>
      </c>
      <c r="O34" s="9">
        <f>MAX([1]!s_mq_high($U$1,$A34,3),[1]!s_mq_high($U$1,$A34-31,3),[1]!s_mq_high($U$1,$A34-62,3))</f>
        <v>8.575446503210097</v>
      </c>
      <c r="P34" s="9" cm="1">
        <f t="array" ref="P34">[1]!hks_stm_bs($U$1,"W59961072",$B34,1,"Cur=USD",100000000)</f>
        <v>57.83</v>
      </c>
      <c r="Q34" s="9" cm="1">
        <f t="array" ref="Q34">[1]!hks_stm_bs($U$1,"W57429756",$B34,1,"Cur=USD",100000000)</f>
        <v>88.34</v>
      </c>
      <c r="R34" s="9">
        <f>[1]!hks_stm_bs($U$1,"W51009704",$B34,1,"Cur=USD",100000000)</f>
        <v>27.58</v>
      </c>
      <c r="S34" s="9">
        <f>[1]!hks_stm_bs($U$1,"W50002154",$B34,1,"Cur=USD",100000000)</f>
        <v>18.649999999999999</v>
      </c>
    </row>
    <row r="35" spans="1:19" x14ac:dyDescent="0.25">
      <c r="A35" s="5">
        <v>40633</v>
      </c>
      <c r="B35" s="5">
        <v>40724</v>
      </c>
      <c r="C35" s="6">
        <f>[1]!hks_qstm_is($U$1,"W69199016",B35,1,"Cur=USD",100000000)</f>
        <v>22.57</v>
      </c>
      <c r="D35" s="6" cm="1">
        <f t="array" ref="D35">[1]!hks_qstm_is($U$1,"W69199016",EDATE($B35,-12),1,"Cur=USD",100000000)</f>
        <v>19.61</v>
      </c>
      <c r="E35" s="6" cm="1">
        <f t="array" ref="E35">[1]!hks_fa_or_ttm($U$1,$A35,"Cur=USD",100000000)+$C35-$D35</f>
        <v>92.899999999999991</v>
      </c>
      <c r="F35" s="7" cm="1">
        <f t="array" ref="F35">[1]!hks_qfa_grossprofitmargin($U$1,$B35,1)%</f>
        <v>0.19273399999999999</v>
      </c>
      <c r="G35" s="7" cm="1">
        <f t="array" ref="G35">[1]!hks_qfa_grossprofitmargin($U$1,EDATE($B35,-12),1)%</f>
        <v>0.32738400000000001</v>
      </c>
      <c r="H35" s="7" cm="1">
        <f t="array" ref="H35">[1]!hks_fa_grossprofitmargin_ttm2($U$1,$B35)%</f>
        <v>0.27857900000000002</v>
      </c>
      <c r="I35" s="7" cm="1">
        <f t="array" ref="I35">[1]!hks_qfa_netprofitmargin($U$1,$B35,1)%</f>
        <v>3.3230000000000003E-2</v>
      </c>
      <c r="J35" s="7" cm="1">
        <f t="array" ref="J35">[1]!hks_qfa_netprofitmargin($U$1,EDATE($B35,-12),1)%</f>
        <v>0.193269</v>
      </c>
      <c r="K35" s="7" cm="1">
        <f t="array" ref="K35">[1]!hks_fa_netprofitmargin_ttm2($U$1,$B35)%</f>
        <v>0.168568</v>
      </c>
      <c r="L35" s="8" cm="1">
        <f t="array" ref="L35">[1]!hks_qstm_cs($U$1,"W93978243",$B35,1,"Cur=USD",100000000)</f>
        <v>8.09</v>
      </c>
      <c r="M35" s="6" cm="1">
        <f t="array" ref="M35">[1]!s_nq_avgclose($U$1,-63,$A35,3)</f>
        <v>10.186402547846541</v>
      </c>
      <c r="N35" s="6">
        <f>MIN([1]!s_mq_low($U$1,$A35,3),[1]!s_mq_low($U$1,$A35-31,3),[1]!s_mq_low($U$1,$A35-62,3))</f>
        <v>7.9503570086708653</v>
      </c>
      <c r="O35" s="9">
        <f>MAX([1]!s_mq_high($U$1,$A35,3),[1]!s_mq_high($U$1,$A35-31,3),[1]!s_mq_high($U$1,$A35-62,3))</f>
        <v>11.671592905849733</v>
      </c>
      <c r="P35" s="9" cm="1">
        <f t="array" ref="P35">[1]!hks_stm_bs($U$1,"W59961072",$B35,1,"Cur=USD",100000000)</f>
        <v>56.54</v>
      </c>
      <c r="Q35" s="9" cm="1">
        <f t="array" ref="Q35">[1]!hks_stm_bs($U$1,"W57429756",$B35,1,"Cur=USD",100000000)</f>
        <v>87.44</v>
      </c>
      <c r="R35" s="9">
        <f>[1]!hks_stm_bs($U$1,"W51009704",$B35,1,"Cur=USD",100000000)</f>
        <v>25.9</v>
      </c>
      <c r="S35" s="9">
        <f>[1]!hks_stm_bs($U$1,"W50002154",$B35,1,"Cur=USD",100000000)</f>
        <v>18.46</v>
      </c>
    </row>
    <row r="36" spans="1:19" x14ac:dyDescent="0.25">
      <c r="A36" s="5">
        <v>40724</v>
      </c>
      <c r="B36" s="5">
        <v>40816</v>
      </c>
      <c r="C36" s="6">
        <f>[1]!hks_qstm_is($U$1,"W69199016",B36,1,"Cur=USD",100000000)</f>
        <v>21.39</v>
      </c>
      <c r="D36" s="6" cm="1">
        <f t="array" ref="D36">[1]!hks_qstm_is($U$1,"W69199016",EDATE($B36,-12),1,"Cur=USD",100000000)</f>
        <v>22.88</v>
      </c>
      <c r="E36" s="6" cm="1">
        <f t="array" ref="E36">[1]!hks_fa_or_ttm($U$1,$A36,"Cur=USD",100000000)+$C36-$D36</f>
        <v>89.92</v>
      </c>
      <c r="F36" s="7" cm="1">
        <f t="array" ref="F36">[1]!hks_qfa_grossprofitmargin($U$1,$B36,1)%</f>
        <v>0.22346900000000003</v>
      </c>
      <c r="G36" s="7" cm="1">
        <f t="array" ref="G36">[1]!hks_qfa_grossprofitmargin($U$1,EDATE($B36,-12),1)%</f>
        <v>0.37062899999999999</v>
      </c>
      <c r="H36" s="7" cm="1">
        <f t="array" ref="H36">[1]!hks_fa_grossprofitmargin_ttm2($U$1,$B36)%</f>
        <v>0.242643</v>
      </c>
      <c r="I36" s="7" cm="1">
        <f t="array" ref="I36">[1]!hks_qfa_netprofitmargin($U$1,$B36,1)%</f>
        <v>3.5998000000000002E-2</v>
      </c>
      <c r="J36" s="7" cm="1">
        <f t="array" ref="J36">[1]!hks_qfa_netprofitmargin($U$1,EDATE($B36,-12),1)%</f>
        <v>0.41958000000000001</v>
      </c>
      <c r="K36" s="7" cm="1">
        <f t="array" ref="K36">[1]!hks_fa_netprofitmargin_ttm2($U$1,$B36)%</f>
        <v>7.4718000000000007E-2</v>
      </c>
      <c r="L36" s="8" cm="1">
        <f t="array" ref="L36">[1]!hks_qstm_cs($U$1,"W93978243",$B36,1,"Cur=USD",100000000)</f>
        <v>5.89</v>
      </c>
      <c r="M36" s="6" cm="1">
        <f t="array" ref="M36">[1]!s_nq_avgclose($U$1,-63,$A36,3)</f>
        <v>9.637152463539552</v>
      </c>
      <c r="N36" s="6">
        <f>MIN([1]!s_mq_low($U$1,$A36,3),[1]!s_mq_low($U$1,$A36-31,3),[1]!s_mq_low($U$1,$A36-62,3))</f>
        <v>7.0287406851595833</v>
      </c>
      <c r="O36" s="9">
        <f>MAX([1]!s_mq_high($U$1,$A36,3),[1]!s_mq_high($U$1,$A36-31,3),[1]!s_mq_high($U$1,$A36-62,3))</f>
        <v>11.554388625623627</v>
      </c>
      <c r="P36" s="9" cm="1">
        <f t="array" ref="P36">[1]!hks_stm_bs($U$1,"W59961072",$B36,1,"Cur=USD",100000000)</f>
        <v>60.45</v>
      </c>
      <c r="Q36" s="9" cm="1">
        <f t="array" ref="Q36">[1]!hks_stm_bs($U$1,"W57429756",$B36,1,"Cur=USD",100000000)</f>
        <v>85.25</v>
      </c>
      <c r="R36" s="9">
        <f>[1]!hks_stm_bs($U$1,"W51009704",$B36,1,"Cur=USD",100000000)</f>
        <v>25.88</v>
      </c>
      <c r="S36" s="9">
        <f>[1]!hks_stm_bs($U$1,"W50002154",$B36,1,"Cur=USD",100000000)</f>
        <v>19.5</v>
      </c>
    </row>
    <row r="37" spans="1:19" x14ac:dyDescent="0.25">
      <c r="A37" s="5">
        <v>40816</v>
      </c>
      <c r="B37" s="5">
        <v>40908</v>
      </c>
      <c r="C37" s="6">
        <f>[1]!hks_qstm_is($U$1,"W69199016",B37,1,"Cur=USD",100000000)</f>
        <v>21.4</v>
      </c>
      <c r="D37" s="6" cm="1">
        <f t="array" ref="D37">[1]!hks_qstm_is($U$1,"W69199016",EDATE($B37,-12),1,"Cur=USD",100000000)</f>
        <v>24.93</v>
      </c>
      <c r="E37" s="6" cm="1">
        <f t="array" ref="E37">[1]!hks_fa_or_ttm($U$1,$A37,"Cur=USD",100000000)+$C37-$D37</f>
        <v>84.35</v>
      </c>
      <c r="F37" s="7" cm="1">
        <f t="array" ref="F37">[1]!hks_qfa_grossprofitmargin($U$1,$B37,1)%</f>
        <v>0.15</v>
      </c>
      <c r="G37" s="7" cm="1">
        <f t="array" ref="G37">[1]!hks_qfa_grossprofitmargin($U$1,EDATE($B37,-12),1)%</f>
        <v>0.31327700000000003</v>
      </c>
      <c r="H37" s="7" cm="1">
        <f t="array" ref="H37">[1]!hks_fa_grossprofitmargin_ttm2($U$1,$B37)%</f>
        <v>0.200046</v>
      </c>
      <c r="I37" s="7" cm="1">
        <f t="array" ref="I37">[1]!hks_qfa_netprofitmargin($U$1,$B37,1)%</f>
        <v>-6.2617000000000006E-2</v>
      </c>
      <c r="J37" s="7" cm="1">
        <f t="array" ref="J37">[1]!hks_qfa_netprofitmargin($U$1,EDATE($B37,-12),1)%</f>
        <v>0.14400299999999999</v>
      </c>
      <c r="K37" s="7" cm="1">
        <f t="array" ref="K37">[1]!hks_fa_netprofitmargin_ttm2($U$1,$B37)%</f>
        <v>2.162E-2</v>
      </c>
      <c r="L37" s="8" cm="1">
        <f t="array" ref="L37">[1]!hks_qstm_cs($U$1,"W93978243",$B37,1,"Cur=USD",100000000)</f>
        <v>3.54</v>
      </c>
      <c r="M37" s="6" cm="1">
        <f t="array" ref="M37">[1]!s_nq_avgclose($U$1,-63,$A37,3)</f>
        <v>6.4847693717549664</v>
      </c>
      <c r="N37" s="6">
        <f>MIN([1]!s_mq_low($U$1,$A37,3),[1]!s_mq_low($U$1,$A37-31,3),[1]!s_mq_low($U$1,$A37-62,3))</f>
        <v>4.8932786994399295</v>
      </c>
      <c r="O37" s="9">
        <f>MAX([1]!s_mq_high($U$1,$A37,3),[1]!s_mq_high($U$1,$A37-31,3),[1]!s_mq_high($U$1,$A37-62,3))</f>
        <v>8.0089591487839158</v>
      </c>
      <c r="P37" s="9" cm="1">
        <f t="array" ref="P37">[1]!hks_stm_bs($U$1,"W59961072",$B37,1,"Cur=USD",100000000)</f>
        <v>58.32</v>
      </c>
      <c r="Q37" s="9" cm="1">
        <f t="array" ref="Q37">[1]!hks_stm_bs($U$1,"W57429756",$B37,1,"Cur=USD",100000000)</f>
        <v>89.2</v>
      </c>
      <c r="R37" s="9">
        <f>[1]!hks_stm_bs($U$1,"W51009704",$B37,1,"Cur=USD",100000000)</f>
        <v>24.8</v>
      </c>
      <c r="S37" s="9">
        <f>[1]!hks_stm_bs($U$1,"W50002154",$B37,1,"Cur=USD",100000000)</f>
        <v>24.2</v>
      </c>
    </row>
    <row r="38" spans="1:19" x14ac:dyDescent="0.25">
      <c r="A38" s="5">
        <v>40908</v>
      </c>
      <c r="B38" s="5">
        <v>40999</v>
      </c>
      <c r="C38" s="6">
        <f>[1]!hks_qstm_is($U$1,"W69199016",B38,1,"Cur=USD",100000000)</f>
        <v>20.9</v>
      </c>
      <c r="D38" s="6" cm="1">
        <f t="array" ref="D38">[1]!hks_qstm_is($U$1,"W69199016",EDATE($B38,-12),1,"Cur=USD",100000000)</f>
        <v>22.52</v>
      </c>
      <c r="E38" s="6" cm="1">
        <f t="array" ref="E38">[1]!hks_fa_or_ttm($U$1,$A38,"Cur=USD",100000000)+$C38-$D38</f>
        <v>84.64</v>
      </c>
      <c r="F38" s="7" cm="1">
        <f t="array" ref="F38">[1]!hks_qfa_grossprofitmargin($U$1,$B38,1)%</f>
        <v>0.14593299999999998</v>
      </c>
      <c r="G38" s="7" cm="1">
        <f t="array" ref="G38">[1]!hks_qfa_grossprofitmargin($U$1,EDATE($B38,-12),1)%</f>
        <v>0.232682</v>
      </c>
      <c r="H38" s="7" cm="1">
        <f t="array" ref="H38">[1]!hks_fa_grossprofitmargin_ttm2($U$1,$B38)%</f>
        <v>0.17841399999999999</v>
      </c>
      <c r="I38" s="7" cm="1">
        <f t="array" ref="I38">[1]!hks_qfa_netprofitmargin($U$1,$B38,1)%</f>
        <v>-8.9473999999999998E-2</v>
      </c>
      <c r="J38" s="7" cm="1">
        <f t="array" ref="J38">[1]!hks_qfa_netprofitmargin($U$1,EDATE($B38,-12),1)%</f>
        <v>7.6377E-2</v>
      </c>
      <c r="K38" s="7" cm="1">
        <f t="array" ref="K38">[1]!hks_fa_netprofitmargin_ttm2($U$1,$B38)%</f>
        <v>-1.9592000000000002E-2</v>
      </c>
      <c r="L38" s="8" cm="1">
        <f t="array" ref="L38">[1]!hks_qstm_cs($U$1,"W93978243",$B38,1,"Cur=USD",100000000)</f>
        <v>4.04</v>
      </c>
      <c r="M38" s="6" cm="1">
        <f t="array" ref="M38">[1]!s_nq_avgclose($U$1,-63,$A38,3)</f>
        <v>5.5183681939791613</v>
      </c>
      <c r="N38" s="6">
        <f>MIN([1]!s_mq_low($U$1,$A38,3),[1]!s_mq_low($U$1,$A38-31,3),[1]!s_mq_low($U$1,$A38-62,3))</f>
        <v>3.8775082708136774</v>
      </c>
      <c r="O38" s="9">
        <f>MAX([1]!s_mq_high($U$1,$A38,3),[1]!s_mq_high($U$1,$A38-31,3),[1]!s_mq_high($U$1,$A38-62,3))</f>
        <v>6.8369163465228562</v>
      </c>
      <c r="P38" s="9" cm="1">
        <f t="array" ref="P38">[1]!hks_stm_bs($U$1,"W59961072",$B38,1,"Cur=USD",100000000)</f>
        <v>54.91</v>
      </c>
      <c r="Q38" s="9" cm="1">
        <f t="array" ref="Q38">[1]!hks_stm_bs($U$1,"W57429756",$B38,1,"Cur=USD",100000000)</f>
        <v>87.2</v>
      </c>
      <c r="R38" s="9">
        <f>[1]!hks_stm_bs($U$1,"W51009704",$B38,1,"Cur=USD",100000000)</f>
        <v>20.21</v>
      </c>
      <c r="S38" s="9">
        <f>[1]!hks_stm_bs($U$1,"W50002154",$B38,1,"Cur=USD",100000000)</f>
        <v>24.81</v>
      </c>
    </row>
    <row r="39" spans="1:19" x14ac:dyDescent="0.25">
      <c r="A39" s="5">
        <v>40999</v>
      </c>
      <c r="B39" s="5">
        <v>41090</v>
      </c>
      <c r="C39" s="6">
        <f>[1]!hks_qstm_is($U$1,"W69199016",B39,1,"Cur=USD",100000000)</f>
        <v>20.09</v>
      </c>
      <c r="D39" s="6" cm="1">
        <f t="array" ref="D39">[1]!hks_qstm_is($U$1,"W69199016",EDATE($B39,-12),1,"Cur=USD",100000000)</f>
        <v>22.57</v>
      </c>
      <c r="E39" s="6" cm="1">
        <f t="array" ref="E39">[1]!hks_fa_or_ttm($U$1,$A39,"Cur=USD",100000000)+$C39-$D39</f>
        <v>81.300000000000011</v>
      </c>
      <c r="F39" s="7" cm="1">
        <f t="array" ref="F39">[1]!hks_qfa_grossprofitmargin($U$1,$B39,1)%</f>
        <v>0.10453</v>
      </c>
      <c r="G39" s="7" cm="1">
        <f t="array" ref="G39">[1]!hks_qfa_grossprofitmargin($U$1,EDATE($B39,-12),1)%</f>
        <v>0.19273399999999999</v>
      </c>
      <c r="H39" s="7" cm="1">
        <f t="array" ref="H39">[1]!hks_fa_grossprofitmargin_ttm2($U$1,$B39)%</f>
        <v>0.15683900000000001</v>
      </c>
      <c r="I39" s="7" cm="1">
        <f t="array" ref="I39">[1]!hks_qfa_netprofitmargin($U$1,$B39,1)%</f>
        <v>-0.14036799999999999</v>
      </c>
      <c r="J39" s="7" cm="1">
        <f t="array" ref="J39">[1]!hks_qfa_netprofitmargin($U$1,EDATE($B39,-12),1)%</f>
        <v>3.3230000000000003E-2</v>
      </c>
      <c r="K39" s="7" cm="1">
        <f t="array" ref="K39">[1]!hks_fa_netprofitmargin_ttm2($U$1,$B39)%</f>
        <v>-6.2782999999999992E-2</v>
      </c>
      <c r="L39" s="8" cm="1">
        <f t="array" ref="L39">[1]!hks_qstm_cs($U$1,"W93978243",$B39,1,"Cur=USD",100000000)</f>
        <v>5.74</v>
      </c>
      <c r="M39" s="6" cm="1">
        <f t="array" ref="M39">[1]!s_nq_avgclose($U$1,-63,$A39,3)</f>
        <v>7.7788236610482802</v>
      </c>
      <c r="N39" s="6">
        <f>MIN([1]!s_mq_low($U$1,$A39,3),[1]!s_mq_low($U$1,$A39-31,3),[1]!s_mq_low($U$1,$A39-62,3))</f>
        <v>6.43646838908366</v>
      </c>
      <c r="O39" s="9">
        <f>MAX([1]!s_mq_high($U$1,$A39,3),[1]!s_mq_high($U$1,$A39-31,3),[1]!s_mq_high($U$1,$A39-62,3))</f>
        <v>8.946593390592767</v>
      </c>
      <c r="P39" s="9" cm="1">
        <f t="array" ref="P39">[1]!hks_stm_bs($U$1,"W59961072",$B39,1,"Cur=USD",100000000)</f>
        <v>56.59</v>
      </c>
      <c r="Q39" s="9" cm="1">
        <f t="array" ref="Q39">[1]!hks_stm_bs($U$1,"W57429756",$B39,1,"Cur=USD",100000000)</f>
        <v>84.8</v>
      </c>
      <c r="R39" s="9">
        <f>[1]!hks_stm_bs($U$1,"W51009704",$B39,1,"Cur=USD",100000000)</f>
        <v>21.02</v>
      </c>
      <c r="S39" s="9">
        <f>[1]!hks_stm_bs($U$1,"W50002154",$B39,1,"Cur=USD",100000000)</f>
        <v>26.78</v>
      </c>
    </row>
    <row r="40" spans="1:19" x14ac:dyDescent="0.25">
      <c r="A40" s="5">
        <v>41090</v>
      </c>
      <c r="B40" s="5">
        <v>41182</v>
      </c>
      <c r="C40" s="6">
        <f>[1]!hks_qstm_is($U$1,"W69199016",B40,1,"Cur=USD",100000000)</f>
        <v>21.72</v>
      </c>
      <c r="D40" s="6" cm="1">
        <f t="array" ref="D40">[1]!hks_qstm_is($U$1,"W69199016",EDATE($B40,-12),1,"Cur=USD",100000000)</f>
        <v>21.39</v>
      </c>
      <c r="E40" s="6" cm="1">
        <f t="array" ref="E40">[1]!hks_fa_or_ttm($U$1,$A40,"Cur=USD",100000000)+$C40-$D40</f>
        <v>84.44</v>
      </c>
      <c r="F40" s="7" cm="1">
        <f t="array" ref="F40">[1]!hks_qfa_grossprofitmargin($U$1,$B40,1)%</f>
        <v>0.107735</v>
      </c>
      <c r="G40" s="7" cm="1">
        <f t="array" ref="G40">[1]!hks_qfa_grossprofitmargin($U$1,EDATE($B40,-12),1)%</f>
        <v>0.22346900000000003</v>
      </c>
      <c r="H40" s="7" cm="1">
        <f t="array" ref="H40">[1]!hks_fa_grossprofitmargin_ttm2($U$1,$B40)%</f>
        <v>0.12721399999999999</v>
      </c>
      <c r="I40" s="7" cm="1">
        <f t="array" ref="I40">[1]!hks_qfa_netprofitmargin($U$1,$B40,1)%</f>
        <v>-0.14733000000000002</v>
      </c>
      <c r="J40" s="7" cm="1">
        <f t="array" ref="J40">[1]!hks_qfa_netprofitmargin($U$1,EDATE($B40,-12),1)%</f>
        <v>3.5998000000000002E-2</v>
      </c>
      <c r="K40" s="7" cm="1">
        <f t="array" ref="K40">[1]!hks_fa_netprofitmargin_ttm2($U$1,$B40)%</f>
        <v>-0.10973699999999999</v>
      </c>
      <c r="L40" s="8" cm="1">
        <f t="array" ref="L40">[1]!hks_qstm_cs($U$1,"W93978243",$B40,1,"Cur=USD",100000000)</f>
        <v>6.86</v>
      </c>
      <c r="M40" s="6" cm="1">
        <f t="array" ref="M40">[1]!s_nq_avgclose($U$1,-63,$A40,3)</f>
        <v>6.2025176578510832</v>
      </c>
      <c r="N40" s="6">
        <f>MIN([1]!s_mq_low($U$1,$A40,3),[1]!s_mq_low($U$1,$A40-31,3),[1]!s_mq_low($U$1,$A40-62,3))</f>
        <v>5.1765223766530193</v>
      </c>
      <c r="O40" s="9">
        <f>MAX([1]!s_mq_high($U$1,$A40,3),[1]!s_mq_high($U$1,$A40-31,3),[1]!s_mq_high($U$1,$A40-62,3))</f>
        <v>8.0577942655447945</v>
      </c>
      <c r="P40" s="9" cm="1">
        <f t="array" ref="P40">[1]!hks_stm_bs($U$1,"W59961072",$B40,1,"Cur=USD",100000000)</f>
        <v>56.3</v>
      </c>
      <c r="Q40" s="9" cm="1">
        <f t="array" ref="Q40">[1]!hks_stm_bs($U$1,"W57429756",$B40,1,"Cur=USD",100000000)</f>
        <v>86.86</v>
      </c>
      <c r="R40" s="9">
        <f>[1]!hks_stm_bs($U$1,"W51009704",$B40,1,"Cur=USD",100000000)</f>
        <v>21.77</v>
      </c>
      <c r="S40" s="9">
        <f>[1]!hks_stm_bs($U$1,"W50002154",$B40,1,"Cur=USD",100000000)</f>
        <v>36.53</v>
      </c>
    </row>
    <row r="41" spans="1:19" x14ac:dyDescent="0.25">
      <c r="A41" s="5">
        <v>41182</v>
      </c>
      <c r="B41" s="5">
        <v>41274</v>
      </c>
      <c r="C41" s="6">
        <f>[1]!hks_qstm_is($U$1,"W69199016",B41,1,"Cur=USD",100000000)</f>
        <v>19.63</v>
      </c>
      <c r="D41" s="6" cm="1">
        <f t="array" ref="D41">[1]!hks_qstm_is($U$1,"W69199016",EDATE($B41,-12),1,"Cur=USD",100000000)</f>
        <v>21.4</v>
      </c>
      <c r="E41" s="6" cm="1">
        <f t="array" ref="E41">[1]!hks_fa_or_ttm($U$1,$A41,"Cur=USD",100000000)+$C41-$D41</f>
        <v>80.569999999999993</v>
      </c>
      <c r="F41" s="7" cm="1">
        <f t="array" ref="F41">[1]!hks_qfa_grossprofitmargin($U$1,$B41,1)%</f>
        <v>0.111564</v>
      </c>
      <c r="G41" s="7" cm="1">
        <f t="array" ref="G41">[1]!hks_qfa_grossprofitmargin($U$1,EDATE($B41,-12),1)%</f>
        <v>0.15</v>
      </c>
      <c r="H41" s="7" cm="1">
        <f t="array" ref="H41">[1]!hks_fa_grossprofitmargin_ttm2($U$1,$B41)%</f>
        <v>0.117561</v>
      </c>
      <c r="I41" s="7" cm="1">
        <f t="array" ref="I41">[1]!hks_qfa_netprofitmargin($U$1,$B41,1)%</f>
        <v>-0.12328099999999999</v>
      </c>
      <c r="J41" s="7" cm="1">
        <f t="array" ref="J41">[1]!hks_qfa_netprofitmargin($U$1,EDATE($B41,-12),1)%</f>
        <v>-6.2617000000000006E-2</v>
      </c>
      <c r="K41" s="7" cm="1">
        <f t="array" ref="K41">[1]!hks_fa_netprofitmargin_ttm2($U$1,$B41)%</f>
        <v>-0.12521299999999999</v>
      </c>
      <c r="L41" s="8" cm="1">
        <f t="array" ref="L41">[1]!hks_qstm_cs($U$1,"W93978243",$B41,1,"Cur=USD",100000000)</f>
        <v>4.5</v>
      </c>
      <c r="M41" s="6" cm="1">
        <f t="array" ref="M41">[1]!s_nq_avgclose($U$1,-63,$A41,3)</f>
        <v>6.1723009293552886</v>
      </c>
      <c r="N41" s="6">
        <f>MIN([1]!s_mq_low($U$1,$A41,3),[1]!s_mq_low($U$1,$A41-31,3),[1]!s_mq_low($U$1,$A41-62,3))</f>
        <v>5.4304649838095829</v>
      </c>
      <c r="O41" s="9">
        <f>MAX([1]!s_mq_high($U$1,$A41,3),[1]!s_mq_high($U$1,$A41-31,3),[1]!s_mq_high($U$1,$A41-62,3))</f>
        <v>6.8173822998185054</v>
      </c>
      <c r="P41" s="9" cm="1">
        <f t="array" ref="P41">[1]!hks_stm_bs($U$1,"W59961072",$B41,1,"Cur=USD",100000000)</f>
        <v>57.58</v>
      </c>
      <c r="Q41" s="9" cm="1">
        <f t="array" ref="Q41">[1]!hks_stm_bs($U$1,"W57429756",$B41,1,"Cur=USD",100000000)</f>
        <v>85.7</v>
      </c>
      <c r="R41" s="9">
        <f>[1]!hks_stm_bs($U$1,"W51009704",$B41,1,"Cur=USD",100000000)</f>
        <v>22.43</v>
      </c>
      <c r="S41" s="9">
        <f>[1]!hks_stm_bs($U$1,"W50002154",$B41,1,"Cur=USD",100000000)</f>
        <v>36.68</v>
      </c>
    </row>
    <row r="42" spans="1:19" x14ac:dyDescent="0.25">
      <c r="A42" s="5">
        <v>41274</v>
      </c>
      <c r="B42" s="5">
        <v>41364</v>
      </c>
      <c r="C42" s="6">
        <f>[1]!hks_qstm_is($U$1,"W69199016",B42,1,"Cur=USD",100000000)</f>
        <v>18.34</v>
      </c>
      <c r="D42" s="6" cm="1">
        <f t="array" ref="D42">[1]!hks_qstm_is($U$1,"W69199016",EDATE($B42,-12),1,"Cur=USD",100000000)</f>
        <v>20.9</v>
      </c>
      <c r="E42" s="6" cm="1">
        <f t="array" ref="E42">[1]!hks_fa_or_ttm($U$1,$A42,"Cur=USD",100000000)+$C42-$D42</f>
        <v>77.22</v>
      </c>
      <c r="F42" s="7" cm="1">
        <f t="array" ref="F42">[1]!hks_qfa_grossprofitmargin($U$1,$B42,1)%</f>
        <v>0.11832100000000001</v>
      </c>
      <c r="G42" s="7" cm="1">
        <f t="array" ref="G42">[1]!hks_qfa_grossprofitmargin($U$1,EDATE($B42,-12),1)%</f>
        <v>0.14593299999999998</v>
      </c>
      <c r="H42" s="7" cm="1">
        <f t="array" ref="H42">[1]!hks_fa_grossprofitmargin_ttm2($U$1,$B42)%</f>
        <v>0.110303</v>
      </c>
      <c r="I42" s="7" cm="1">
        <f t="array" ref="I42">[1]!hks_qfa_netprofitmargin($U$1,$B42,1)%</f>
        <v>-0.14994499999999999</v>
      </c>
      <c r="J42" s="7" cm="1">
        <f t="array" ref="J42">[1]!hks_qfa_netprofitmargin($U$1,EDATE($B42,-12),1)%</f>
        <v>-8.9473999999999998E-2</v>
      </c>
      <c r="K42" s="7" cm="1">
        <f t="array" ref="K42">[1]!hks_fa_netprofitmargin_ttm2($U$1,$B42)%</f>
        <v>-0.140261</v>
      </c>
      <c r="L42" s="8" cm="1">
        <f t="array" ref="L42">[1]!hks_qstm_cs($U$1,"W93978243",$B42,1,"Cur=USD",100000000)</f>
        <v>2.36</v>
      </c>
      <c r="M42" s="6" cm="1">
        <f t="array" ref="M42">[1]!s_nq_avgclose($U$1,-63,$A42,3)</f>
        <v>5.7947734287483312</v>
      </c>
      <c r="N42" s="6">
        <f>MIN([1]!s_mq_low($U$1,$A42,3),[1]!s_mq_low($U$1,$A42-31,3),[1]!s_mq_low($U$1,$A42-62,3))</f>
        <v>5.039784049722563</v>
      </c>
      <c r="O42" s="9">
        <f>MAX([1]!s_mq_high($U$1,$A42,3),[1]!s_mq_high($U$1,$A42-31,3),[1]!s_mq_high($U$1,$A42-62,3))</f>
        <v>6.7392461130011014</v>
      </c>
      <c r="P42" s="9" cm="1">
        <f t="array" ref="P42">[1]!hks_stm_bs($U$1,"W59961072",$B42,1,"Cur=USD",100000000)</f>
        <v>53.15</v>
      </c>
      <c r="Q42" s="9" cm="1">
        <f t="array" ref="Q42">[1]!hks_stm_bs($U$1,"W57429756",$B42,1,"Cur=USD",100000000)</f>
        <v>87.52</v>
      </c>
      <c r="R42" s="9">
        <f>[1]!hks_stm_bs($U$1,"W51009704",$B42,1,"Cur=USD",100000000)</f>
        <v>21.38</v>
      </c>
      <c r="S42" s="9">
        <f>[1]!hks_stm_bs($U$1,"W50002154",$B42,1,"Cur=USD",100000000)</f>
        <v>37.43</v>
      </c>
    </row>
    <row r="43" spans="1:19" x14ac:dyDescent="0.25">
      <c r="A43" s="5">
        <v>41364</v>
      </c>
      <c r="B43" s="5">
        <v>41455</v>
      </c>
      <c r="C43" s="6">
        <f>[1]!hks_qstm_is($U$1,"W69199016",B43,1,"Cur=USD",100000000)</f>
        <v>20.78</v>
      </c>
      <c r="D43" s="6" cm="1">
        <f t="array" ref="D43">[1]!hks_qstm_is($U$1,"W69199016",EDATE($B43,-12),1,"Cur=USD",100000000)</f>
        <v>20.09</v>
      </c>
      <c r="E43" s="6" cm="1">
        <f t="array" ref="E43">[1]!hks_fa_or_ttm($U$1,$A43,"Cur=USD",100000000)+$C43-$D43</f>
        <v>81.16</v>
      </c>
      <c r="F43" s="7" cm="1">
        <f t="array" ref="F43">[1]!hks_qfa_grossprofitmargin($U$1,$B43,1)%</f>
        <v>0.17613099999999998</v>
      </c>
      <c r="G43" s="7" cm="1">
        <f t="array" ref="G43">[1]!hks_qfa_grossprofitmargin($U$1,EDATE($B43,-12),1)%</f>
        <v>0.10453</v>
      </c>
      <c r="H43" s="7" cm="1">
        <f t="array" ref="H43">[1]!hks_fa_grossprofitmargin_ttm2($U$1,$B43)%</f>
        <v>0.128744</v>
      </c>
      <c r="I43" s="7" cm="1">
        <f t="array" ref="I43">[1]!hks_qfa_netprofitmargin($U$1,$B43,1)%</f>
        <v>-0.13666999999999999</v>
      </c>
      <c r="J43" s="7" cm="1">
        <f t="array" ref="J43">[1]!hks_qfa_netprofitmargin($U$1,EDATE($B43,-12),1)%</f>
        <v>-0.14036799999999999</v>
      </c>
      <c r="K43" s="7" cm="1">
        <f t="array" ref="K43">[1]!hks_fa_netprofitmargin_ttm2($U$1,$B43)%</f>
        <v>-0.13930699999999999</v>
      </c>
      <c r="L43" s="8" cm="1">
        <f t="array" ref="L43">[1]!hks_qstm_cs($U$1,"W93978243",$B43,1,"Cur=USD",100000000)</f>
        <v>2.34</v>
      </c>
      <c r="M43" s="6" cm="1">
        <f t="array" ref="M43">[1]!s_nq_avgclose($U$1,-63,$A43,3)</f>
        <v>7.9250207396563628</v>
      </c>
      <c r="N43" s="6">
        <f>MIN([1]!s_mq_low($U$1,$A43,3),[1]!s_mq_low($U$1,$A43-31,3),[1]!s_mq_low($U$1,$A43-62,3))</f>
        <v>6.2997300621532037</v>
      </c>
      <c r="O43" s="9">
        <f>MAX([1]!s_mq_high($U$1,$A43,3),[1]!s_mq_high($U$1,$A43-31,3),[1]!s_mq_high($U$1,$A43-62,3))</f>
        <v>10.030732982684247</v>
      </c>
      <c r="P43" s="9" cm="1">
        <f t="array" ref="P43">[1]!hks_stm_bs($U$1,"W59961072",$B43,1,"Cur=USD",100000000)</f>
        <v>53.64</v>
      </c>
      <c r="Q43" s="9" cm="1">
        <f t="array" ref="Q43">[1]!hks_stm_bs($U$1,"W57429756",$B43,1,"Cur=USD",100000000)</f>
        <v>85.48</v>
      </c>
      <c r="R43" s="9">
        <f>[1]!hks_stm_bs($U$1,"W51009704",$B43,1,"Cur=USD",100000000)</f>
        <v>21.17</v>
      </c>
      <c r="S43" s="9">
        <f>[1]!hks_stm_bs($U$1,"W50002154",$B43,1,"Cur=USD",100000000)</f>
        <v>38.35</v>
      </c>
    </row>
    <row r="44" spans="1:19" x14ac:dyDescent="0.25">
      <c r="A44" s="5">
        <v>41455</v>
      </c>
      <c r="B44" s="5">
        <v>41547</v>
      </c>
      <c r="C44" s="6">
        <f>[1]!hks_qstm_is($U$1,"W69199016",B44,1,"Cur=USD",100000000)</f>
        <v>23.18</v>
      </c>
      <c r="D44" s="6" cm="1">
        <f t="array" ref="D44">[1]!hks_qstm_is($U$1,"W69199016",EDATE($B44,-12),1,"Cur=USD",100000000)</f>
        <v>21.72</v>
      </c>
      <c r="E44" s="6" cm="1">
        <f t="array" ref="E44">[1]!hks_fa_or_ttm($U$1,$A44,"Cur=USD",100000000)+$C44-$D44</f>
        <v>83.390000000000015</v>
      </c>
      <c r="F44" s="7" cm="1">
        <f t="array" ref="F44">[1]!hks_qfa_grossprofitmargin($U$1,$B44,1)%</f>
        <v>0.23986199999999999</v>
      </c>
      <c r="G44" s="7" cm="1">
        <f t="array" ref="G44">[1]!hks_qfa_grossprofitmargin($U$1,EDATE($B44,-12),1)%</f>
        <v>0.107735</v>
      </c>
      <c r="H44" s="7" cm="1">
        <f t="array" ref="H44">[1]!hks_fa_grossprofitmargin_ttm2($U$1,$B44)%</f>
        <v>0.16575099999999998</v>
      </c>
      <c r="I44" s="7" cm="1">
        <f t="array" ref="I44">[1]!hks_qfa_netprofitmargin($U$1,$B44,1)%</f>
        <v>1.8550000000000001E-2</v>
      </c>
      <c r="J44" s="7" cm="1">
        <f t="array" ref="J44">[1]!hks_qfa_netprofitmargin($U$1,EDATE($B44,-12),1)%</f>
        <v>-0.14733000000000002</v>
      </c>
      <c r="K44" s="7" cm="1">
        <f t="array" ref="K44">[1]!hks_fa_netprofitmargin_ttm2($U$1,$B44)%</f>
        <v>-9.2517999999999989E-2</v>
      </c>
      <c r="L44" s="8" cm="1">
        <f t="array" ref="L44">[1]!hks_qstm_cs($U$1,"W93978243",$B44,1,"Cur=USD",100000000)</f>
        <v>6.24</v>
      </c>
      <c r="M44" s="6" cm="1">
        <f t="array" ref="M44">[1]!s_nq_avgclose($U$1,-63,$A44,3)</f>
        <v>10.82392210569882</v>
      </c>
      <c r="N44" s="6">
        <f>MIN([1]!s_mq_low($U$1,$A44,3),[1]!s_mq_low($U$1,$A44-31,3),[1]!s_mq_low($U$1,$A44-62,3))</f>
        <v>8.8293891103666589</v>
      </c>
      <c r="O44" s="9">
        <f>MAX([1]!s_mq_high($U$1,$A44,3),[1]!s_mq_high($U$1,$A44-31,3),[1]!s_mq_high($U$1,$A44-62,3))</f>
        <v>14.191484930711013</v>
      </c>
      <c r="P44" s="9" cm="1">
        <f t="array" ref="P44">[1]!hks_stm_bs($U$1,"W59961072",$B44,1,"Cur=USD",100000000)</f>
        <v>58.86</v>
      </c>
      <c r="Q44" s="9" cm="1">
        <f t="array" ref="Q44">[1]!hks_stm_bs($U$1,"W57429756",$B44,1,"Cur=USD",100000000)</f>
        <v>81.69</v>
      </c>
      <c r="R44" s="9">
        <f>[1]!hks_stm_bs($U$1,"W51009704",$B44,1,"Cur=USD",100000000)</f>
        <v>23.42</v>
      </c>
      <c r="S44" s="9">
        <f>[1]!hks_stm_bs($U$1,"W50002154",$B44,1,"Cur=USD",100000000)</f>
        <v>36.869999999999997</v>
      </c>
    </row>
    <row r="45" spans="1:19" x14ac:dyDescent="0.25">
      <c r="A45" s="5">
        <v>41547</v>
      </c>
      <c r="B45" s="5">
        <v>41639</v>
      </c>
      <c r="C45" s="6">
        <f>[1]!hks_qstm_is($U$1,"W69199016",B45,1,"Cur=USD",100000000)</f>
        <v>28.43</v>
      </c>
      <c r="D45" s="6" cm="1">
        <f t="array" ref="D45">[1]!hks_qstm_is($U$1,"W69199016",EDATE($B45,-12),1,"Cur=USD",100000000)</f>
        <v>19.63</v>
      </c>
      <c r="E45" s="6" cm="1">
        <f t="array" ref="E45">[1]!hks_fa_or_ttm($U$1,$A45,"Cur=USD",100000000)+$C45-$D45</f>
        <v>90.730000000000018</v>
      </c>
      <c r="F45" s="7" cm="1">
        <f t="array" ref="F45">[1]!hks_qfa_grossprofitmargin($U$1,$B45,1)%</f>
        <v>0.249033</v>
      </c>
      <c r="G45" s="7" cm="1">
        <f t="array" ref="G45">[1]!hks_qfa_grossprofitmargin($U$1,EDATE($B45,-12),1)%</f>
        <v>0.111564</v>
      </c>
      <c r="H45" s="7" cm="1">
        <f t="array" ref="H45">[1]!hks_fa_grossprofitmargin_ttm2($U$1,$B45)%</f>
        <v>0.203571</v>
      </c>
      <c r="I45" s="7" cm="1">
        <f t="array" ref="I45">[1]!hks_qfa_netprofitmargin($U$1,$B45,1)%</f>
        <v>0.60147700000000004</v>
      </c>
      <c r="J45" s="7" cm="1">
        <f t="array" ref="J45">[1]!hks_qfa_netprofitmargin($U$1,EDATE($B45,-12),1)%</f>
        <v>-0.12328099999999999</v>
      </c>
      <c r="K45" s="7" cm="1">
        <f t="array" ref="K45">[1]!hks_fa_netprofitmargin_ttm2($U$1,$B45)%</f>
        <v>0.13159899999999999</v>
      </c>
      <c r="L45" s="8" cm="1">
        <f t="array" ref="L45">[1]!hks_qstm_cs($U$1,"W93978243",$B45,1,"Cur=USD",100000000)</f>
        <v>7.17</v>
      </c>
      <c r="M45" s="6" cm="1">
        <f t="array" ref="M45">[1]!s_nq_avgclose($U$1,-63,$A45,3)</f>
        <v>14.163114780067746</v>
      </c>
      <c r="N45" s="6">
        <f>MIN([1]!s_mq_low($U$1,$A45,3),[1]!s_mq_low($U$1,$A45-31,3),[1]!s_mq_low($U$1,$A45-62,3))</f>
        <v>12.023205746528053</v>
      </c>
      <c r="O45" s="9">
        <f>MAX([1]!s_mq_high($U$1,$A45,3),[1]!s_mq_high($U$1,$A45-31,3),[1]!s_mq_high($U$1,$A45-62,3))</f>
        <v>17.531806917155038</v>
      </c>
      <c r="P45" s="9" cm="1">
        <f t="array" ref="P45">[1]!hks_stm_bs($U$1,"W59961072",$B45,1,"Cur=USD",100000000)</f>
        <v>89.11</v>
      </c>
      <c r="Q45" s="9" cm="1">
        <f t="array" ref="Q45">[1]!hks_stm_bs($U$1,"W57429756",$B45,1,"Cur=USD",100000000)</f>
        <v>102.07</v>
      </c>
      <c r="R45" s="9">
        <f>[1]!hks_stm_bs($U$1,"W51009704",$B45,1,"Cur=USD",100000000)</f>
        <v>41.25</v>
      </c>
      <c r="S45" s="9">
        <f>[1]!hks_stm_bs($U$1,"W50002154",$B45,1,"Cur=USD",100000000)</f>
        <v>49.87</v>
      </c>
    </row>
    <row r="46" spans="1:19" x14ac:dyDescent="0.25">
      <c r="A46" s="5">
        <v>41639</v>
      </c>
      <c r="B46" s="5">
        <v>41729</v>
      </c>
      <c r="C46" s="6">
        <f>[1]!hks_qstm_is($U$1,"W69199016",B46,1,"Cur=USD",100000000)</f>
        <v>40.42</v>
      </c>
      <c r="D46" s="6" cm="1">
        <f t="array" ref="D46">[1]!hks_qstm_is($U$1,"W69199016",EDATE($B46,-12),1,"Cur=USD",100000000)</f>
        <v>18.34</v>
      </c>
      <c r="E46" s="6" cm="1">
        <f t="array" ref="E46">[1]!hks_fa_or_ttm($U$1,$A46,"Cur=USD",100000000)+$C46-$D46</f>
        <v>112.81</v>
      </c>
      <c r="F46" s="7" cm="1">
        <f t="array" ref="F46">[1]!hks_qfa_grossprofitmargin($U$1,$B46,1)%</f>
        <v>0.31692199999999998</v>
      </c>
      <c r="G46" s="7" cm="1">
        <f t="array" ref="G46">[1]!hks_qfa_grossprofitmargin($U$1,EDATE($B46,-12),1)%</f>
        <v>0.11832100000000001</v>
      </c>
      <c r="H46" s="7" cm="1">
        <f t="array" ref="H46">[1]!hks_fa_grossprofitmargin_ttm2($U$1,$B46)%</f>
        <v>0.258044</v>
      </c>
      <c r="I46" s="7" cm="1">
        <f t="array" ref="I46">[1]!hks_qfa_netprofitmargin($U$1,$B46,1)%</f>
        <v>9.4259999999999997E-2</v>
      </c>
      <c r="J46" s="7" cm="1">
        <f t="array" ref="J46">[1]!hks_qfa_netprofitmargin($U$1,EDATE($B46,-12),1)%</f>
        <v>-0.14994499999999999</v>
      </c>
      <c r="K46" s="7" cm="1">
        <f t="array" ref="K46">[1]!hks_fa_netprofitmargin_ttm2($U$1,$B46)%</f>
        <v>0.163993</v>
      </c>
      <c r="L46" s="8" cm="1">
        <f t="array" ref="L46">[1]!hks_qstm_cs($U$1,"W93978243",$B46,1,"Cur=USD",100000000)</f>
        <v>15.07</v>
      </c>
      <c r="M46" s="6" cm="1">
        <f t="array" ref="M46">[1]!s_nq_avgclose($U$1,-63,$A46,3)</f>
        <v>18.986086172345995</v>
      </c>
      <c r="N46" s="6">
        <f>MIN([1]!s_mq_low($U$1,$A46,3),[1]!s_mq_low($U$1,$A46-31,3),[1]!s_mq_low($U$1,$A46-62,3))</f>
        <v>15.793276760467799</v>
      </c>
      <c r="O46" s="9">
        <f>MAX([1]!s_mq_high($U$1,$A46,3),[1]!s_mq_high($U$1,$A46-31,3),[1]!s_mq_high($U$1,$A46-62,3))</f>
        <v>23.118544274599433</v>
      </c>
      <c r="P46" s="9" cm="1">
        <f t="array" ref="P46">[1]!hks_stm_bs($U$1,"W59961072",$B46,1,"Cur=USD",100000000)</f>
        <v>93.69</v>
      </c>
      <c r="Q46" s="9" cm="1">
        <f t="array" ref="Q46">[1]!hks_stm_bs($U$1,"W57429756",$B46,1,"Cur=USD",100000000)</f>
        <v>104.25</v>
      </c>
      <c r="R46" s="9">
        <f>[1]!hks_stm_bs($U$1,"W51009704",$B46,1,"Cur=USD",100000000)</f>
        <v>45.13</v>
      </c>
      <c r="S46" s="9">
        <f>[1]!hks_stm_bs($U$1,"W50002154",$B46,1,"Cur=USD",100000000)</f>
        <v>51.35</v>
      </c>
    </row>
    <row r="47" spans="1:19" x14ac:dyDescent="0.25">
      <c r="A47" s="5">
        <v>41729</v>
      </c>
      <c r="B47" s="5">
        <v>41820</v>
      </c>
      <c r="C47" s="6">
        <f>[1]!hks_qstm_is($U$1,"W69199016",B47,1,"Cur=USD",100000000)</f>
        <v>41.07</v>
      </c>
      <c r="D47" s="6" cm="1">
        <f t="array" ref="D47">[1]!hks_qstm_is($U$1,"W69199016",EDATE($B47,-12),1,"Cur=USD",100000000)</f>
        <v>20.78</v>
      </c>
      <c r="E47" s="6" cm="1">
        <f t="array" ref="E47">[1]!hks_fa_or_ttm($U$1,$A47,"Cur=USD",100000000)+$C47-$D47</f>
        <v>153.38999999999999</v>
      </c>
      <c r="F47" s="7" cm="1">
        <f t="array" ref="F47">[1]!hks_qfa_grossprofitmargin($U$1,$B47,1)%</f>
        <v>0.34161200000000003</v>
      </c>
      <c r="G47" s="7" cm="1">
        <f t="array" ref="G47">[1]!hks_qfa_grossprofitmargin($U$1,EDATE($B47,-12),1)%</f>
        <v>0.17613099999999998</v>
      </c>
      <c r="H47" s="7" cm="1">
        <f t="array" ref="H47">[1]!hks_fa_grossprofitmargin_ttm2($U$1,$B47)%</f>
        <v>0.29661899999999997</v>
      </c>
      <c r="I47" s="7" cm="1">
        <f t="array" ref="I47">[1]!hks_qfa_netprofitmargin($U$1,$B47,1)%</f>
        <v>0.180424</v>
      </c>
      <c r="J47" s="7" cm="1">
        <f t="array" ref="J47">[1]!hks_qfa_netprofitmargin($U$1,EDATE($B47,-12),1)%</f>
        <v>-0.13666999999999999</v>
      </c>
      <c r="K47" s="7" cm="1">
        <f t="array" ref="K47">[1]!hks_fa_netprofitmargin_ttm2($U$1,$B47)%</f>
        <v>0.216003</v>
      </c>
      <c r="L47" s="8" cm="1">
        <f t="array" ref="L47">[1]!hks_qstm_cs($U$1,"W93978243",$B47,1,"Cur=USD",100000000)</f>
        <v>13.9</v>
      </c>
      <c r="M47" s="6" cm="1">
        <f t="array" ref="M47">[1]!s_nq_avgclose($U$1,-63,$A47,3)</f>
        <v>23.100765239903666</v>
      </c>
      <c r="N47" s="6">
        <f>MIN([1]!s_mq_low($U$1,$A47,3),[1]!s_mq_low($U$1,$A47-31,3),[1]!s_mq_low($U$1,$A47-62,3))</f>
        <v>20.154252687214164</v>
      </c>
      <c r="O47" s="9">
        <f>MAX([1]!s_mq_high($U$1,$A47,3),[1]!s_mq_high($U$1,$A47-31,3),[1]!s_mq_high($U$1,$A47-62,3))</f>
        <v>25.081715968386707</v>
      </c>
      <c r="P47" s="9" cm="1">
        <f t="array" ref="P47">[1]!hks_stm_bs($U$1,"W59961072",$B47,1,"Cur=USD",100000000)</f>
        <v>99.91</v>
      </c>
      <c r="Q47" s="9" cm="1">
        <f t="array" ref="Q47">[1]!hks_stm_bs($U$1,"W57429756",$B47,1,"Cur=USD",100000000)</f>
        <v>106.24</v>
      </c>
      <c r="R47" s="9">
        <f>[1]!hks_stm_bs($U$1,"W51009704",$B47,1,"Cur=USD",100000000)</f>
        <v>53.05</v>
      </c>
      <c r="S47" s="9">
        <f>[1]!hks_stm_bs($U$1,"W50002154",$B47,1,"Cur=USD",100000000)</f>
        <v>51.75</v>
      </c>
    </row>
    <row r="48" spans="1:19" x14ac:dyDescent="0.25">
      <c r="A48" s="5">
        <v>41820</v>
      </c>
      <c r="B48" s="5">
        <v>41912</v>
      </c>
      <c r="C48" s="6">
        <f>[1]!hks_qstm_is($U$1,"W69199016",B48,1,"Cur=USD",100000000)</f>
        <v>39.82</v>
      </c>
      <c r="D48" s="6" cm="1">
        <f t="array" ref="D48">[1]!hks_qstm_is($U$1,"W69199016",EDATE($B48,-12),1,"Cur=USD",100000000)</f>
        <v>23.18</v>
      </c>
      <c r="E48" s="6" cm="1">
        <f t="array" ref="E48">[1]!hks_fa_or_ttm($U$1,$A48,"Cur=USD",100000000)+$C48-$D48</f>
        <v>166.38</v>
      </c>
      <c r="F48" s="7" cm="1">
        <f t="array" ref="F48">[1]!hks_qfa_grossprofitmargin($U$1,$B48,1)%</f>
        <v>0.34354599999999996</v>
      </c>
      <c r="G48" s="7" cm="1">
        <f t="array" ref="G48">[1]!hks_qfa_grossprofitmargin($U$1,EDATE($B48,-12),1)%</f>
        <v>0.23986199999999999</v>
      </c>
      <c r="H48" s="7" cm="1">
        <f t="array" ref="H48">[1]!hks_fa_grossprofitmargin_ttm2($U$1,$B48)%</f>
        <v>0.317884</v>
      </c>
      <c r="I48" s="7" cm="1">
        <f t="array" ref="I48">[1]!hks_qfa_netprofitmargin($U$1,$B48,1)%</f>
        <v>0.20241100000000001</v>
      </c>
      <c r="J48" s="7" cm="1">
        <f t="array" ref="J48">[1]!hks_qfa_netprofitmargin($U$1,EDATE($B48,-12),1)%</f>
        <v>1.8550000000000001E-2</v>
      </c>
      <c r="K48" s="7" cm="1">
        <f t="array" ref="K48">[1]!hks_fa_netprofitmargin_ttm2($U$1,$B48)%</f>
        <v>0.242954</v>
      </c>
      <c r="L48" s="8" cm="1">
        <f t="array" ref="L48">[1]!hks_qstm_cs($U$1,"W93978243",$B48,1,"Cur=USD",100000000)</f>
        <v>14.55</v>
      </c>
      <c r="M48" s="6" cm="1">
        <f t="array" ref="M48">[1]!s_nq_avgclose($U$1,-63,$A48,3)</f>
        <v>26.577123548474727</v>
      </c>
      <c r="N48" s="6">
        <f>MIN([1]!s_mq_low($U$1,$A48,3),[1]!s_mq_low($U$1,$A48-31,3),[1]!s_mq_low($U$1,$A48-62,3))</f>
        <v>20.53028308627292</v>
      </c>
      <c r="O48" s="9">
        <f>MAX([1]!s_mq_high($U$1,$A48,3),[1]!s_mq_high($U$1,$A48-31,3),[1]!s_mq_high($U$1,$A48-62,3))</f>
        <v>32.280012178940055</v>
      </c>
      <c r="P48" s="9" cm="1">
        <f t="array" ref="P48">[1]!hks_stm_bs($U$1,"W59961072",$B48,1,"Cur=USD",100000000)</f>
        <v>97.05</v>
      </c>
      <c r="Q48" s="9" cm="1">
        <f t="array" ref="Q48">[1]!hks_stm_bs($U$1,"W57429756",$B48,1,"Cur=USD",100000000)</f>
        <v>107.9</v>
      </c>
      <c r="R48" s="9">
        <f>[1]!hks_stm_bs($U$1,"W51009704",$B48,1,"Cur=USD",100000000)</f>
        <v>47.6</v>
      </c>
      <c r="S48" s="9">
        <f>[1]!hks_stm_bs($U$1,"W50002154",$B48,1,"Cur=USD",100000000)</f>
        <v>49.5</v>
      </c>
    </row>
    <row r="49" spans="1:19" x14ac:dyDescent="0.25">
      <c r="A49" s="5">
        <v>41912</v>
      </c>
      <c r="B49" s="5">
        <v>42004</v>
      </c>
      <c r="C49" s="6">
        <f>[1]!hks_qstm_is($U$1,"W69199016",B49,1,"Cur=USD",100000000)</f>
        <v>42.27</v>
      </c>
      <c r="D49" s="6" cm="1">
        <f t="array" ref="D49">[1]!hks_qstm_is($U$1,"W69199016",EDATE($B49,-12),1,"Cur=USD",100000000)</f>
        <v>28.43</v>
      </c>
      <c r="E49" s="6" cm="1">
        <f t="array" ref="E49">[1]!hks_fa_or_ttm($U$1,$A49,"Cur=USD",100000000)+$C49-$D49</f>
        <v>177.42000000000002</v>
      </c>
      <c r="F49" s="7" cm="1">
        <f t="array" ref="F49">[1]!hks_qfa_grossprofitmargin($U$1,$B49,1)%</f>
        <v>0.327656</v>
      </c>
      <c r="G49" s="7" cm="1">
        <f t="array" ref="G49">[1]!hks_qfa_grossprofitmargin($U$1,EDATE($B49,-12),1)%</f>
        <v>0.249033</v>
      </c>
      <c r="H49" s="7" cm="1">
        <f t="array" ref="H49">[1]!hks_fa_grossprofitmargin_ttm2($U$1,$B49)%</f>
        <v>0.332376</v>
      </c>
      <c r="I49" s="7" cm="1">
        <f t="array" ref="I49">[1]!hks_qfa_netprofitmargin($U$1,$B49,1)%</f>
        <v>0.27229700000000001</v>
      </c>
      <c r="J49" s="7" cm="1">
        <f t="array" ref="J49">[1]!hks_qfa_netprofitmargin($U$1,EDATE($B49,-12),1)%</f>
        <v>0.60147700000000004</v>
      </c>
      <c r="K49" s="7" cm="1">
        <f t="array" ref="K49">[1]!hks_fa_netprofitmargin_ttm2($U$1,$B49)%</f>
        <v>0.188226</v>
      </c>
      <c r="L49" s="8" cm="1">
        <f t="array" ref="L49">[1]!hks_qstm_cs($U$1,"W93978243",$B49,1,"Cur=USD",100000000)</f>
        <v>13.47</v>
      </c>
      <c r="M49" s="6" cm="1">
        <f t="array" ref="M49">[1]!s_nq_avgclose($U$1,-63,$A49,3)</f>
        <v>31.627835981669925</v>
      </c>
      <c r="N49" s="6">
        <f>MIN([1]!s_mq_low($U$1,$A49,3),[1]!s_mq_low($U$1,$A49-31,3),[1]!s_mq_low($U$1,$A49-62,3))</f>
        <v>28.693561204021211</v>
      </c>
      <c r="O49" s="9">
        <f>MAX([1]!s_mq_high($U$1,$A49,3),[1]!s_mq_high($U$1,$A49-31,3),[1]!s_mq_high($U$1,$A49-62,3))</f>
        <v>34.038076382331653</v>
      </c>
      <c r="P49" s="9" cm="1">
        <f t="array" ref="P49">[1]!hks_stm_bs($U$1,"W59961072",$B49,1,"Cur=USD",100000000)</f>
        <v>102.45</v>
      </c>
      <c r="Q49" s="9" cm="1">
        <f t="array" ref="Q49">[1]!hks_stm_bs($U$1,"W57429756",$B49,1,"Cur=USD",100000000)</f>
        <v>122.53</v>
      </c>
      <c r="R49" s="9">
        <f>[1]!hks_stm_bs($U$1,"W51009704",$B49,1,"Cur=USD",100000000)</f>
        <v>48.11</v>
      </c>
      <c r="S49" s="9">
        <f>[1]!hks_stm_bs($U$1,"W50002154",$B49,1,"Cur=USD",100000000)</f>
        <v>60.57</v>
      </c>
    </row>
    <row r="50" spans="1:19" x14ac:dyDescent="0.25">
      <c r="A50" s="5">
        <v>42004</v>
      </c>
      <c r="B50" s="5">
        <v>42094</v>
      </c>
      <c r="C50" s="6">
        <f>[1]!hks_qstm_is($U$1,"W69199016",B50,1,"Cur=USD",100000000)</f>
        <v>45.73</v>
      </c>
      <c r="D50" s="6" cm="1">
        <f t="array" ref="D50">[1]!hks_qstm_is($U$1,"W69199016",EDATE($B50,-12),1,"Cur=USD",100000000)</f>
        <v>40.42</v>
      </c>
      <c r="E50" s="6" cm="1">
        <f t="array" ref="E50">[1]!hks_fa_or_ttm($U$1,$A50,"Cur=USD",100000000)+$C50-$D50</f>
        <v>168.89</v>
      </c>
      <c r="F50" s="7" cm="1">
        <f t="array" ref="F50">[1]!hks_qfa_grossprofitmargin($U$1,$B50,1)%</f>
        <v>0.35818899999999998</v>
      </c>
      <c r="G50" s="7" cm="1">
        <f t="array" ref="G50">[1]!hks_qfa_grossprofitmargin($U$1,EDATE($B50,-12),1)%</f>
        <v>0.31692199999999998</v>
      </c>
      <c r="H50" s="7" cm="1">
        <f t="array" ref="H50">[1]!hks_fa_grossprofitmargin_ttm2($U$1,$B50)%</f>
        <v>0.34306399999999998</v>
      </c>
      <c r="I50" s="7" cm="1">
        <f t="array" ref="I50">[1]!hks_qfa_netprofitmargin($U$1,$B50,1)%</f>
        <v>0.219112</v>
      </c>
      <c r="J50" s="7" cm="1">
        <f t="array" ref="J50">[1]!hks_qfa_netprofitmargin($U$1,EDATE($B50,-12),1)%</f>
        <v>9.4259999999999997E-2</v>
      </c>
      <c r="K50" s="7" cm="1">
        <f t="array" ref="K50">[1]!hks_fa_netprofitmargin_ttm2($U$1,$B50)%</f>
        <v>0.21907800000000002</v>
      </c>
      <c r="L50" s="8" cm="1">
        <f t="array" ref="L50">[1]!hks_qstm_cs($U$1,"W93978243",$B50,1,"Cur=USD",100000000)</f>
        <v>15.92</v>
      </c>
      <c r="M50" s="6" cm="1">
        <f t="array" ref="M50">[1]!s_nq_avgclose($U$1,-63,$A50,3)</f>
        <v>32.33609625834513</v>
      </c>
      <c r="N50" s="6">
        <f>MIN([1]!s_mq_low($U$1,$A50,3),[1]!s_mq_low($U$1,$A50-31,3),[1]!s_mq_low($U$1,$A50-62,3))</f>
        <v>25.706805462925939</v>
      </c>
      <c r="O50" s="9">
        <f>MAX([1]!s_mq_high($U$1,$A50,3),[1]!s_mq_high($U$1,$A50-31,3),[1]!s_mq_high($U$1,$A50-62,3))</f>
        <v>35.737538445610191</v>
      </c>
      <c r="P50" s="9" cm="1">
        <f t="array" ref="P50">[1]!hks_stm_bs($U$1,"W59961072",$B50,1,"Cur=USD",100000000)</f>
        <v>96.72</v>
      </c>
      <c r="Q50" s="9" cm="1">
        <f t="array" ref="Q50">[1]!hks_stm_bs($U$1,"W57429756",$B50,1,"Cur=USD",100000000)</f>
        <v>128.69999999999999</v>
      </c>
      <c r="R50" s="9">
        <f>[1]!hks_stm_bs($U$1,"W51009704",$B50,1,"Cur=USD",100000000)</f>
        <v>44.19</v>
      </c>
      <c r="S50" s="9">
        <f>[1]!hks_stm_bs($U$1,"W50002154",$B50,1,"Cur=USD",100000000)</f>
        <v>55.77</v>
      </c>
    </row>
    <row r="51" spans="1:19" x14ac:dyDescent="0.25">
      <c r="A51" s="5">
        <v>42094</v>
      </c>
      <c r="B51" s="5">
        <v>42185</v>
      </c>
      <c r="C51" s="6">
        <f>[1]!hks_qstm_is($U$1,"W69199016",B51,1,"Cur=USD",100000000)</f>
        <v>41.66</v>
      </c>
      <c r="D51" s="6" cm="1">
        <f t="array" ref="D51">[1]!hks_qstm_is($U$1,"W69199016",EDATE($B51,-12),1,"Cur=USD",100000000)</f>
        <v>41.07</v>
      </c>
      <c r="E51" s="6" cm="1">
        <f t="array" ref="E51">[1]!hks_fa_or_ttm($U$1,$A51,"Cur=USD",100000000)+$C51-$D51</f>
        <v>169.48</v>
      </c>
      <c r="F51" s="7" cm="1">
        <f t="array" ref="F51">[1]!hks_qfa_grossprofitmargin($U$1,$B51,1)%</f>
        <v>0.337254</v>
      </c>
      <c r="G51" s="7" cm="1">
        <f t="array" ref="G51">[1]!hks_qfa_grossprofitmargin($U$1,EDATE($B51,-12),1)%</f>
        <v>0.34161200000000003</v>
      </c>
      <c r="H51" s="7" cm="1">
        <f t="array" ref="H51">[1]!hks_fa_grossprofitmargin_ttm2($U$1,$B51)%</f>
        <v>0.34198700000000004</v>
      </c>
      <c r="I51" s="7" cm="1">
        <f t="array" ref="I51">[1]!hks_qfa_netprofitmargin($U$1,$B51,1)%</f>
        <v>0.224436</v>
      </c>
      <c r="J51" s="7" cm="1">
        <f t="array" ref="J51">[1]!hks_qfa_netprofitmargin($U$1,EDATE($B51,-12),1)%</f>
        <v>0.180424</v>
      </c>
      <c r="K51" s="7" cm="1">
        <f t="array" ref="K51">[1]!hks_fa_netprofitmargin_ttm2($U$1,$B51)%</f>
        <v>0.22976199999999999</v>
      </c>
      <c r="L51" s="8" cm="1">
        <f t="array" ref="L51">[1]!hks_qstm_cs($U$1,"W93978243",$B51,1,"Cur=USD",100000000)</f>
        <v>12.51</v>
      </c>
      <c r="M51" s="6" cm="1">
        <f t="array" ref="M51">[1]!s_nq_avgclose($U$1,-63,$A51,3)</f>
        <v>29.440326444164963</v>
      </c>
      <c r="N51" s="6">
        <f>MIN([1]!s_mq_low($U$1,$A51,3),[1]!s_mq_low($U$1,$A51-31,3),[1]!s_mq_low($U$1,$A51-62,3))</f>
        <v>25.013346804921479</v>
      </c>
      <c r="O51" s="9">
        <f>MAX([1]!s_mq_high($U$1,$A51,3),[1]!s_mq_high($U$1,$A51-31,3),[1]!s_mq_high($U$1,$A51-62,3))</f>
        <v>34.692466946927411</v>
      </c>
      <c r="P51" s="9" cm="1">
        <f t="array" ref="P51">[1]!hks_stm_bs($U$1,"W59961072",$B51,1,"Cur=USD",100000000)</f>
        <v>99.18</v>
      </c>
      <c r="Q51" s="9" cm="1">
        <f t="array" ref="Q51">[1]!hks_stm_bs($U$1,"W57429756",$B51,1,"Cur=USD",100000000)</f>
        <v>139</v>
      </c>
      <c r="R51" s="9">
        <f>[1]!hks_stm_bs($U$1,"W51009704",$B51,1,"Cur=USD",100000000)</f>
        <v>41.2</v>
      </c>
      <c r="S51" s="9">
        <f>[1]!hks_stm_bs($U$1,"W50002154",$B51,1,"Cur=USD",100000000)</f>
        <v>64.06</v>
      </c>
    </row>
    <row r="52" spans="1:19" x14ac:dyDescent="0.25">
      <c r="A52" s="5">
        <v>42185</v>
      </c>
      <c r="B52" s="5">
        <v>42277</v>
      </c>
      <c r="C52" s="6">
        <f>[1]!hks_qstm_is($U$1,"W69199016",B52,1,"Cur=USD",100000000)</f>
        <v>38.53</v>
      </c>
      <c r="D52" s="6" cm="1">
        <f t="array" ref="D52">[1]!hks_qstm_is($U$1,"W69199016",EDATE($B52,-12),1,"Cur=USD",100000000)</f>
        <v>39.82</v>
      </c>
      <c r="E52" s="6" cm="1">
        <f t="array" ref="E52">[1]!hks_fa_or_ttm($U$1,$A52,"Cur=USD",100000000)+$C52-$D52</f>
        <v>166.9</v>
      </c>
      <c r="F52" s="7" cm="1">
        <f t="array" ref="F52">[1]!hks_qfa_grossprofitmargin($U$1,$B52,1)%</f>
        <v>0.31196499999999999</v>
      </c>
      <c r="G52" s="7" cm="1">
        <f t="array" ref="G52">[1]!hks_qfa_grossprofitmargin($U$1,EDATE($B52,-12),1)%</f>
        <v>0.34354599999999996</v>
      </c>
      <c r="H52" s="7" cm="1">
        <f t="array" ref="H52">[1]!hks_fa_grossprofitmargin_ttm2($U$1,$B52)%</f>
        <v>0.33473999999999998</v>
      </c>
      <c r="I52" s="7" cm="1">
        <f t="array" ref="I52">[1]!hks_qfa_netprofitmargin($U$1,$B52,1)%</f>
        <v>0.12743299999999999</v>
      </c>
      <c r="J52" s="7" cm="1">
        <f t="array" ref="J52">[1]!hks_qfa_netprofitmargin($U$1,EDATE($B52,-12),1)%</f>
        <v>0.20241100000000001</v>
      </c>
      <c r="K52" s="7" cm="1">
        <f t="array" ref="K52">[1]!hks_fa_netprofitmargin_ttm2($U$1,$B52)%</f>
        <v>0.21279499999999998</v>
      </c>
      <c r="L52" s="8" cm="1">
        <f t="array" ref="L52">[1]!hks_qstm_cs($U$1,"W93978243",$B52,1,"Cur=USD",100000000)</f>
        <v>13.35</v>
      </c>
      <c r="M52" s="6" cm="1">
        <f t="array" ref="M52">[1]!s_nq_avgclose($U$1,-63,$A52,3)</f>
        <v>26.042623195526907</v>
      </c>
      <c r="N52" s="6">
        <f>MIN([1]!s_mq_low($U$1,$A52,3),[1]!s_mq_low($U$1,$A52-31,3),[1]!s_mq_low($U$1,$A52-62,3))</f>
        <v>18.117828318285571</v>
      </c>
      <c r="O52" s="9">
        <f>MAX([1]!s_mq_high($U$1,$A52,3),[1]!s_mq_high($U$1,$A52-31,3),[1]!s_mq_high($U$1,$A52-62,3))</f>
        <v>29.086195542778668</v>
      </c>
      <c r="P52" s="9" cm="1">
        <f t="array" ref="P52">[1]!hks_stm_bs($U$1,"W59961072",$B52,1,"Cur=USD",100000000)</f>
        <v>100.08</v>
      </c>
      <c r="Q52" s="9" cm="1">
        <f t="array" ref="Q52">[1]!hks_stm_bs($U$1,"W57429756",$B52,1,"Cur=USD",100000000)</f>
        <v>151.28</v>
      </c>
      <c r="R52" s="9">
        <f>[1]!hks_stm_bs($U$1,"W51009704",$B52,1,"Cur=USD",100000000)</f>
        <v>45.66</v>
      </c>
      <c r="S52" s="9">
        <f>[1]!hks_stm_bs($U$1,"W50002154",$B52,1,"Cur=USD",100000000)</f>
        <v>71.67</v>
      </c>
    </row>
    <row r="53" spans="1:19" x14ac:dyDescent="0.25">
      <c r="A53" s="5">
        <v>42277</v>
      </c>
      <c r="B53" s="5">
        <v>42369</v>
      </c>
      <c r="C53" s="6">
        <f>[1]!hks_qstm_is($U$1,"W69199016",B53,1,"Cur=USD",100000000)</f>
        <v>36</v>
      </c>
      <c r="D53" s="6" cm="1">
        <f t="array" ref="D53">[1]!hks_qstm_is($U$1,"W69199016",EDATE($B53,-12),1,"Cur=USD",100000000)</f>
        <v>42.27</v>
      </c>
      <c r="E53" s="6" cm="1">
        <f t="array" ref="E53">[1]!hks_fa_or_ttm($U$1,$A53,"Cur=USD",100000000)+$C53-$D53</f>
        <v>161.91999999999999</v>
      </c>
      <c r="F53" s="7" cm="1">
        <f t="array" ref="F53">[1]!hks_qfa_grossprofitmargin($U$1,$B53,1)%</f>
        <v>0.26944400000000002</v>
      </c>
      <c r="G53" s="7" cm="1">
        <f t="array" ref="G53">[1]!hks_qfa_grossprofitmargin($U$1,EDATE($B53,-12),1)%</f>
        <v>0.327656</v>
      </c>
      <c r="H53" s="7" cm="1">
        <f t="array" ref="H53">[1]!hks_fa_grossprofitmargin_ttm2($U$1,$B53)%</f>
        <v>0.32207299999999994</v>
      </c>
      <c r="I53" s="7" cm="1">
        <f t="array" ref="I53">[1]!hks_qfa_netprofitmargin($U$1,$B53,1)%</f>
        <v>0.130833</v>
      </c>
      <c r="J53" s="7" cm="1">
        <f t="array" ref="J53">[1]!hks_qfa_netprofitmargin($U$1,EDATE($B53,-12),1)%</f>
        <v>0.27229700000000001</v>
      </c>
      <c r="K53" s="7" cm="1">
        <f t="array" ref="K53">[1]!hks_fa_netprofitmargin_ttm2($U$1,$B53)%</f>
        <v>0.179039</v>
      </c>
      <c r="L53" s="8" cm="1">
        <f t="array" ref="L53">[1]!hks_qstm_cs($U$1,"W93978243",$B53,1,"Cur=USD",100000000)</f>
        <v>10.3</v>
      </c>
      <c r="M53" s="6" cm="1">
        <f t="array" ref="M53">[1]!s_nq_avgclose($U$1,-63,$A53,3)</f>
        <v>16.795312312505054</v>
      </c>
      <c r="N53" s="6">
        <f>MIN([1]!s_mq_low($U$1,$A53,3),[1]!s_mq_low($U$1,$A53-31,3),[1]!s_mq_low($U$1,$A53-62,3))</f>
        <v>13.185481525436938</v>
      </c>
      <c r="O53" s="9">
        <f>MAX([1]!s_mq_high($U$1,$A53,3),[1]!s_mq_high($U$1,$A53-31,3),[1]!s_mq_high($U$1,$A53-62,3))</f>
        <v>20.090767035425021</v>
      </c>
      <c r="P53" s="9" cm="1">
        <f t="array" ref="P53">[1]!hks_stm_bs($U$1,"W59961072",$B53,1,"Cur=USD",100000000)</f>
        <v>85.96</v>
      </c>
      <c r="Q53" s="9" cm="1">
        <f t="array" ref="Q53">[1]!hks_stm_bs($U$1,"W57429756",$B53,1,"Cur=USD",100000000)</f>
        <v>155.47</v>
      </c>
      <c r="R53" s="9">
        <f>[1]!hks_stm_bs($U$1,"W51009704",$B53,1,"Cur=USD",100000000)</f>
        <v>39.049999999999997</v>
      </c>
      <c r="S53" s="9">
        <f>[1]!hks_stm_bs($U$1,"W50002154",$B53,1,"Cur=USD",100000000)</f>
        <v>69.5</v>
      </c>
    </row>
    <row r="54" spans="1:19" x14ac:dyDescent="0.25">
      <c r="A54" s="5">
        <v>42369</v>
      </c>
      <c r="B54" s="5">
        <v>42460</v>
      </c>
      <c r="C54" s="6">
        <f>[1]!hks_qstm_is($U$1,"W69199016",B54,1,"Cur=USD",100000000)</f>
        <v>33.5</v>
      </c>
      <c r="D54" s="6" cm="1">
        <f t="array" ref="D54">[1]!hks_qstm_is($U$1,"W69199016",EDATE($B54,-12),1,"Cur=USD",100000000)</f>
        <v>45.73</v>
      </c>
      <c r="E54" s="6" cm="1">
        <f t="array" ref="E54">[1]!hks_fa_or_ttm($U$1,$A54,"Cur=USD",100000000)+$C54-$D54</f>
        <v>137.46</v>
      </c>
      <c r="F54" s="7" cm="1">
        <f t="array" ref="F54">[1]!hks_qfa_grossprofitmargin($U$1,$B54,1)%</f>
        <v>0.25343300000000002</v>
      </c>
      <c r="G54" s="7" cm="1">
        <f t="array" ref="G54">[1]!hks_qfa_grossprofitmargin($U$1,EDATE($B54,-12),1)%</f>
        <v>0.35818899999999998</v>
      </c>
      <c r="H54" s="7" cm="1">
        <f t="array" ref="H54">[1]!hks_fa_grossprofitmargin_ttm2($U$1,$B54)%</f>
        <v>0.295678</v>
      </c>
      <c r="I54" s="7" cm="1">
        <f t="array" ref="I54">[1]!hks_qfa_netprofitmargin($U$1,$B54,1)%</f>
        <v>6.1492999999999999E-2</v>
      </c>
      <c r="J54" s="7" cm="1">
        <f t="array" ref="J54">[1]!hks_qfa_netprofitmargin($U$1,EDATE($B54,-12),1)%</f>
        <v>0.219112</v>
      </c>
      <c r="K54" s="7" cm="1">
        <f t="array" ref="K54">[1]!hks_fa_netprofitmargin_ttm2($U$1,$B54)%</f>
        <v>0.14049</v>
      </c>
      <c r="L54" s="8" cm="1">
        <f t="array" ref="L54">[1]!hks_qstm_cs($U$1,"W93978243",$B54,1,"Cur=USD",100000000)</f>
        <v>11.2</v>
      </c>
      <c r="M54" s="6" cm="1">
        <f t="array" ref="M54">[1]!s_nq_avgclose($U$1,-63,$A54,3)</f>
        <v>15.611365950533528</v>
      </c>
      <c r="N54" s="6">
        <f>MIN([1]!s_mq_low($U$1,$A54,3),[1]!s_mq_low($U$1,$A54-31,3),[1]!s_mq_low($U$1,$A54-62,3))</f>
        <v>13.195248548789113</v>
      </c>
      <c r="O54" s="9">
        <f>MAX([1]!s_mq_high($U$1,$A54,3),[1]!s_mq_high($U$1,$A54-31,3),[1]!s_mq_high($U$1,$A54-62,3))</f>
        <v>18.850355069698733</v>
      </c>
      <c r="P54" s="9" cm="1">
        <f t="array" ref="P54">[1]!hks_stm_bs($U$1,"W59961072",$B54,1,"Cur=USD",100000000)</f>
        <v>85.1</v>
      </c>
      <c r="Q54" s="9" cm="1">
        <f t="array" ref="Q54">[1]!hks_stm_bs($U$1,"W57429756",$B54,1,"Cur=USD",100000000)</f>
        <v>158.78</v>
      </c>
      <c r="R54" s="9">
        <f>[1]!hks_stm_bs($U$1,"W51009704",$B54,1,"Cur=USD",100000000)</f>
        <v>40.25</v>
      </c>
      <c r="S54" s="9">
        <f>[1]!hks_stm_bs($U$1,"W50002154",$B54,1,"Cur=USD",100000000)</f>
        <v>70.459999999999994</v>
      </c>
    </row>
    <row r="55" spans="1:19" x14ac:dyDescent="0.25">
      <c r="A55" s="5">
        <v>42460</v>
      </c>
      <c r="B55" s="5">
        <v>42551</v>
      </c>
      <c r="C55" s="6">
        <f>[1]!hks_qstm_is($U$1,"W69199016",B55,1,"Cur=USD",100000000)</f>
        <v>29.34</v>
      </c>
      <c r="D55" s="6" cm="1">
        <f t="array" ref="D55">[1]!hks_qstm_is($U$1,"W69199016",EDATE($B55,-12),1,"Cur=USD",100000000)</f>
        <v>41.66</v>
      </c>
      <c r="E55" s="6" cm="1">
        <f t="array" ref="E55">[1]!hks_fa_or_ttm($U$1,$A55,"Cur=USD",100000000)+$C55-$D55</f>
        <v>125.05000000000001</v>
      </c>
      <c r="F55" s="7" cm="1">
        <f t="array" ref="F55">[1]!hks_qfa_grossprofitmargin($U$1,$B55,1)%</f>
        <v>0.19734200000000002</v>
      </c>
      <c r="G55" s="7" cm="1">
        <f t="array" ref="G55">[1]!hks_qfa_grossprofitmargin($U$1,EDATE($B55,-12),1)%</f>
        <v>0.337254</v>
      </c>
      <c r="H55" s="7" cm="1">
        <f t="array" ref="H55">[1]!hks_fa_grossprofitmargin_ttm2($U$1,$B55)%</f>
        <v>0.26206600000000002</v>
      </c>
      <c r="I55" s="7" cm="1">
        <f t="array" ref="I55">[1]!hks_qfa_netprofitmargin($U$1,$B55,1)%</f>
        <v>-3.2719999999999999E-2</v>
      </c>
      <c r="J55" s="7" cm="1">
        <f t="array" ref="J55">[1]!hks_qfa_netprofitmargin($U$1,EDATE($B55,-12),1)%</f>
        <v>0.224436</v>
      </c>
      <c r="K55" s="7" cm="1">
        <f t="array" ref="K55">[1]!hks_fa_netprofitmargin_ttm2($U$1,$B55)%</f>
        <v>7.8036999999999995E-2</v>
      </c>
      <c r="L55" s="8" cm="1">
        <f t="array" ref="L55">[1]!hks_qstm_cs($U$1,"W93978243",$B55,1,"Cur=USD",100000000)</f>
        <v>7.63</v>
      </c>
      <c r="M55" s="6" cm="1">
        <f t="array" ref="M55">[1]!s_nq_avgclose($U$1,-63,$A55,3)</f>
        <v>11.05390498369457</v>
      </c>
      <c r="N55" s="6">
        <f>MIN([1]!s_mq_low($U$1,$A55,3),[1]!s_mq_low($U$1,$A55-31,3),[1]!s_mq_low($U$1,$A55-62,3))</f>
        <v>9.0930987408753996</v>
      </c>
      <c r="O55" s="9">
        <f>MAX([1]!s_mq_high($U$1,$A55,3),[1]!s_mq_high($U$1,$A55-31,3),[1]!s_mq_high($U$1,$A55-62,3))</f>
        <v>14.728671215080668</v>
      </c>
      <c r="P55" s="9" cm="1">
        <f t="array" ref="P55">[1]!hks_stm_bs($U$1,"W59961072",$B55,1,"Cur=USD",100000000)</f>
        <v>88.05</v>
      </c>
      <c r="Q55" s="9" cm="1">
        <f t="array" ref="Q55">[1]!hks_stm_bs($U$1,"W57429756",$B55,1,"Cur=USD",100000000)</f>
        <v>160.13999999999999</v>
      </c>
      <c r="R55" s="9">
        <f>[1]!hks_stm_bs($U$1,"W51009704",$B55,1,"Cur=USD",100000000)</f>
        <v>44.11</v>
      </c>
      <c r="S55" s="9">
        <f>[1]!hks_stm_bs($U$1,"W50002154",$B55,1,"Cur=USD",100000000)</f>
        <v>71.3</v>
      </c>
    </row>
    <row r="56" spans="1:19" x14ac:dyDescent="0.25">
      <c r="A56" s="5">
        <v>42551</v>
      </c>
      <c r="B56" s="5">
        <v>42643</v>
      </c>
      <c r="C56" s="6">
        <f>[1]!hks_qstm_is($U$1,"W69199016",B56,1,"Cur=USD",100000000)</f>
        <v>28.98</v>
      </c>
      <c r="D56" s="6" cm="1">
        <f t="array" ref="D56">[1]!hks_qstm_is($U$1,"W69199016",EDATE($B56,-12),1,"Cur=USD",100000000)</f>
        <v>38.53</v>
      </c>
      <c r="E56" s="6" cm="1">
        <f t="array" ref="E56">[1]!hks_fa_or_ttm($U$1,$A56,"Cur=USD",100000000)+$C56-$D56</f>
        <v>118.26999999999998</v>
      </c>
      <c r="F56" s="7" cm="1">
        <f t="array" ref="F56">[1]!hks_qfa_grossprofitmargin($U$1,$B56,1)%</f>
        <v>0.171843</v>
      </c>
      <c r="G56" s="7" cm="1">
        <f t="array" ref="G56">[1]!hks_qfa_grossprofitmargin($U$1,EDATE($B56,-12),1)%</f>
        <v>0.31196499999999999</v>
      </c>
      <c r="H56" s="7" cm="1">
        <f t="array" ref="H56">[1]!hks_fa_grossprofitmargin_ttm2($U$1,$B56)%</f>
        <v>0.22656899999999999</v>
      </c>
      <c r="I56" s="7" cm="1">
        <f t="array" ref="I56">[1]!hks_qfa_netprofitmargin($U$1,$B56,1)%</f>
        <v>-7.4189000000000005E-2</v>
      </c>
      <c r="J56" s="7" cm="1">
        <f t="array" ref="J56">[1]!hks_qfa_netprofitmargin($U$1,EDATE($B56,-12),1)%</f>
        <v>0.12743299999999999</v>
      </c>
      <c r="K56" s="7" cm="1">
        <f t="array" ref="K56">[1]!hks_fa_netprofitmargin_ttm2($U$1,$B56)%</f>
        <v>2.8634E-2</v>
      </c>
      <c r="L56" s="8" cm="1">
        <f t="array" ref="L56">[1]!hks_qstm_cs($U$1,"W93978243",$B56,1,"Cur=USD",100000000)</f>
        <v>3.89</v>
      </c>
      <c r="M56" s="6" cm="1">
        <f t="array" ref="M56">[1]!s_nq_avgclose($U$1,-63,$A56,3)</f>
        <v>11.100222039747464</v>
      </c>
      <c r="N56" s="6">
        <f>MIN([1]!s_mq_low($U$1,$A56,3),[1]!s_mq_low($U$1,$A56-31,3),[1]!s_mq_low($U$1,$A56-62,3))</f>
        <v>9.1321668342841011</v>
      </c>
      <c r="O56" s="9">
        <f>MAX([1]!s_mq_high($U$1,$A56,3),[1]!s_mq_high($U$1,$A56-31,3),[1]!s_mq_high($U$1,$A56-62,3))</f>
        <v>13.83010506668052</v>
      </c>
      <c r="P56" s="9" cm="1">
        <f t="array" ref="P56">[1]!hks_stm_bs($U$1,"W59961072",$B56,1,"Cur=USD",100000000)</f>
        <v>101.1</v>
      </c>
      <c r="Q56" s="9" cm="1">
        <f t="array" ref="Q56">[1]!hks_stm_bs($U$1,"W57429756",$B56,1,"Cur=USD",100000000)</f>
        <v>168.91</v>
      </c>
      <c r="R56" s="9">
        <f>[1]!hks_stm_bs($U$1,"W51009704",$B56,1,"Cur=USD",100000000)</f>
        <v>45</v>
      </c>
      <c r="S56" s="9">
        <f>[1]!hks_stm_bs($U$1,"W50002154",$B56,1,"Cur=USD",100000000)</f>
        <v>94.67</v>
      </c>
    </row>
    <row r="57" spans="1:19" x14ac:dyDescent="0.25">
      <c r="A57" s="5">
        <v>42643</v>
      </c>
      <c r="B57" s="5">
        <v>42735</v>
      </c>
      <c r="C57" s="6">
        <f>[1]!hks_qstm_is($U$1,"W69199016",B57,1,"Cur=USD",100000000)</f>
        <v>32.17</v>
      </c>
      <c r="D57" s="6" cm="1">
        <f t="array" ref="D57">[1]!hks_qstm_is($U$1,"W69199016",EDATE($B57,-12),1,"Cur=USD",100000000)</f>
        <v>36</v>
      </c>
      <c r="E57" s="6" cm="1">
        <f t="array" ref="E57">[1]!hks_fa_or_ttm($U$1,$A57,"Cur=USD",100000000)+$C57-$D57</f>
        <v>123.99000000000001</v>
      </c>
      <c r="F57" s="7" cm="1">
        <f t="array" ref="F57">[1]!hks_qfa_grossprofitmargin($U$1,$B57,1)%</f>
        <v>0.179981</v>
      </c>
      <c r="G57" s="7" cm="1">
        <f t="array" ref="G57">[1]!hks_qfa_grossprofitmargin($U$1,EDATE($B57,-12),1)%</f>
        <v>0.26944400000000002</v>
      </c>
      <c r="H57" s="7" cm="1">
        <f t="array" ref="H57">[1]!hks_fa_grossprofitmargin_ttm2($U$1,$B57)%</f>
        <v>0.20203199999999999</v>
      </c>
      <c r="I57" s="7" cm="1">
        <f t="array" ref="I57">[1]!hks_qfa_netprofitmargin($U$1,$B57,1)%</f>
        <v>-5.2843999999999995E-2</v>
      </c>
      <c r="J57" s="7" cm="1">
        <f t="array" ref="J57">[1]!hks_qfa_netprofitmargin($U$1,EDATE($B57,-12),1)%</f>
        <v>0.130833</v>
      </c>
      <c r="K57" s="7" cm="1">
        <f t="array" ref="K57">[1]!hks_fa_netprofitmargin_ttm2($U$1,$B57)%</f>
        <v>-2.2179000000000001E-2</v>
      </c>
      <c r="L57" s="8" cm="1">
        <f t="array" ref="L57">[1]!hks_qstm_cs($U$1,"W93978243",$B57,1,"Cur=USD",100000000)</f>
        <v>8.9600000000000009</v>
      </c>
      <c r="M57" s="6" cm="1">
        <f t="array" ref="M57">[1]!s_nq_avgclose($U$1,-63,$A57,3)</f>
        <v>14.900051952963373</v>
      </c>
      <c r="N57" s="6">
        <f>MIN([1]!s_mq_low($U$1,$A57,3),[1]!s_mq_low($U$1,$A57-31,3),[1]!s_mq_low($U$1,$A57-62,3))</f>
        <v>11.232076855001836</v>
      </c>
      <c r="O57" s="9">
        <f>MAX([1]!s_mq_high($U$1,$A57,3),[1]!s_mq_high($U$1,$A57-31,3),[1]!s_mq_high($U$1,$A57-62,3))</f>
        <v>17.736914407550724</v>
      </c>
      <c r="P57" s="9" cm="1">
        <f t="array" ref="P57">[1]!hks_stm_bs($U$1,"W59961072",$B57,1,"Cur=USD",100000000)</f>
        <v>94.95</v>
      </c>
      <c r="Q57" s="9" cm="1">
        <f t="array" ref="Q57">[1]!hks_stm_bs($U$1,"W57429756",$B57,1,"Cur=USD",100000000)</f>
        <v>180.45</v>
      </c>
      <c r="R57" s="9">
        <f>[1]!hks_stm_bs($U$1,"W51009704",$B57,1,"Cur=USD",100000000)</f>
        <v>48.35</v>
      </c>
      <c r="S57" s="9">
        <f>[1]!hks_stm_bs($U$1,"W50002154",$B57,1,"Cur=USD",100000000)</f>
        <v>97.77</v>
      </c>
    </row>
    <row r="58" spans="1:19" x14ac:dyDescent="0.25">
      <c r="A58" s="5">
        <v>42735</v>
      </c>
      <c r="B58" s="5">
        <v>42825</v>
      </c>
      <c r="C58" s="6">
        <f>[1]!hks_qstm_is($U$1,"W69199016",B58,1,"Cur=USD",100000000)</f>
        <v>39.700000000000003</v>
      </c>
      <c r="D58" s="6" cm="1">
        <f t="array" ref="D58">[1]!hks_qstm_is($U$1,"W69199016",EDATE($B58,-12),1,"Cur=USD",100000000)</f>
        <v>33.5</v>
      </c>
      <c r="E58" s="6" cm="1">
        <f t="array" ref="E58">[1]!hks_fa_or_ttm($U$1,$A58,"Cur=USD",100000000)+$C58-$D58</f>
        <v>136.38999999999999</v>
      </c>
      <c r="F58" s="7" cm="1">
        <f t="array" ref="F58">[1]!hks_qfa_grossprofitmargin($U$1,$B58,1)%</f>
        <v>0.25466</v>
      </c>
      <c r="G58" s="7" cm="1">
        <f t="array" ref="G58">[1]!hks_qfa_grossprofitmargin($U$1,EDATE($B58,-12),1)%</f>
        <v>0.25343300000000002</v>
      </c>
      <c r="H58" s="7" cm="1">
        <f t="array" ref="H58">[1]!hks_fa_grossprofitmargin_ttm2($U$1,$B58)%</f>
        <v>0.20485399999999998</v>
      </c>
      <c r="I58" s="7" cm="1">
        <f t="array" ref="I58">[1]!hks_qfa_netprofitmargin($U$1,$B58,1)%</f>
        <v>4.5339999999999998E-2</v>
      </c>
      <c r="J58" s="7" cm="1">
        <f t="array" ref="J58">[1]!hks_qfa_netprofitmargin($U$1,EDATE($B58,-12),1)%</f>
        <v>6.1492999999999999E-2</v>
      </c>
      <c r="K58" s="7" cm="1">
        <f t="array" ref="K58">[1]!hks_fa_netprofitmargin_ttm2($U$1,$B58)%</f>
        <v>-2.3119999999999998E-2</v>
      </c>
      <c r="L58" s="8" cm="1">
        <f t="array" ref="L58">[1]!hks_qstm_cs($U$1,"W93978243",$B58,1,"Cur=USD",100000000)</f>
        <v>11.38</v>
      </c>
      <c r="M58" s="6" cm="1">
        <f t="array" ref="M58">[1]!s_nq_avgclose($U$1,-63,$A58,3)</f>
        <v>18.331253039504599</v>
      </c>
      <c r="N58" s="6">
        <f>MIN([1]!s_mq_low($U$1,$A58,3),[1]!s_mq_low($U$1,$A58-31,3),[1]!s_mq_low($U$1,$A58-62,3))</f>
        <v>15.793276760467799</v>
      </c>
      <c r="O58" s="9">
        <f>MAX([1]!s_mq_high($U$1,$A58,3),[1]!s_mq_high($U$1,$A58-31,3),[1]!s_mq_high($U$1,$A58-62,3))</f>
        <v>23.089243204542903</v>
      </c>
      <c r="P58" s="9" cm="1">
        <f t="array" ref="P58">[1]!hks_stm_bs($U$1,"W59961072",$B58,1,"Cur=USD",100000000)</f>
        <v>95.04</v>
      </c>
      <c r="Q58" s="9" cm="1">
        <f t="array" ref="Q58">[1]!hks_stm_bs($U$1,"W57429756",$B58,1,"Cur=USD",100000000)</f>
        <v>183.32</v>
      </c>
      <c r="R58" s="9">
        <f>[1]!hks_stm_bs($U$1,"W51009704",$B58,1,"Cur=USD",100000000)</f>
        <v>55.46</v>
      </c>
      <c r="S58" s="9">
        <f>[1]!hks_stm_bs($U$1,"W50002154",$B58,1,"Cur=USD",100000000)</f>
        <v>90.91</v>
      </c>
    </row>
    <row r="59" spans="1:19" x14ac:dyDescent="0.25">
      <c r="A59" s="5">
        <v>42825</v>
      </c>
      <c r="B59" s="5">
        <v>42916</v>
      </c>
      <c r="C59" s="6">
        <f>[1]!hks_qstm_is($U$1,"W69199016",B59,1,"Cur=USD",100000000)</f>
        <v>46.48</v>
      </c>
      <c r="D59" s="6" cm="1">
        <f t="array" ref="D59">[1]!hks_qstm_is($U$1,"W69199016",EDATE($B59,-12),1,"Cur=USD",100000000)</f>
        <v>29.34</v>
      </c>
      <c r="E59" s="6" cm="1">
        <f t="array" ref="E59">[1]!hks_fa_or_ttm($U$1,$A59,"Cur=USD",100000000)+$C59-$D59</f>
        <v>164.47</v>
      </c>
      <c r="F59" s="7" cm="1">
        <f t="array" ref="F59">[1]!hks_qfa_grossprofitmargin($U$1,$B59,1)%</f>
        <v>0.36660899999999996</v>
      </c>
      <c r="G59" s="7" cm="1">
        <f t="array" ref="G59">[1]!hks_qfa_grossprofitmargin($U$1,EDATE($B59,-12),1)%</f>
        <v>0.19734200000000002</v>
      </c>
      <c r="H59" s="7" cm="1">
        <f t="array" ref="H59">[1]!hks_fa_grossprofitmargin_ttm2($U$1,$B59)%</f>
        <v>0.25738099999999997</v>
      </c>
      <c r="I59" s="7" cm="1">
        <f t="array" ref="I59">[1]!hks_qfa_netprofitmargin($U$1,$B59,1)%</f>
        <v>0.19234100000000001</v>
      </c>
      <c r="J59" s="7" cm="1">
        <f t="array" ref="J59">[1]!hks_qfa_netprofitmargin($U$1,EDATE($B59,-12),1)%</f>
        <v>-3.2719999999999999E-2</v>
      </c>
      <c r="K59" s="7" cm="1">
        <f t="array" ref="K59">[1]!hks_fa_netprofitmargin_ttm2($U$1,$B59)%</f>
        <v>4.6765999999999995E-2</v>
      </c>
      <c r="L59" s="8" cm="1">
        <f t="array" ref="L59">[1]!hks_qstm_cs($U$1,"W93978243",$B59,1,"Cur=USD",100000000)</f>
        <v>14.05</v>
      </c>
      <c r="M59" s="6" cm="1">
        <f t="array" ref="M59">[1]!s_nq_avgclose($U$1,-63,$A59,3)</f>
        <v>23.782549252807488</v>
      </c>
      <c r="N59" s="6">
        <f>MIN([1]!s_mq_low($U$1,$A59,3),[1]!s_mq_low($U$1,$A59-31,3),[1]!s_mq_low($U$1,$A59-62,3))</f>
        <v>20.989333183825167</v>
      </c>
      <c r="O59" s="9">
        <f>MAX([1]!s_mq_high($U$1,$A59,3),[1]!s_mq_high($U$1,$A59-31,3),[1]!s_mq_high($U$1,$A59-62,3))</f>
        <v>29.174098752948247</v>
      </c>
      <c r="P59" s="9" cm="1">
        <f t="array" ref="P59">[1]!hks_stm_bs($U$1,"W59961072",$B59,1,"Cur=USD",100000000)</f>
        <v>99.45</v>
      </c>
      <c r="Q59" s="9" cm="1">
        <f t="array" ref="Q59">[1]!hks_stm_bs($U$1,"W57429756",$B59,1,"Cur=USD",100000000)</f>
        <v>224.1</v>
      </c>
      <c r="R59" s="9">
        <f>[1]!hks_stm_bs($U$1,"W51009704",$B59,1,"Cur=USD",100000000)</f>
        <v>52.07</v>
      </c>
      <c r="S59" s="9">
        <f>[1]!hks_stm_bs($U$1,"W50002154",$B59,1,"Cur=USD",100000000)</f>
        <v>119.85</v>
      </c>
    </row>
    <row r="60" spans="1:19" x14ac:dyDescent="0.25">
      <c r="A60" s="5">
        <v>42916</v>
      </c>
      <c r="B60" s="5">
        <v>43008</v>
      </c>
      <c r="C60" s="6">
        <f>[1]!hks_qstm_is($U$1,"W69199016",B60,1,"Cur=USD",100000000)</f>
        <v>55.66</v>
      </c>
      <c r="D60" s="6" cm="1">
        <f t="array" ref="D60">[1]!hks_qstm_is($U$1,"W69199016",EDATE($B60,-12),1,"Cur=USD",100000000)</f>
        <v>28.98</v>
      </c>
      <c r="E60" s="6" cm="1">
        <f t="array" ref="E60">[1]!hks_fa_or_ttm($U$1,$A60,"Cur=USD",100000000)+$C60-$D60</f>
        <v>200.69</v>
      </c>
      <c r="F60" s="7" cm="1">
        <f t="array" ref="F60">[1]!hks_qfa_grossprofitmargin($U$1,$B60,1)%</f>
        <v>0.46873900000000002</v>
      </c>
      <c r="G60" s="7" cm="1">
        <f t="array" ref="G60">[1]!hks_qfa_grossprofitmargin($U$1,EDATE($B60,-12),1)%</f>
        <v>0.171843</v>
      </c>
      <c r="H60" s="7" cm="1">
        <f t="array" ref="H60">[1]!hks_fa_grossprofitmargin_ttm2($U$1,$B60)%</f>
        <v>0.33923299999999995</v>
      </c>
      <c r="I60" s="7" cm="1">
        <f t="array" ref="I60">[1]!hks_qfa_netprofitmargin($U$1,$B60,1)%</f>
        <v>0.295904</v>
      </c>
      <c r="J60" s="7" cm="1">
        <f t="array" ref="J60">[1]!hks_qfa_netprofitmargin($U$1,EDATE($B60,-12),1)%</f>
        <v>-7.4189000000000005E-2</v>
      </c>
      <c r="K60" s="7" cm="1">
        <f t="array" ref="K60">[1]!hks_fa_netprofitmargin_ttm2($U$1,$B60)%</f>
        <v>0.14660100000000001</v>
      </c>
      <c r="L60" s="8" cm="1">
        <f t="array" ref="L60">[1]!hks_qstm_cs($U$1,"W93978243",$B60,1,"Cur=USD",100000000)</f>
        <v>24.07</v>
      </c>
      <c r="M60" s="6" cm="1">
        <f t="array" ref="M60">[1]!s_nq_avgclose($U$1,-63,$A60,3)</f>
        <v>28.576173792107259</v>
      </c>
      <c r="N60" s="6">
        <f>MIN([1]!s_mq_low($U$1,$A60,3),[1]!s_mq_low($U$1,$A60-31,3),[1]!s_mq_low($U$1,$A60-62,3))</f>
        <v>25.745971226568162</v>
      </c>
      <c r="O60" s="9">
        <f>MAX([1]!s_mq_high($U$1,$A60,3),[1]!s_mq_high($U$1,$A60-31,3),[1]!s_mq_high($U$1,$A60-62,3))</f>
        <v>32.192108968770476</v>
      </c>
      <c r="P60" s="9" cm="1">
        <f t="array" ref="P60">[1]!hks_stm_bs($U$1,"W59961072",$B60,1,"Cur=USD",100000000)</f>
        <v>110.23</v>
      </c>
      <c r="Q60" s="9" cm="1">
        <f t="array" ref="Q60">[1]!hks_stm_bs($U$1,"W57429756",$B60,1,"Cur=USD",100000000)</f>
        <v>222.44</v>
      </c>
      <c r="R60" s="9">
        <f>[1]!hks_stm_bs($U$1,"W51009704",$B60,1,"Cur=USD",100000000)</f>
        <v>51.43</v>
      </c>
      <c r="S60" s="9">
        <f>[1]!hks_stm_bs($U$1,"W50002154",$B60,1,"Cur=USD",100000000)</f>
        <v>110.8</v>
      </c>
    </row>
    <row r="61" spans="1:19" x14ac:dyDescent="0.25">
      <c r="A61" s="5">
        <v>43008</v>
      </c>
      <c r="B61" s="5">
        <v>43100</v>
      </c>
      <c r="C61" s="6">
        <f>[1]!hks_qstm_is($U$1,"W69199016",B61,1,"Cur=USD",100000000)</f>
        <v>61.38</v>
      </c>
      <c r="D61" s="6" cm="1">
        <f t="array" ref="D61">[1]!hks_qstm_is($U$1,"W69199016",EDATE($B61,-12),1,"Cur=USD",100000000)</f>
        <v>32.17</v>
      </c>
      <c r="E61" s="6" cm="1">
        <f t="array" ref="E61">[1]!hks_fa_or_ttm($U$1,$A61,"Cur=USD",100000000)+$C61-$D61</f>
        <v>232.43</v>
      </c>
      <c r="F61" s="7" cm="1">
        <f t="array" ref="F61">[1]!hks_qfa_grossprofitmargin($U$1,$B61,1)%</f>
        <v>0.50700600000000007</v>
      </c>
      <c r="G61" s="7" cm="1">
        <f t="array" ref="G61">[1]!hks_qfa_grossprofitmargin($U$1,EDATE($B61,-12),1)%</f>
        <v>0.179981</v>
      </c>
      <c r="H61" s="7" cm="1">
        <f t="array" ref="H61">[1]!hks_fa_grossprofitmargin_ttm2($U$1,$B61)%</f>
        <v>0.41511699999999996</v>
      </c>
      <c r="I61" s="7" cm="1">
        <f t="array" ref="I61">[1]!hks_qfa_netprofitmargin($U$1,$B61,1)%</f>
        <v>0.38595599999999997</v>
      </c>
      <c r="J61" s="7" cm="1">
        <f t="array" ref="J61">[1]!hks_qfa_netprofitmargin($U$1,EDATE($B61,-12),1)%</f>
        <v>-5.2843999999999995E-2</v>
      </c>
      <c r="K61" s="7" cm="1">
        <f t="array" ref="K61">[1]!hks_fa_netprofitmargin_ttm2($U$1,$B61)%</f>
        <v>0.250467</v>
      </c>
      <c r="L61" s="8" cm="1">
        <f t="array" ref="L61">[1]!hks_qstm_cs($U$1,"W93978243",$B61,1,"Cur=USD",100000000)</f>
        <v>32.03</v>
      </c>
      <c r="M61" s="6" cm="1">
        <f t="array" ref="M61">[1]!s_nq_avgclose($U$1,-63,$A61,3)</f>
        <v>30.856773744840226</v>
      </c>
      <c r="N61" s="6">
        <f>MIN([1]!s_mq_low($U$1,$A61,3),[1]!s_mq_low($U$1,$A61-31,3),[1]!s_mq_low($U$1,$A61-62,3))</f>
        <v>26.224457700591245</v>
      </c>
      <c r="O61" s="9">
        <f>MAX([1]!s_mq_high($U$1,$A61,3),[1]!s_mq_high($U$1,$A61-31,3),[1]!s_mq_high($U$1,$A61-62,3))</f>
        <v>38.443003914162801</v>
      </c>
      <c r="P61" s="9" cm="1">
        <f t="array" ref="P61">[1]!hks_stm_bs($U$1,"W59961072",$B61,1,"Cur=USD",100000000)</f>
        <v>124.57</v>
      </c>
      <c r="Q61" s="9" cm="1">
        <f t="array" ref="Q61">[1]!hks_stm_bs($U$1,"W57429756",$B61,1,"Cur=USD",100000000)</f>
        <v>228.79</v>
      </c>
      <c r="R61" s="9">
        <f>[1]!hks_stm_bs($U$1,"W51009704",$B61,1,"Cur=USD",100000000)</f>
        <v>53.34</v>
      </c>
      <c r="S61" s="9">
        <f>[1]!hks_stm_bs($U$1,"W50002154",$B61,1,"Cur=USD",100000000)</f>
        <v>105.11</v>
      </c>
    </row>
    <row r="62" spans="1:19" x14ac:dyDescent="0.25">
      <c r="A62" s="5">
        <v>43100</v>
      </c>
      <c r="B62" s="5">
        <v>43190</v>
      </c>
      <c r="C62" s="6">
        <f>[1]!hks_qstm_is($U$1,"W69199016",B62,1,"Cur=USD",100000000)</f>
        <v>68.03</v>
      </c>
      <c r="D62" s="6" cm="1">
        <f t="array" ref="D62">[1]!hks_qstm_is($U$1,"W69199016",EDATE($B62,-12),1,"Cur=USD",100000000)</f>
        <v>39.700000000000003</v>
      </c>
      <c r="E62" s="6" cm="1">
        <f t="array" ref="E62">[1]!hks_fa_or_ttm($U$1,$A62,"Cur=USD",100000000)+$C62-$D62</f>
        <v>259.88000000000005</v>
      </c>
      <c r="F62" s="7" cm="1">
        <f t="array" ref="F62">[1]!hks_qfa_grossprofitmargin($U$1,$B62,1)%</f>
        <v>0.550786</v>
      </c>
      <c r="G62" s="7" cm="1">
        <f t="array" ref="G62">[1]!hks_qfa_grossprofitmargin($U$1,EDATE($B62,-12),1)%</f>
        <v>0.25466</v>
      </c>
      <c r="H62" s="7" cm="1">
        <f t="array" ref="H62">[1]!hks_fa_grossprofitmargin_ttm2($U$1,$B62)%</f>
        <v>0.48248800000000003</v>
      </c>
      <c r="I62" s="7" cm="1">
        <f t="array" ref="I62">[1]!hks_qfa_netprofitmargin($U$1,$B62,1)%</f>
        <v>0.39365</v>
      </c>
      <c r="J62" s="7" cm="1">
        <f t="array" ref="J62">[1]!hks_qfa_netprofitmargin($U$1,EDATE($B62,-12),1)%</f>
        <v>4.5339999999999998E-2</v>
      </c>
      <c r="K62" s="7" cm="1">
        <f t="array" ref="K62">[1]!hks_fa_netprofitmargin_ttm2($U$1,$B62)%</f>
        <v>0.32770499999999997</v>
      </c>
      <c r="L62" s="8" cm="1">
        <f t="array" ref="L62">[1]!hks_qstm_cs($U$1,"W93978243",$B62,1,"Cur=USD",100000000)</f>
        <v>36.36</v>
      </c>
      <c r="M62" s="6" cm="1">
        <f t="array" ref="M62">[1]!s_nq_avgclose($U$1,-63,$A62,3)</f>
        <v>42.016055753920384</v>
      </c>
      <c r="N62" s="6">
        <f>MIN([1]!s_mq_low($U$1,$A62,3),[1]!s_mq_low($U$1,$A62-31,3),[1]!s_mq_low($U$1,$A62-62,3))</f>
        <v>37.905817629793155</v>
      </c>
      <c r="O62" s="9">
        <f>MAX([1]!s_mq_high($U$1,$A62,3),[1]!s_mq_high($U$1,$A62-31,3),[1]!s_mq_high($U$1,$A62-62,3))</f>
        <v>48.727679504003618</v>
      </c>
      <c r="P62" s="9" cm="1">
        <f t="array" ref="P62">[1]!hks_stm_bs($U$1,"W59961072",$B62,1,"Cur=USD",100000000)</f>
        <v>133.58000000000001</v>
      </c>
      <c r="Q62" s="9" cm="1">
        <f t="array" ref="Q62">[1]!hks_stm_bs($U$1,"W57429756",$B62,1,"Cur=USD",100000000)</f>
        <v>238.33</v>
      </c>
      <c r="R62" s="9">
        <f>[1]!hks_stm_bs($U$1,"W51009704",$B62,1,"Cur=USD",100000000)</f>
        <v>55.83</v>
      </c>
      <c r="S62" s="9">
        <f>[1]!hks_stm_bs($U$1,"W50002154",$B62,1,"Cur=USD",100000000)</f>
        <v>81.97</v>
      </c>
    </row>
    <row r="63" spans="1:19" x14ac:dyDescent="0.25">
      <c r="A63" s="5">
        <v>43190</v>
      </c>
      <c r="B63" s="5">
        <v>43281</v>
      </c>
      <c r="C63" s="6">
        <f>[1]!hks_qstm_is($U$1,"W69199016",B63,1,"Cur=USD",100000000)</f>
        <v>73.510000000000005</v>
      </c>
      <c r="D63" s="6" cm="1">
        <f t="array" ref="D63">[1]!hks_qstm_is($U$1,"W69199016",EDATE($B63,-12),1,"Cur=USD",100000000)</f>
        <v>46.48</v>
      </c>
      <c r="E63" s="6" cm="1">
        <f t="array" ref="E63">[1]!hks_fa_or_ttm($U$1,$A63,"Cur=USD",100000000)+$C63-$D63</f>
        <v>285.60999999999996</v>
      </c>
      <c r="F63" s="7" cm="1">
        <f t="array" ref="F63">[1]!hks_qfa_grossprofitmargin($U$1,$B63,1)%</f>
        <v>0.58087299999999997</v>
      </c>
      <c r="G63" s="7" cm="1">
        <f t="array" ref="G63">[1]!hks_qfa_grossprofitmargin($U$1,EDATE($B63,-12),1)%</f>
        <v>0.36660899999999996</v>
      </c>
      <c r="H63" s="7" cm="1">
        <f t="array" ref="H63">[1]!hks_fa_grossprofitmargin_ttm2($U$1,$B63)%</f>
        <v>0.53128600000000004</v>
      </c>
      <c r="I63" s="7" cm="1">
        <f t="array" ref="I63">[1]!hks_qfa_netprofitmargin($U$1,$B63,1)%</f>
        <v>0.45041500000000001</v>
      </c>
      <c r="J63" s="7" cm="1">
        <f t="array" ref="J63">[1]!hks_qfa_netprofitmargin($U$1,EDATE($B63,-12),1)%</f>
        <v>0.19234100000000001</v>
      </c>
      <c r="K63" s="7" cm="1">
        <f t="array" ref="K63">[1]!hks_fa_netprofitmargin_ttm2($U$1,$B63)%</f>
        <v>0.38692100000000001</v>
      </c>
      <c r="L63" s="8" cm="1">
        <f t="array" ref="L63">[1]!hks_qstm_cs($U$1,"W93978243",$B63,1,"Cur=USD",100000000)</f>
        <v>43.48</v>
      </c>
      <c r="M63" s="6" cm="1">
        <f t="array" ref="M63">[1]!s_nq_avgclose($U$1,-63,$A63,3)</f>
        <v>46.4747019141885</v>
      </c>
      <c r="N63" s="6">
        <f>MIN([1]!s_mq_low($U$1,$A63,3),[1]!s_mq_low($U$1,$A63-31,3),[1]!s_mq_low($U$1,$A63-62,3))</f>
        <v>36.645871617362516</v>
      </c>
      <c r="O63" s="9">
        <f>MAX([1]!s_mq_high($U$1,$A63,3),[1]!s_mq_high($U$1,$A63-31,3),[1]!s_mq_high($U$1,$A63-62,3))</f>
        <v>61.942462099497078</v>
      </c>
      <c r="P63" s="9" cm="1">
        <f t="array" ref="P63">[1]!hks_stm_bs($U$1,"W59961072",$B63,1,"Cur=USD",100000000)</f>
        <v>158.36000000000001</v>
      </c>
      <c r="Q63" s="9" cm="1">
        <f t="array" ref="Q63">[1]!hks_stm_bs($U$1,"W57429756",$B63,1,"Cur=USD",100000000)</f>
        <v>254.27</v>
      </c>
      <c r="R63" s="9">
        <f>[1]!hks_stm_bs($U$1,"W51009704",$B63,1,"Cur=USD",100000000)</f>
        <v>61.35</v>
      </c>
      <c r="S63" s="9">
        <f>[1]!hks_stm_bs($U$1,"W50002154",$B63,1,"Cur=USD",100000000)</f>
        <v>85.48</v>
      </c>
    </row>
    <row r="64" spans="1:19" x14ac:dyDescent="0.25">
      <c r="A64" s="5">
        <v>43281</v>
      </c>
      <c r="B64" s="5">
        <v>43373</v>
      </c>
      <c r="C64" s="6">
        <f>[1]!hks_qstm_is($U$1,"W69199016",B64,1,"Cur=USD",100000000)</f>
        <v>77.97</v>
      </c>
      <c r="D64" s="6" cm="1">
        <f t="array" ref="D64">[1]!hks_qstm_is($U$1,"W69199016",EDATE($B64,-12),1,"Cur=USD",100000000)</f>
        <v>55.66</v>
      </c>
      <c r="E64" s="6" cm="1">
        <f t="array" ref="E64">[1]!hks_fa_or_ttm($U$1,$A64,"Cur=USD",100000000)+$C64-$D64</f>
        <v>303.20000000000005</v>
      </c>
      <c r="F64" s="7" cm="1">
        <f t="array" ref="F64">[1]!hks_qfa_grossprofitmargin($U$1,$B64,1)%</f>
        <v>0.60574600000000001</v>
      </c>
      <c r="G64" s="7" cm="1">
        <f t="array" ref="G64">[1]!hks_qfa_grossprofitmargin($U$1,EDATE($B64,-12),1)%</f>
        <v>0.46873900000000002</v>
      </c>
      <c r="H64" s="7" cm="1">
        <f t="array" ref="H64">[1]!hks_fa_grossprofitmargin_ttm2($U$1,$B64)%</f>
        <v>0.56434899999999999</v>
      </c>
      <c r="I64" s="7" cm="1">
        <f t="array" ref="I64">[1]!hks_qfa_netprofitmargin($U$1,$B64,1)%</f>
        <v>0.490317</v>
      </c>
      <c r="J64" s="7" cm="1">
        <f t="array" ref="J64">[1]!hks_qfa_netprofitmargin($U$1,EDATE($B64,-12),1)%</f>
        <v>0.295904</v>
      </c>
      <c r="K64" s="7" cm="1">
        <f t="array" ref="K64">[1]!hks_fa_netprofitmargin_ttm2($U$1,$B64)%</f>
        <v>0.43365699999999996</v>
      </c>
      <c r="L64" s="8" cm="1">
        <f t="array" ref="L64">[1]!hks_qstm_cs($U$1,"W93978243",$B64,1,"Cur=USD",100000000)</f>
        <v>42.61</v>
      </c>
      <c r="M64" s="6" cm="1">
        <f t="array" ref="M64">[1]!s_nq_avgclose($U$1,-63,$A64,3)</f>
        <v>52.823724922322221</v>
      </c>
      <c r="N64" s="6">
        <f>MIN([1]!s_mq_low($U$1,$A64,3),[1]!s_mq_low($U$1,$A64-31,3),[1]!s_mq_low($U$1,$A64-62,3))</f>
        <v>44.259266320383318</v>
      </c>
      <c r="O64" s="9">
        <f>MAX([1]!s_mq_high($U$1,$A64,3),[1]!s_mq_high($U$1,$A64-31,3),[1]!s_mq_high($U$1,$A64-62,3))</f>
        <v>63.15357299516684</v>
      </c>
      <c r="P64" s="9" cm="1">
        <f t="array" ref="P64">[1]!hks_stm_bs($U$1,"W59961072",$B64,1,"Cur=USD",100000000)</f>
        <v>154.99</v>
      </c>
      <c r="Q64" s="9" cm="1">
        <f t="array" ref="Q64">[1]!hks_stm_bs($U$1,"W57429756",$B64,1,"Cur=USD",100000000)</f>
        <v>263.45999999999998</v>
      </c>
      <c r="R64" s="9">
        <f>[1]!hks_stm_bs($U$1,"W51009704",$B64,1,"Cur=USD",100000000)</f>
        <v>58.83</v>
      </c>
      <c r="S64" s="9">
        <f>[1]!hks_stm_bs($U$1,"W50002154",$B64,1,"Cur=USD",100000000)</f>
        <v>64.39</v>
      </c>
    </row>
    <row r="65" spans="1:19" x14ac:dyDescent="0.25">
      <c r="A65" s="5">
        <v>43373</v>
      </c>
      <c r="B65" s="5">
        <v>43465</v>
      </c>
      <c r="C65" s="6">
        <f>[1]!hks_qstm_is($U$1,"W69199016",B65,1,"Cur=USD",100000000)</f>
        <v>84.4</v>
      </c>
      <c r="D65" s="6" cm="1">
        <f t="array" ref="D65">[1]!hks_qstm_is($U$1,"W69199016",EDATE($B65,-12),1,"Cur=USD",100000000)</f>
        <v>61.38</v>
      </c>
      <c r="E65" s="6" cm="1">
        <f t="array" ref="E65">[1]!hks_fa_or_ttm($U$1,$A65,"Cur=USD",100000000)+$C65-$D65</f>
        <v>326.93000000000006</v>
      </c>
      <c r="F65" s="7" cm="1">
        <f t="array" ref="F65">[1]!hks_qfa_grossprofitmargin($U$1,$B65,1)%</f>
        <v>0.61030799999999996</v>
      </c>
      <c r="G65" s="7" cm="1">
        <f t="array" ref="G65">[1]!hks_qfa_grossprofitmargin($U$1,EDATE($B65,-12),1)%</f>
        <v>0.50700600000000007</v>
      </c>
      <c r="H65" s="7" cm="1">
        <f t="array" ref="H65">[1]!hks_fa_grossprofitmargin_ttm2($U$1,$B65)%</f>
        <v>0.58869399999999994</v>
      </c>
      <c r="I65" s="7" cm="1">
        <f t="array" ref="I65">[1]!hks_qfa_netprofitmargin($U$1,$B65,1)%</f>
        <v>0.51255899999999999</v>
      </c>
      <c r="J65" s="7" cm="1">
        <f t="array" ref="J65">[1]!hks_qfa_netprofitmargin($U$1,EDATE($B65,-12),1)%</f>
        <v>0.38595599999999997</v>
      </c>
      <c r="K65" s="7" cm="1">
        <f t="array" ref="K65">[1]!hks_fa_netprofitmargin_ttm2($U$1,$B65)%</f>
        <v>0.46520400000000001</v>
      </c>
      <c r="L65" s="8" cm="1">
        <f t="array" ref="L65">[1]!hks_qstm_cs($U$1,"W93978243",$B65,1,"Cur=USD",100000000)</f>
        <v>51.55</v>
      </c>
      <c r="M65" s="6" cm="1">
        <f t="array" ref="M65">[1]!s_nq_avgclose($U$1,-63,$A65,3)</f>
        <v>49.293098590250644</v>
      </c>
      <c r="N65" s="6">
        <f>MIN([1]!s_mq_low($U$1,$A65,3),[1]!s_mq_low($U$1,$A65-31,3),[1]!s_mq_low($U$1,$A65-62,3))</f>
        <v>39.732250996649974</v>
      </c>
      <c r="O65" s="9">
        <f>MAX([1]!s_mq_high($U$1,$A65,3),[1]!s_mq_high($U$1,$A65-31,3),[1]!s_mq_high($U$1,$A65-62,3))</f>
        <v>56.795240792900586</v>
      </c>
      <c r="P65" s="9" cm="1">
        <f t="array" ref="P65">[1]!hks_stm_bs($U$1,"W59961072",$B65,1,"Cur=USD",100000000)</f>
        <v>160.38999999999999</v>
      </c>
      <c r="Q65" s="9" cm="1">
        <f t="array" ref="Q65">[1]!hks_stm_bs($U$1,"W57429756",$B65,1,"Cur=USD",100000000)</f>
        <v>273.37</v>
      </c>
      <c r="R65" s="9">
        <f>[1]!hks_stm_bs($U$1,"W51009704",$B65,1,"Cur=USD",100000000)</f>
        <v>57.54</v>
      </c>
      <c r="S65" s="9">
        <f>[1]!hks_stm_bs($U$1,"W50002154",$B65,1,"Cur=USD",100000000)</f>
        <v>43.58</v>
      </c>
    </row>
    <row r="66" spans="1:19" x14ac:dyDescent="0.25">
      <c r="A66" s="5">
        <v>43465</v>
      </c>
      <c r="B66" s="5">
        <v>43555</v>
      </c>
      <c r="C66" s="6">
        <f>[1]!hks_qstm_is($U$1,"W69199016",B66,1,"Cur=USD",100000000)</f>
        <v>79.13</v>
      </c>
      <c r="D66" s="6" cm="1">
        <f t="array" ref="D66">[1]!hks_qstm_is($U$1,"W69199016",EDATE($B66,-12),1,"Cur=USD",100000000)</f>
        <v>68.03</v>
      </c>
      <c r="E66" s="6" cm="1">
        <f t="array" ref="E66">[1]!hks_fa_or_ttm($U$1,$A66,"Cur=USD",100000000)+$C66-$D66</f>
        <v>326.11</v>
      </c>
      <c r="F66" s="7" cm="1">
        <f t="array" ref="F66">[1]!hks_qfa_grossprofitmargin($U$1,$B66,1)%</f>
        <v>0.58321699999999999</v>
      </c>
      <c r="G66" s="7" cm="1">
        <f t="array" ref="G66">[1]!hks_qfa_grossprofitmargin($U$1,EDATE($B66,-12),1)%</f>
        <v>0.550786</v>
      </c>
      <c r="H66" s="7" cm="1">
        <f t="array" ref="H66">[1]!hks_fa_grossprofitmargin_ttm2($U$1,$B66)%</f>
        <v>0.59550499999999995</v>
      </c>
      <c r="I66" s="7" cm="1">
        <f t="array" ref="I66">[1]!hks_qfa_netprofitmargin($U$1,$B66,1)%</f>
        <v>0.41653000000000001</v>
      </c>
      <c r="J66" s="7" cm="1">
        <f t="array" ref="J66">[1]!hks_qfa_netprofitmargin($U$1,EDATE($B66,-12),1)%</f>
        <v>0.39365</v>
      </c>
      <c r="K66" s="7" cm="1">
        <f t="array" ref="K66">[1]!hks_fa_netprofitmargin_ttm2($U$1,$B66)%</f>
        <v>0.46843000000000001</v>
      </c>
      <c r="L66" s="8" cm="1">
        <f t="array" ref="L66">[1]!hks_qstm_cs($U$1,"W93978243",$B66,1,"Cur=USD",100000000)</f>
        <v>48.1</v>
      </c>
      <c r="M66" s="6" cm="1">
        <f t="array" ref="M66">[1]!s_nq_avgclose($U$1,-63,$A66,3)</f>
        <v>37.138953686907506</v>
      </c>
      <c r="N66" s="6">
        <f>MIN([1]!s_mq_low($U$1,$A66,3),[1]!s_mq_low($U$1,$A66-31,3),[1]!s_mq_low($U$1,$A66-62,3))</f>
        <v>27.728579296826272</v>
      </c>
      <c r="O66" s="9">
        <f>MAX([1]!s_mq_high($U$1,$A66,3),[1]!s_mq_high($U$1,$A66-31,3),[1]!s_mq_high($U$1,$A66-62,3))</f>
        <v>45.602232031307452</v>
      </c>
      <c r="P66" s="9" cm="1">
        <f t="array" ref="P66">[1]!hks_stm_bs($U$1,"W59961072",$B66,1,"Cur=USD",100000000)</f>
        <v>150.38999999999999</v>
      </c>
      <c r="Q66" s="9" cm="1">
        <f t="array" ref="Q66">[1]!hks_stm_bs($U$1,"W57429756",$B66,1,"Cur=USD",100000000)</f>
        <v>295.56</v>
      </c>
      <c r="R66" s="9">
        <f>[1]!hks_stm_bs($U$1,"W51009704",$B66,1,"Cur=USD",100000000)</f>
        <v>51.89</v>
      </c>
      <c r="S66" s="9">
        <f>[1]!hks_stm_bs($U$1,"W50002154",$B66,1,"Cur=USD",100000000)</f>
        <v>45.68</v>
      </c>
    </row>
    <row r="67" spans="1:19" x14ac:dyDescent="0.25">
      <c r="A67" s="5">
        <v>43555</v>
      </c>
      <c r="B67" s="5">
        <v>43646</v>
      </c>
      <c r="C67" s="6">
        <f>[1]!hks_qstm_is($U$1,"W69199016",B67,1,"Cur=USD",100000000)</f>
        <v>58.35</v>
      </c>
      <c r="D67" s="6" cm="1">
        <f t="array" ref="D67">[1]!hks_qstm_is($U$1,"W69199016",EDATE($B67,-12),1,"Cur=USD",100000000)</f>
        <v>73.510000000000005</v>
      </c>
      <c r="E67" s="6" cm="1">
        <f t="array" ref="E67">[1]!hks_fa_or_ttm($U$1,$A67,"Cur=USD",100000000)+$C67-$D67</f>
        <v>284.69000000000005</v>
      </c>
      <c r="F67" s="7" cm="1">
        <f t="array" ref="F67">[1]!hks_qfa_grossprofitmargin($U$1,$B67,1)%</f>
        <v>0.49083100000000002</v>
      </c>
      <c r="G67" s="7" cm="1">
        <f t="array" ref="G67">[1]!hks_qfa_grossprofitmargin($U$1,EDATE($B67,-12),1)%</f>
        <v>0.58087299999999997</v>
      </c>
      <c r="H67" s="7" cm="1">
        <f t="array" ref="H67">[1]!hks_fa_grossprofitmargin_ttm2($U$1,$B67)%</f>
        <v>0.57872299999999999</v>
      </c>
      <c r="I67" s="7" cm="1">
        <f t="array" ref="I67">[1]!hks_qfa_netprofitmargin($U$1,$B67,1)%</f>
        <v>0.27849200000000002</v>
      </c>
      <c r="J67" s="7" cm="1">
        <f t="array" ref="J67">[1]!hks_qfa_netprofitmargin($U$1,EDATE($B67,-12),1)%</f>
        <v>0.45041500000000001</v>
      </c>
      <c r="K67" s="7" cm="1">
        <f t="array" ref="K67">[1]!hks_fa_netprofitmargin_ttm2($U$1,$B67)%</f>
        <v>0.43588500000000002</v>
      </c>
      <c r="L67" s="8" cm="1">
        <f t="array" ref="L67">[1]!hks_qstm_cs($U$1,"W93978243",$B67,1,"Cur=USD",100000000)</f>
        <v>34.35</v>
      </c>
      <c r="M67" s="6" cm="1">
        <f t="array" ref="M67">[1]!s_nq_avgclose($U$1,-63,$A67,3)</f>
        <v>37.417161242704609</v>
      </c>
      <c r="N67" s="6">
        <f>MIN([1]!s_mq_low($U$1,$A67,3),[1]!s_mq_low($U$1,$A67-31,3),[1]!s_mq_low($U$1,$A67-62,3))</f>
        <v>30.033596807939691</v>
      </c>
      <c r="O67" s="9">
        <f>MAX([1]!s_mq_high($U$1,$A67,3),[1]!s_mq_high($U$1,$A67-31,3),[1]!s_mq_high($U$1,$A67-62,3))</f>
        <v>43.180010239967928</v>
      </c>
      <c r="P67" s="9" cm="1">
        <f t="array" ref="P67">[1]!hks_stm_bs($U$1,"W59961072",$B67,1,"Cur=USD",100000000)</f>
        <v>165.5</v>
      </c>
      <c r="Q67" s="9" cm="1">
        <f t="array" ref="Q67">[1]!hks_stm_bs($U$1,"W57429756",$B67,1,"Cur=USD",100000000)</f>
        <v>309.37</v>
      </c>
      <c r="R67" s="9">
        <f>[1]!hks_stm_bs($U$1,"W51009704",$B67,1,"Cur=USD",100000000)</f>
        <v>73.61</v>
      </c>
      <c r="S67" s="9">
        <f>[1]!hks_stm_bs($U$1,"W50002154",$B67,1,"Cur=USD",100000000)</f>
        <v>45.97</v>
      </c>
    </row>
    <row r="68" spans="1:19" x14ac:dyDescent="0.25">
      <c r="A68" s="5">
        <v>43646</v>
      </c>
      <c r="B68" s="5">
        <v>43738</v>
      </c>
      <c r="C68" s="6">
        <f>[1]!hks_qstm_is($U$1,"W69199016",B68,1,"Cur=USD",100000000)</f>
        <v>47.88</v>
      </c>
      <c r="D68" s="6" cm="1">
        <f t="array" ref="D68">[1]!hks_qstm_is($U$1,"W69199016",EDATE($B68,-12),1,"Cur=USD",100000000)</f>
        <v>77.97</v>
      </c>
      <c r="E68" s="6" cm="1">
        <f t="array" ref="E68">[1]!hks_fa_or_ttm($U$1,$A68,"Cur=USD",100000000)+$C68-$D68</f>
        <v>239.67</v>
      </c>
      <c r="F68" s="7" cm="1">
        <f t="array" ref="F68">[1]!hks_qfa_grossprofitmargin($U$1,$B68,1)%</f>
        <v>0.38178800000000002</v>
      </c>
      <c r="G68" s="7" cm="1">
        <f t="array" ref="G68">[1]!hks_qfa_grossprofitmargin($U$1,EDATE($B68,-12),1)%</f>
        <v>0.60574600000000001</v>
      </c>
      <c r="H68" s="7" cm="1">
        <f t="array" ref="H68">[1]!hks_fa_grossprofitmargin_ttm2($U$1,$B68)%</f>
        <v>0.53595799999999993</v>
      </c>
      <c r="I68" s="7" cm="1">
        <f t="array" ref="I68">[1]!hks_qfa_netprofitmargin($U$1,$B68,1)%</f>
        <v>0.17773599999999998</v>
      </c>
      <c r="J68" s="7" cm="1">
        <f t="array" ref="J68">[1]!hks_qfa_netprofitmargin($U$1,EDATE($B68,-12),1)%</f>
        <v>0.490317</v>
      </c>
      <c r="K68" s="7" cm="1">
        <f t="array" ref="K68">[1]!hks_fa_netprofitmargin_ttm2($U$1,$B68)%</f>
        <v>0.37433300000000003</v>
      </c>
      <c r="L68" s="8" cm="1">
        <f t="array" ref="L68">[1]!hks_qstm_cs($U$1,"W93978243",$B68,1,"Cur=USD",100000000)</f>
        <v>27.11</v>
      </c>
      <c r="M68" s="6" cm="1">
        <f t="array" ref="M68">[1]!s_nq_avgclose($U$1,-63,$A68,3)</f>
        <v>37.263178015167981</v>
      </c>
      <c r="N68" s="6">
        <f>MIN([1]!s_mq_low($U$1,$A68,3),[1]!s_mq_low($U$1,$A68-31,3),[1]!s_mq_low($U$1,$A68-62,3))</f>
        <v>31.391213053892088</v>
      </c>
      <c r="O68" s="9">
        <f>MAX([1]!s_mq_high($U$1,$A68,3),[1]!s_mq_high($U$1,$A68-31,3),[1]!s_mq_high($U$1,$A68-62,3))</f>
        <v>43.805099734507159</v>
      </c>
      <c r="P68" s="9" cm="1">
        <f t="array" ref="P68">[1]!hks_stm_bs($U$1,"W59961072",$B68,1,"Cur=USD",100000000)</f>
        <v>150.66</v>
      </c>
      <c r="Q68" s="9" cm="1">
        <f t="array" ref="Q68">[1]!hks_stm_bs($U$1,"W57429756",$B68,1,"Cur=USD",100000000)</f>
        <v>312.22000000000003</v>
      </c>
      <c r="R68" s="9">
        <f>[1]!hks_stm_bs($U$1,"W51009704",$B68,1,"Cur=USD",100000000)</f>
        <v>53.97</v>
      </c>
      <c r="S68" s="9">
        <f>[1]!hks_stm_bs($U$1,"W50002154",$B68,1,"Cur=USD",100000000)</f>
        <v>46.02</v>
      </c>
    </row>
    <row r="69" spans="1:19" x14ac:dyDescent="0.25">
      <c r="A69" s="5">
        <v>43738</v>
      </c>
      <c r="B69" s="5">
        <v>43830</v>
      </c>
      <c r="C69" s="6">
        <f>[1]!hks_qstm_is($U$1,"W69199016",B69,1,"Cur=USD",100000000)</f>
        <v>48.7</v>
      </c>
      <c r="D69" s="6" cm="1">
        <f t="array" ref="D69">[1]!hks_qstm_is($U$1,"W69199016",EDATE($B69,-12),1,"Cur=USD",100000000)</f>
        <v>84.4</v>
      </c>
      <c r="E69" s="6" cm="1">
        <f t="array" ref="E69">[1]!hks_fa_or_ttm($U$1,$A69,"Cur=USD",100000000)+$C69-$D69</f>
        <v>198.35999999999999</v>
      </c>
      <c r="F69" s="7" cm="1">
        <f t="array" ref="F69">[1]!hks_qfa_grossprofitmargin($U$1,$B69,1)%</f>
        <v>0.28644799999999998</v>
      </c>
      <c r="G69" s="7" cm="1">
        <f t="array" ref="G69">[1]!hks_qfa_grossprofitmargin($U$1,EDATE($B69,-12),1)%</f>
        <v>0.61030799999999996</v>
      </c>
      <c r="H69" s="7" cm="1">
        <f t="array" ref="H69">[1]!hks_fa_grossprofitmargin_ttm2($U$1,$B69)%</f>
        <v>0.457233</v>
      </c>
      <c r="I69" s="7" cm="1">
        <f t="array" ref="I69">[1]!hks_qfa_netprofitmargin($U$1,$B69,1)%</f>
        <v>0.12032899999999999</v>
      </c>
      <c r="J69" s="7" cm="1">
        <f t="array" ref="J69">[1]!hks_qfa_netprofitmargin($U$1,EDATE($B69,-12),1)%</f>
        <v>0.51255899999999999</v>
      </c>
      <c r="K69" s="7" cm="1">
        <f t="array" ref="K69">[1]!hks_fa_netprofitmargin_ttm2($U$1,$B69)%</f>
        <v>0.27163999999999999</v>
      </c>
      <c r="L69" s="8" cm="1">
        <f t="array" ref="L69">[1]!hks_qstm_cs($U$1,"W93978243",$B69,1,"Cur=USD",100000000)</f>
        <v>22.33</v>
      </c>
      <c r="M69" s="6" cm="1">
        <f t="array" ref="M69">[1]!s_nq_avgclose($U$1,-63,$A69,3)</f>
        <v>44.161596086861572</v>
      </c>
      <c r="N69" s="6">
        <f>MIN([1]!s_mq_low($U$1,$A69,3),[1]!s_mq_low($U$1,$A69-31,3),[1]!s_mq_low($U$1,$A69-62,3))</f>
        <v>37.895952936207451</v>
      </c>
      <c r="O69" s="9">
        <f>MAX([1]!s_mq_high($U$1,$A69,3),[1]!s_mq_high($U$1,$A69-31,3),[1]!s_mq_high($U$1,$A69-62,3))</f>
        <v>50.19273300682994</v>
      </c>
      <c r="P69" s="9" cm="1">
        <f t="array" ref="P69">[1]!hks_stm_bs($U$1,"W59961072",$B69,1,"Cur=USD",100000000)</f>
        <v>165.03</v>
      </c>
      <c r="Q69" s="9" cm="1">
        <f t="array" ref="Q69">[1]!hks_stm_bs($U$1,"W57429756",$B69,1,"Cur=USD",100000000)</f>
        <v>323.83999999999997</v>
      </c>
      <c r="R69" s="9">
        <f>[1]!hks_stm_bs($U$1,"W51009704",$B69,1,"Cur=USD",100000000)</f>
        <v>63.9</v>
      </c>
      <c r="S69" s="9">
        <f>[1]!hks_stm_bs($U$1,"W50002154",$B69,1,"Cur=USD",100000000)</f>
        <v>56.29</v>
      </c>
    </row>
    <row r="70" spans="1:19" x14ac:dyDescent="0.25">
      <c r="A70" s="5">
        <v>43830</v>
      </c>
      <c r="B70" s="5">
        <v>43921</v>
      </c>
      <c r="C70" s="6">
        <f>[1]!hks_qstm_is($U$1,"W69199016",B70,1,"Cur=USD",100000000)</f>
        <v>51.44</v>
      </c>
      <c r="D70" s="6" cm="1">
        <f t="array" ref="D70">[1]!hks_qstm_is($U$1,"W69199016",EDATE($B70,-12),1,"Cur=USD",100000000)</f>
        <v>79.13</v>
      </c>
      <c r="E70" s="6" cm="1">
        <f t="array" ref="E70">[1]!hks_fa_or_ttm($U$1,$A70,"Cur=USD",100000000)+$C70-$D70</f>
        <v>178.68</v>
      </c>
      <c r="F70" s="7" cm="1">
        <f t="array" ref="F70">[1]!hks_qfa_grossprofitmargin($U$1,$B70,1)%</f>
        <v>0.26555200000000001</v>
      </c>
      <c r="G70" s="7" cm="1">
        <f t="array" ref="G70">[1]!hks_qfa_grossprofitmargin($U$1,EDATE($B70,-12),1)%</f>
        <v>0.58321699999999999</v>
      </c>
      <c r="H70" s="7" cm="1">
        <f t="array" ref="H70">[1]!hks_fa_grossprofitmargin_ttm2($U$1,$B70)%</f>
        <v>0.361147</v>
      </c>
      <c r="I70" s="7" cm="1">
        <f t="array" ref="I70">[1]!hks_qfa_netprofitmargin($U$1,$B70,1)%</f>
        <v>9.875600000000001E-2</v>
      </c>
      <c r="J70" s="7" cm="1">
        <f t="array" ref="J70">[1]!hks_qfa_netprofitmargin($U$1,EDATE($B70,-12),1)%</f>
        <v>0.41653000000000001</v>
      </c>
      <c r="K70" s="7" cm="1">
        <f t="array" ref="K70">[1]!hks_fa_netprofitmargin_ttm2($U$1,$B70)%</f>
        <v>0.17299</v>
      </c>
      <c r="L70" s="8" cm="1">
        <f t="array" ref="L70">[1]!hks_qstm_cs($U$1,"W93978243",$B70,1,"Cur=USD",100000000)</f>
        <v>20.11</v>
      </c>
      <c r="M70" s="6" cm="1">
        <f t="array" ref="M70">[1]!s_nq_avgclose($U$1,-63,$A70,3)</f>
        <v>46.640512396565668</v>
      </c>
      <c r="N70" s="6">
        <f>MIN([1]!s_mq_low($U$1,$A70,3),[1]!s_mq_low($U$1,$A70-31,3),[1]!s_mq_low($U$1,$A70-62,3))</f>
        <v>40.777322495332747</v>
      </c>
      <c r="O70" s="9">
        <f>MAX([1]!s_mq_high($U$1,$A70,3),[1]!s_mq_high($U$1,$A70-31,3),[1]!s_mq_high($U$1,$A70-62,3))</f>
        <v>54.802768029056779</v>
      </c>
      <c r="P70" s="9" cm="1">
        <f t="array" ref="P70">[1]!hks_stm_bs($U$1,"W59961072",$B70,1,"Cur=USD",100000000)</f>
        <v>161.66999999999999</v>
      </c>
      <c r="Q70" s="9" cm="1">
        <f t="array" ref="Q70">[1]!hks_stm_bs($U$1,"W57429756",$B70,1,"Cur=USD",100000000)</f>
        <v>334.82</v>
      </c>
      <c r="R70" s="9">
        <f>[1]!hks_stm_bs($U$1,"W51009704",$B70,1,"Cur=USD",100000000)</f>
        <v>63.17</v>
      </c>
      <c r="S70" s="9">
        <f>[1]!hks_stm_bs($U$1,"W50002154",$B70,1,"Cur=USD",100000000)</f>
        <v>67.34</v>
      </c>
    </row>
    <row r="71" spans="1:19" x14ac:dyDescent="0.25">
      <c r="A71" s="5">
        <v>43921</v>
      </c>
      <c r="B71" s="5">
        <v>44012</v>
      </c>
      <c r="C71" s="6">
        <f>[1]!hks_qstm_is($U$1,"W69199016",B71,1,"Cur=USD",100000000)</f>
        <v>47.97</v>
      </c>
      <c r="D71" s="6" cm="1">
        <f t="array" ref="D71">[1]!hks_qstm_is($U$1,"W69199016",EDATE($B71,-12),1,"Cur=USD",100000000)</f>
        <v>58.35</v>
      </c>
      <c r="E71" s="6" cm="1">
        <f t="array" ref="E71">[1]!hks_fa_or_ttm($U$1,$A71,"Cur=USD",100000000)+$C71-$D71</f>
        <v>185.61</v>
      </c>
      <c r="F71" s="7" cm="1">
        <f t="array" ref="F71">[1]!hks_qfa_grossprofitmargin($U$1,$B71,1)%</f>
        <v>0.282468</v>
      </c>
      <c r="G71" s="7" cm="1">
        <f t="array" ref="G71">[1]!hks_qfa_grossprofitmargin($U$1,EDATE($B71,-12),1)%</f>
        <v>0.49083100000000002</v>
      </c>
      <c r="H71" s="7" cm="1">
        <f t="array" ref="H71">[1]!hks_fa_grossprofitmargin_ttm2($U$1,$B71)%</f>
        <v>0.30328099999999997</v>
      </c>
      <c r="I71" s="7" cm="1">
        <f t="array" ref="I71">[1]!hks_qfa_netprofitmargin($U$1,$B71,1)%</f>
        <v>8.4845000000000004E-2</v>
      </c>
      <c r="J71" s="7" cm="1">
        <f t="array" ref="J71">[1]!hks_qfa_netprofitmargin($U$1,EDATE($B71,-12),1)%</f>
        <v>0.27849200000000002</v>
      </c>
      <c r="K71" s="7" cm="1">
        <f t="array" ref="K71">[1]!hks_fa_netprofitmargin_ttm2($U$1,$B71)%</f>
        <v>0.120006</v>
      </c>
      <c r="L71" s="8" cm="1">
        <f t="array" ref="L71">[1]!hks_qstm_cs($U$1,"W93978243",$B71,1,"Cur=USD",100000000)</f>
        <v>20.010000000000002</v>
      </c>
      <c r="M71" s="6" cm="1">
        <f t="array" ref="M71">[1]!s_nq_avgclose($U$1,-63,$A71,3)</f>
        <v>50.831175853608492</v>
      </c>
      <c r="N71" s="6">
        <f>MIN([1]!s_mq_low($U$1,$A71,3),[1]!s_mq_low($U$1,$A71-31,3),[1]!s_mq_low($U$1,$A71-62,3))</f>
        <v>30.40474369532236</v>
      </c>
      <c r="O71" s="9">
        <f>MAX([1]!s_mq_high($U$1,$A71,3),[1]!s_mq_high($U$1,$A71-31,3),[1]!s_mq_high($U$1,$A71-62,3))</f>
        <v>59.764415891961939</v>
      </c>
      <c r="P71" s="9" cm="1">
        <f t="array" ref="P71">[1]!hks_stm_bs($U$1,"W59961072",$B71,1,"Cur=USD",100000000)</f>
        <v>159.76</v>
      </c>
      <c r="Q71" s="9" cm="1">
        <f t="array" ref="Q71">[1]!hks_stm_bs($U$1,"W57429756",$B71,1,"Cur=USD",100000000)</f>
        <v>336.72</v>
      </c>
      <c r="R71" s="9">
        <f>[1]!hks_stm_bs($U$1,"W51009704",$B71,1,"Cur=USD",100000000)</f>
        <v>58.22</v>
      </c>
      <c r="S71" s="9">
        <f>[1]!hks_stm_bs($U$1,"W50002154",$B71,1,"Cur=USD",100000000)</f>
        <v>67.05</v>
      </c>
    </row>
    <row r="72" spans="1:19" x14ac:dyDescent="0.25">
      <c r="A72" s="5">
        <v>44012</v>
      </c>
      <c r="B72" s="5">
        <v>44104</v>
      </c>
      <c r="C72" s="6">
        <f>[1]!hks_qstm_is($U$1,"W69199016",B72,1,"Cur=USD",100000000)</f>
        <v>54.38</v>
      </c>
      <c r="D72" s="6" cm="1">
        <f t="array" ref="D72">[1]!hks_qstm_is($U$1,"W69199016",EDATE($B72,-12),1,"Cur=USD",100000000)</f>
        <v>47.88</v>
      </c>
      <c r="E72" s="6" cm="1">
        <f t="array" ref="E72">[1]!hks_fa_or_ttm($U$1,$A72,"Cur=USD",100000000)+$C72-$D72</f>
        <v>208.99</v>
      </c>
      <c r="F72" s="7" cm="1">
        <f t="array" ref="F72">[1]!hks_qfa_grossprofitmargin($U$1,$B72,1)%</f>
        <v>0.32420000000000004</v>
      </c>
      <c r="G72" s="7" cm="1">
        <f t="array" ref="G72">[1]!hks_qfa_grossprofitmargin($U$1,EDATE($B72,-12),1)%</f>
        <v>0.38178800000000002</v>
      </c>
      <c r="H72" s="7" cm="1">
        <f t="array" ref="H72">[1]!hks_fa_grossprofitmargin_ttm2($U$1,$B72)%</f>
        <v>0.29033500000000001</v>
      </c>
      <c r="I72" s="7" cm="1">
        <f t="array" ref="I72">[1]!hks_qfa_netprofitmargin($U$1,$B72,1)%</f>
        <v>0.148032</v>
      </c>
      <c r="J72" s="7" cm="1">
        <f t="array" ref="J72">[1]!hks_qfa_netprofitmargin($U$1,EDATE($B72,-12),1)%</f>
        <v>0.17773599999999998</v>
      </c>
      <c r="K72" s="7" cm="1">
        <f t="array" ref="K72">[1]!hks_fa_netprofitmargin_ttm2($U$1,$B72)%</f>
        <v>0.113882</v>
      </c>
      <c r="L72" s="8" cm="1">
        <f t="array" ref="L72">[1]!hks_qstm_cs($U$1,"W93978243",$B72,1,"Cur=USD",100000000)</f>
        <v>20.23</v>
      </c>
      <c r="M72" s="6" cm="1">
        <f t="array" ref="M72">[1]!s_nq_avgclose($U$1,-63,$A72,3)</f>
        <v>45.974981320958847</v>
      </c>
      <c r="N72" s="6">
        <f>MIN([1]!s_mq_low($U$1,$A72,3),[1]!s_mq_low($U$1,$A72-31,3),[1]!s_mq_low($U$1,$A72-62,3))</f>
        <v>38.413702844106275</v>
      </c>
      <c r="O72" s="9">
        <f>MAX([1]!s_mq_high($U$1,$A72,3),[1]!s_mq_high($U$1,$A72-31,3),[1]!s_mq_high($U$1,$A72-62,3))</f>
        <v>53.54282201662614</v>
      </c>
      <c r="P72" s="9" cm="1">
        <f t="array" ref="P72">[1]!hks_stm_bs($U$1,"W59961072",$B72,1,"Cur=USD",100000000)</f>
        <v>178.99</v>
      </c>
      <c r="Q72" s="9" cm="1">
        <f t="array" ref="Q72">[1]!hks_stm_bs($U$1,"W57429756",$B72,1,"Cur=USD",100000000)</f>
        <v>341.06</v>
      </c>
      <c r="R72" s="9">
        <f>[1]!hks_stm_bs($U$1,"W51009704",$B72,1,"Cur=USD",100000000)</f>
        <v>61.85</v>
      </c>
      <c r="S72" s="9">
        <f>[1]!hks_stm_bs($U$1,"W50002154",$B72,1,"Cur=USD",100000000)</f>
        <v>79.02</v>
      </c>
    </row>
    <row r="73" spans="1:19" x14ac:dyDescent="0.25">
      <c r="A73" s="5">
        <v>44104</v>
      </c>
      <c r="B73" s="5">
        <v>44196</v>
      </c>
      <c r="C73" s="6">
        <f>[1]!hks_qstm_is($U$1,"W69199016",B73,1,"Cur=USD",100000000)</f>
        <v>60.56</v>
      </c>
      <c r="D73" s="6" cm="1">
        <f t="array" ref="D73">[1]!hks_qstm_is($U$1,"W69199016",EDATE($B73,-12),1,"Cur=USD",100000000)</f>
        <v>48.7</v>
      </c>
      <c r="E73" s="6" cm="1">
        <f t="array" ref="E73">[1]!hks_fa_or_ttm($U$1,$A73,"Cur=USD",100000000)+$C73-$D73</f>
        <v>226.20999999999998</v>
      </c>
      <c r="F73" s="7" cm="1">
        <f t="array" ref="F73">[1]!hks_qfa_grossprofitmargin($U$1,$B73,1)%</f>
        <v>0.34148000000000001</v>
      </c>
      <c r="G73" s="7" cm="1">
        <f t="array" ref="G73">[1]!hks_qfa_grossprofitmargin($U$1,EDATE($B73,-12),1)%</f>
        <v>0.28644799999999998</v>
      </c>
      <c r="H73" s="7" cm="1">
        <f t="array" ref="H73">[1]!hks_fa_grossprofitmargin_ttm2($U$1,$B73)%</f>
        <v>0.305668</v>
      </c>
      <c r="I73" s="7" cm="1">
        <f t="array" ref="I73">[1]!hks_qfa_netprofitmargin($U$1,$B73,1)%</f>
        <v>0.16347400000000001</v>
      </c>
      <c r="J73" s="7" cm="1">
        <f t="array" ref="J73">[1]!hks_qfa_netprofitmargin($U$1,EDATE($B73,-12),1)%</f>
        <v>0.12032899999999999</v>
      </c>
      <c r="K73" s="7" cm="1">
        <f t="array" ref="K73">[1]!hks_fa_netprofitmargin_ttm2($U$1,$B73)%</f>
        <v>0.12642899999999999</v>
      </c>
      <c r="L73" s="8" cm="1">
        <f t="array" ref="L73">[1]!hks_qstm_cs($U$1,"W93978243",$B73,1,"Cur=USD",100000000)</f>
        <v>22.71</v>
      </c>
      <c r="M73" s="6" cm="1">
        <f t="array" ref="M73">[1]!s_nq_avgclose($U$1,-63,$A73,3)</f>
        <v>47.272545634269328</v>
      </c>
      <c r="N73" s="6">
        <f>MIN([1]!s_mq_low($U$1,$A73,3),[1]!s_mq_low($U$1,$A73-31,3),[1]!s_mq_low($U$1,$A73-62,3))</f>
        <v>41.265673662941524</v>
      </c>
      <c r="O73" s="9">
        <f>MAX([1]!s_mq_high($U$1,$A73,3),[1]!s_mq_high($U$1,$A73-31,3),[1]!s_mq_high($U$1,$A73-62,3))</f>
        <v>52.937266568791259</v>
      </c>
      <c r="P73" s="9" cm="1">
        <f t="array" ref="P73">[1]!hks_stm_bs($U$1,"W59961072",$B73,1,"Cur=USD",100000000)</f>
        <v>179.65</v>
      </c>
      <c r="Q73" s="9" cm="1">
        <f t="array" ref="Q73">[1]!hks_stm_bs($U$1,"W57429756",$B73,1,"Cur=USD",100000000)</f>
        <v>357.13</v>
      </c>
      <c r="R73" s="9">
        <f>[1]!hks_stm_bs($U$1,"W51009704",$B73,1,"Cur=USD",100000000)</f>
        <v>66.349999999999994</v>
      </c>
      <c r="S73" s="9">
        <f>[1]!hks_stm_bs($U$1,"W50002154",$B73,1,"Cur=USD",100000000)</f>
        <v>80.47</v>
      </c>
    </row>
    <row r="74" spans="1:19" x14ac:dyDescent="0.25">
      <c r="A74" s="5">
        <v>44196</v>
      </c>
      <c r="B74" s="5">
        <v>44286</v>
      </c>
      <c r="C74" s="6">
        <f>[1]!hks_qstm_is($U$1,"W69199016",B74,1,"Cur=USD",100000000)</f>
        <v>57.73</v>
      </c>
      <c r="D74" s="6" cm="1">
        <f t="array" ref="D74">[1]!hks_qstm_is($U$1,"W69199016",EDATE($B74,-12),1,"Cur=USD",100000000)</f>
        <v>51.44</v>
      </c>
      <c r="E74" s="6" cm="1">
        <f t="array" ref="E74">[1]!hks_fa_or_ttm($U$1,$A74,"Cur=USD",100000000)+$C74-$D74</f>
        <v>220.64</v>
      </c>
      <c r="F74" s="7" cm="1">
        <f t="array" ref="F74">[1]!hks_qfa_grossprofitmargin($U$1,$B74,1)%</f>
        <v>0.30071000000000003</v>
      </c>
      <c r="G74" s="7" cm="1">
        <f t="array" ref="G74">[1]!hks_qfa_grossprofitmargin($U$1,EDATE($B74,-12),1)%</f>
        <v>0.26555200000000001</v>
      </c>
      <c r="H74" s="7" cm="1">
        <f t="array" ref="H74">[1]!hks_fa_grossprofitmargin_ttm2($U$1,$B74)%</f>
        <v>0.313724</v>
      </c>
      <c r="I74" s="7" cm="1">
        <f t="array" ref="I74">[1]!hks_qfa_netprofitmargin($U$1,$B74,1)%</f>
        <v>0.139096</v>
      </c>
      <c r="J74" s="7" cm="1">
        <f t="array" ref="J74">[1]!hks_qfa_netprofitmargin($U$1,EDATE($B74,-12),1)%</f>
        <v>9.875600000000001E-2</v>
      </c>
      <c r="K74" s="7" cm="1">
        <f t="array" ref="K74">[1]!hks_fa_netprofitmargin_ttm2($U$1,$B74)%</f>
        <v>0.13619500000000001</v>
      </c>
      <c r="L74" s="8" cm="1">
        <f t="array" ref="L74">[1]!hks_qstm_cs($U$1,"W93978243",$B74,1,"Cur=USD",100000000)</f>
        <v>19.670000000000002</v>
      </c>
      <c r="M74" s="6" cm="1">
        <f t="array" ref="M74">[1]!s_nq_avgclose($U$1,-63,$A74,3)</f>
        <v>58.896371691537347</v>
      </c>
      <c r="N74" s="6">
        <f>MIN([1]!s_mq_low($U$1,$A74,3),[1]!s_mq_low($U$1,$A74-31,3),[1]!s_mq_low($U$1,$A74-62,3))</f>
        <v>45.416658587616119</v>
      </c>
      <c r="O74" s="9">
        <f>MAX([1]!s_mq_high($U$1,$A74,3),[1]!s_mq_high($U$1,$A74-31,3),[1]!s_mq_high($U$1,$A74-62,3))</f>
        <v>73.916832729264257</v>
      </c>
      <c r="P74" s="9" cm="1">
        <f t="array" ref="P74">[1]!hks_stm_bs($U$1,"W59961072",$B74,1,"Cur=USD",100000000)</f>
        <v>165.29</v>
      </c>
      <c r="Q74" s="9" cm="1">
        <f t="array" ref="Q74">[1]!hks_stm_bs($U$1,"W57429756",$B74,1,"Cur=USD",100000000)</f>
        <v>371.62</v>
      </c>
      <c r="R74" s="9">
        <f>[1]!hks_stm_bs($U$1,"W51009704",$B74,1,"Cur=USD",100000000)</f>
        <v>56.88</v>
      </c>
      <c r="S74" s="9">
        <f>[1]!hks_stm_bs($U$1,"W50002154",$B74,1,"Cur=USD",100000000)</f>
        <v>80.959999999999994</v>
      </c>
    </row>
    <row r="75" spans="1:19" x14ac:dyDescent="0.25">
      <c r="A75" s="5">
        <v>44286</v>
      </c>
      <c r="B75" s="5">
        <v>44377</v>
      </c>
      <c r="C75" s="6">
        <f>[1]!hks_qstm_is($U$1,"W69199016",B75,1,"Cur=USD",100000000)</f>
        <v>62.36</v>
      </c>
      <c r="D75" s="6" cm="1">
        <f t="array" ref="D75">[1]!hks_qstm_is($U$1,"W69199016",EDATE($B75,-12),1,"Cur=USD",100000000)</f>
        <v>47.97</v>
      </c>
      <c r="E75" s="6" cm="1">
        <f t="array" ref="E75">[1]!hks_fa_or_ttm($U$1,$A75,"Cur=USD",100000000)+$C75-$D75</f>
        <v>249.42</v>
      </c>
      <c r="F75" s="7" cm="1">
        <f t="array" ref="F75">[1]!hks_qfa_grossprofitmargin($U$1,$B75,1)%</f>
        <v>0.264432</v>
      </c>
      <c r="G75" s="7" cm="1">
        <f t="array" ref="G75">[1]!hks_qfa_grossprofitmargin($U$1,EDATE($B75,-12),1)%</f>
        <v>0.282468</v>
      </c>
      <c r="H75" s="7" cm="1">
        <f t="array" ref="H75">[1]!hks_fa_grossprofitmargin_ttm2($U$1,$B75)%</f>
        <v>0.30702499999999999</v>
      </c>
      <c r="I75" s="7" cm="1">
        <f t="array" ref="I75">[1]!hks_qfa_netprofitmargin($U$1,$B75,1)%</f>
        <v>9.6697000000000005E-2</v>
      </c>
      <c r="J75" s="7" cm="1">
        <f t="array" ref="J75">[1]!hks_qfa_netprofitmargin($U$1,EDATE($B75,-12),1)%</f>
        <v>8.4845000000000004E-2</v>
      </c>
      <c r="K75" s="7" cm="1">
        <f t="array" ref="K75">[1]!hks_fa_netprofitmargin_ttm2($U$1,$B75)%</f>
        <v>0.13619500000000001</v>
      </c>
      <c r="L75" s="8" cm="1">
        <f t="array" ref="L75">[1]!hks_qstm_cs($U$1,"W93978243",$B75,1,"Cur=USD",100000000)</f>
        <v>30.57</v>
      </c>
      <c r="M75" s="6" cm="1">
        <f t="array" ref="M75">[1]!s_nq_avgclose($U$1,-63,$A75,3)</f>
        <v>82.292131558624689</v>
      </c>
      <c r="N75" s="6">
        <f>MIN([1]!s_mq_low($U$1,$A75,3),[1]!s_mq_low($U$1,$A75-31,3),[1]!s_mq_low($U$1,$A75-62,3))</f>
        <v>72.031797222294372</v>
      </c>
      <c r="O75" s="9">
        <f>MAX([1]!s_mq_high($U$1,$A75,3),[1]!s_mq_high($U$1,$A75-31,3),[1]!s_mq_high($U$1,$A75-62,3))</f>
        <v>93.519248597080505</v>
      </c>
      <c r="P75" s="9" cm="1">
        <f t="array" ref="P75">[1]!hks_stm_bs($U$1,"W59961072",$B75,1,"Cur=USD",100000000)</f>
        <v>172.79</v>
      </c>
      <c r="Q75" s="9" cm="1">
        <f t="array" ref="Q75">[1]!hks_stm_bs($U$1,"W57429756",$B75,1,"Cur=USD",100000000)</f>
        <v>368.56</v>
      </c>
      <c r="R75" s="9">
        <f>[1]!hks_stm_bs($U$1,"W51009704",$B75,1,"Cur=USD",100000000)</f>
        <v>54.33</v>
      </c>
      <c r="S75" s="9">
        <f>[1]!hks_stm_bs($U$1,"W50002154",$B75,1,"Cur=USD",100000000)</f>
        <v>80.39</v>
      </c>
    </row>
    <row r="76" spans="1:19" x14ac:dyDescent="0.25">
      <c r="A76" s="5">
        <v>44377</v>
      </c>
      <c r="B76" s="5">
        <v>44469</v>
      </c>
      <c r="C76" s="6">
        <f>[1]!hks_qstm_is($U$1,"W69199016",B76,1,"Cur=USD",100000000)</f>
        <v>74.22</v>
      </c>
      <c r="D76" s="6" cm="1">
        <f t="array" ref="D76">[1]!hks_qstm_is($U$1,"W69199016",EDATE($B76,-12),1,"Cur=USD",100000000)</f>
        <v>54.38</v>
      </c>
      <c r="E76" s="6" cm="1">
        <f t="array" ref="E76">[1]!hks_fa_or_ttm($U$1,$A76,"Cur=USD",100000000)+$C76-$D76</f>
        <v>274.71000000000004</v>
      </c>
      <c r="F76" s="7" cm="1">
        <f t="array" ref="F76">[1]!hks_qfa_grossprofitmargin($U$1,$B76,1)%</f>
        <v>0.42118</v>
      </c>
      <c r="G76" s="7" cm="1">
        <f t="array" ref="G76">[1]!hks_qfa_grossprofitmargin($U$1,EDATE($B76,-12),1)%</f>
        <v>0.32420000000000004</v>
      </c>
      <c r="H76" s="7" cm="1">
        <f t="array" ref="H76">[1]!hks_fa_grossprofitmargin_ttm2($U$1,$B76)%</f>
        <v>0.33660299999999999</v>
      </c>
      <c r="I76" s="7" cm="1">
        <f t="array" ref="I76">[1]!hks_qfa_netprofitmargin($U$1,$B76,1)%</f>
        <v>0.233764</v>
      </c>
      <c r="J76" s="7" cm="1">
        <f t="array" ref="J76">[1]!hks_qfa_netprofitmargin($U$1,EDATE($B76,-12),1)%</f>
        <v>0.148032</v>
      </c>
      <c r="K76" s="7" cm="1">
        <f t="array" ref="K76">[1]!hks_fa_netprofitmargin_ttm2($U$1,$B76)%</f>
        <v>0.162083</v>
      </c>
      <c r="L76" s="8" cm="1">
        <f t="array" ref="L76">[1]!hks_qstm_cs($U$1,"W93978243",$B76,1,"Cur=USD",100000000)</f>
        <v>35.6</v>
      </c>
      <c r="M76" s="6" cm="1">
        <f t="array" ref="M76">[1]!s_nq_avgclose($U$1,-63,$A76,3)</f>
        <v>82.49975710972835</v>
      </c>
      <c r="N76" s="6">
        <f>MIN([1]!s_mq_low($U$1,$A76,3),[1]!s_mq_low($U$1,$A76-31,3),[1]!s_mq_low($U$1,$A76-62,3))</f>
        <v>73.946133799320776</v>
      </c>
      <c r="O76" s="9">
        <f>MAX([1]!s_mq_high($U$1,$A76,3),[1]!s_mq_high($U$1,$A76-31,3),[1]!s_mq_high($U$1,$A76-62,3))</f>
        <v>94.701058422693734</v>
      </c>
      <c r="P76" s="9" cm="1">
        <f t="array" ref="P76">[1]!hks_stm_bs($U$1,"W59961072",$B76,1,"Cur=USD",100000000)</f>
        <v>185.61</v>
      </c>
      <c r="Q76" s="9" cm="1">
        <f t="array" ref="Q76">[1]!hks_stm_bs($U$1,"W57429756",$B76,1,"Cur=USD",100000000)</f>
        <v>373.82</v>
      </c>
      <c r="R76" s="9">
        <f>[1]!hks_stm_bs($U$1,"W51009704",$B76,1,"Cur=USD",100000000)</f>
        <v>54.62</v>
      </c>
      <c r="S76" s="9">
        <f>[1]!hks_stm_bs($U$1,"W50002154",$B76,1,"Cur=USD",100000000)</f>
        <v>82.22</v>
      </c>
    </row>
    <row r="77" spans="1:19" x14ac:dyDescent="0.25">
      <c r="A77" s="5">
        <v>44469</v>
      </c>
      <c r="B77" s="5">
        <v>44561</v>
      </c>
      <c r="C77" s="6">
        <f>[1]!hks_qstm_is($U$1,"W69199016",B77,1,"Cur=USD",100000000)</f>
        <v>82.74</v>
      </c>
      <c r="D77" s="6" cm="1">
        <f t="array" ref="D77">[1]!hks_qstm_is($U$1,"W69199016",EDATE($B77,-12),1,"Cur=USD",100000000)</f>
        <v>60.56</v>
      </c>
      <c r="E77" s="6" cm="1">
        <f t="array" ref="E77">[1]!hks_fa_or_ttm($U$1,$A77,"Cur=USD",100000000)+$C77-$D77</f>
        <v>299.23</v>
      </c>
      <c r="F77" s="7" cm="1">
        <f t="array" ref="F77">[1]!hks_qfa_grossprofitmargin($U$1,$B77,1)%</f>
        <v>0.472806</v>
      </c>
      <c r="G77" s="7" cm="1">
        <f t="array" ref="G77">[1]!hks_qfa_grossprofitmargin($U$1,EDATE($B77,-12),1)%</f>
        <v>0.34148000000000001</v>
      </c>
      <c r="H77" s="7" cm="1">
        <f t="array" ref="H77">[1]!hks_fa_grossprofitmargin_ttm2($U$1,$B77)%</f>
        <v>0.37621399999999999</v>
      </c>
      <c r="I77" s="7" cm="1">
        <f t="array" ref="I77">[1]!hks_qfa_netprofitmargin($U$1,$B77,1)%</f>
        <v>0.32874100000000001</v>
      </c>
      <c r="J77" s="7" cm="1">
        <f t="array" ref="J77">[1]!hks_qfa_netprofitmargin($U$1,EDATE($B77,-12),1)%</f>
        <v>0.16347400000000001</v>
      </c>
      <c r="K77" s="7" cm="1">
        <f t="array" ref="K77">[1]!hks_fa_netprofitmargin_ttm2($U$1,$B77)%</f>
        <v>0.21155000000000002</v>
      </c>
      <c r="L77" s="8" cm="1">
        <f t="array" ref="L77">[1]!hks_qstm_cs($U$1,"W93978243",$B77,1,"Cur=USD",100000000)</f>
        <v>38.840000000000003</v>
      </c>
      <c r="M77" s="6" cm="1">
        <f t="array" ref="M77">[1]!s_nq_avgclose($U$1,-63,$A77,3)</f>
        <v>73.342092485306566</v>
      </c>
      <c r="N77" s="6">
        <f>MIN([1]!s_mq_low($U$1,$A77,3),[1]!s_mq_low($U$1,$A77-31,3),[1]!s_mq_low($U$1,$A77-62,3))</f>
        <v>67.206887686319675</v>
      </c>
      <c r="O77" s="9">
        <f>MAX([1]!s_mq_high($U$1,$A77,3),[1]!s_mq_high($U$1,$A77-31,3),[1]!s_mq_high($U$1,$A77-62,3))</f>
        <v>81.154197033226311</v>
      </c>
      <c r="P77" s="9" cm="1">
        <f t="array" ref="P77">[1]!hks_stm_bs($U$1,"W59961072",$B77,1,"Cur=USD",100000000)</f>
        <v>199.07</v>
      </c>
      <c r="Q77" s="9" cm="1">
        <f t="array" ref="Q77">[1]!hks_stm_bs($U$1,"W57429756",$B77,1,"Cur=USD",100000000)</f>
        <v>389.42</v>
      </c>
      <c r="R77" s="9">
        <f>[1]!hks_stm_bs($U$1,"W51009704",$B77,1,"Cur=USD",100000000)</f>
        <v>64.239999999999995</v>
      </c>
      <c r="S77" s="9">
        <f>[1]!hks_stm_bs($U$1,"W50002154",$B77,1,"Cur=USD",100000000)</f>
        <v>84.92</v>
      </c>
    </row>
    <row r="78" spans="1:19" x14ac:dyDescent="0.25">
      <c r="A78" s="5">
        <v>44561</v>
      </c>
      <c r="B78" s="5">
        <v>44651</v>
      </c>
      <c r="C78" s="6">
        <f>[1]!hks_qstm_is($U$1,"W69199016",B78,1,"Cur=USD",100000000)</f>
        <v>76.87</v>
      </c>
      <c r="D78" s="6" cm="1">
        <f t="array" ref="D78">[1]!hks_qstm_is($U$1,"W69199016",EDATE($B78,-12),1,"Cur=USD",100000000)</f>
        <v>57.73</v>
      </c>
      <c r="E78" s="6" cm="1">
        <f t="array" ref="E78">[1]!hks_fa_or_ttm($U$1,$A78,"Cur=USD",100000000)+$C78-$D78</f>
        <v>315.33</v>
      </c>
      <c r="F78" s="7" cm="1">
        <f t="array" ref="F78">[1]!hks_qfa_grossprofitmargin($U$1,$B78,1)%</f>
        <v>0.46377000000000002</v>
      </c>
      <c r="G78" s="7" cm="1">
        <f t="array" ref="G78">[1]!hks_qfa_grossprofitmargin($U$1,EDATE($B78,-12),1)%</f>
        <v>0.30071000000000003</v>
      </c>
      <c r="H78" s="7" cm="1">
        <f t="array" ref="H78">[1]!hks_fa_grossprofitmargin_ttm2($U$1,$B78)%</f>
        <v>0.41365299999999999</v>
      </c>
      <c r="I78" s="7" cm="1">
        <f t="array" ref="I78">[1]!hks_qfa_netprofitmargin($U$1,$B78,1)%</f>
        <v>0.299987</v>
      </c>
      <c r="J78" s="7" cm="1">
        <f t="array" ref="J78">[1]!hks_qfa_netprofitmargin($U$1,EDATE($B78,-12),1)%</f>
        <v>0.139096</v>
      </c>
      <c r="K78" s="7" cm="1">
        <f t="array" ref="K78">[1]!hks_fa_netprofitmargin_ttm2($U$1,$B78)%</f>
        <v>0.24862400000000001</v>
      </c>
      <c r="L78" s="8" cm="1">
        <f t="array" ref="L78">[1]!hks_qstm_cs($U$1,"W93978243",$B78,1,"Cur=USD",100000000)</f>
        <v>39.380000000000003</v>
      </c>
      <c r="M78" s="6" cm="1">
        <f t="array" ref="M78">[1]!s_nq_avgclose($U$1,-63,$A78,3)</f>
        <v>76.371173425806134</v>
      </c>
      <c r="N78" s="6">
        <f>MIN([1]!s_mq_low($U$1,$A78,3),[1]!s_mq_low($U$1,$A78-31,3),[1]!s_mq_low($U$1,$A78-62,3))</f>
        <v>64.22969750662817</v>
      </c>
      <c r="O78" s="9">
        <f>MAX([1]!s_mq_high($U$1,$A78,3),[1]!s_mq_high($U$1,$A78-31,3),[1]!s_mq_high($U$1,$A78-62,3))</f>
        <v>94.623147331791429</v>
      </c>
      <c r="P78" s="9" cm="1">
        <f t="array" ref="P78">[1]!hks_stm_bs($U$1,"W59961072",$B78,1,"Cur=USD",100000000)</f>
        <v>201.91</v>
      </c>
      <c r="Q78" s="9" cm="1">
        <f t="array" ref="Q78">[1]!hks_stm_bs($U$1,"W57429756",$B78,1,"Cur=USD",100000000)</f>
        <v>410.55</v>
      </c>
      <c r="R78" s="9">
        <f>[1]!hks_stm_bs($U$1,"W51009704",$B78,1,"Cur=USD",100000000)</f>
        <v>65.12</v>
      </c>
      <c r="S78" s="9">
        <f>[1]!hks_stm_bs($U$1,"W50002154",$B78,1,"Cur=USD",100000000)</f>
        <v>88.26</v>
      </c>
    </row>
    <row r="79" spans="1:19" x14ac:dyDescent="0.25">
      <c r="A79" s="5">
        <v>44651</v>
      </c>
      <c r="B79" s="5">
        <v>44742</v>
      </c>
      <c r="C79" s="6">
        <f>[1]!hks_qstm_is($U$1,"W69199016",B79,1,"Cur=USD",100000000)</f>
        <v>77.86</v>
      </c>
      <c r="D79" s="6" cm="1">
        <f t="array" ref="D79">[1]!hks_qstm_is($U$1,"W69199016",EDATE($B79,-12),1,"Cur=USD",100000000)</f>
        <v>62.36</v>
      </c>
      <c r="E79" s="6" cm="1">
        <f t="array" ref="E79">[1]!hks_fa_or_ttm($U$1,$A79,"Cur=USD",100000000)+$C79-$D79</f>
        <v>327.19</v>
      </c>
      <c r="F79" s="7" cm="1">
        <f t="array" ref="F79">[1]!hks_qfa_grossprofitmargin($U$1,$B79,1)%</f>
        <v>0.47212899999999997</v>
      </c>
      <c r="G79" s="7" cm="1">
        <f t="array" ref="G79">[1]!hks_qfa_grossprofitmargin($U$1,EDATE($B79,-12),1)%</f>
        <v>0.264432</v>
      </c>
      <c r="H79" s="7" cm="1">
        <f t="array" ref="H79">[1]!hks_fa_grossprofitmargin_ttm2($U$1,$B79)%</f>
        <v>0.45811500000000005</v>
      </c>
      <c r="I79" s="7" cm="1">
        <f t="array" ref="I79">[1]!hks_qfa_netprofitmargin($U$1,$B79,1)%</f>
        <v>0.29065000000000002</v>
      </c>
      <c r="J79" s="7" cm="1">
        <f t="array" ref="J79">[1]!hks_qfa_netprofitmargin($U$1,EDATE($B79,-12),1)%</f>
        <v>9.6697000000000005E-2</v>
      </c>
      <c r="K79" s="7" cm="1">
        <f t="array" ref="K79">[1]!hks_fa_netprofitmargin_ttm2($U$1,$B79)%</f>
        <v>0.289518</v>
      </c>
      <c r="L79" s="8" cm="1">
        <f t="array" ref="L79">[1]!hks_qstm_cs($U$1,"W93978243",$B79,1,"Cur=USD",100000000)</f>
        <v>36.28</v>
      </c>
      <c r="M79" s="6" cm="1">
        <f t="array" ref="M79">[1]!s_nq_avgclose($U$1,-63,$A79,3)</f>
        <v>83.722813275503114</v>
      </c>
      <c r="N79" s="6">
        <f>MIN([1]!s_mq_low($U$1,$A79,3),[1]!s_mq_low($U$1,$A79-31,3),[1]!s_mq_low($U$1,$A79-62,3))</f>
        <v>66.912405457730955</v>
      </c>
      <c r="O79" s="9">
        <f>MAX([1]!s_mq_high($U$1,$A79,3),[1]!s_mq_high($U$1,$A79-31,3),[1]!s_mq_high($U$1,$A79-62,3))</f>
        <v>96.393419919719236</v>
      </c>
      <c r="P79" s="9" cm="1">
        <f t="array" ref="P79">[1]!hks_stm_bs($U$1,"W59961072",$B79,1,"Cur=USD",100000000)</f>
        <v>215.02</v>
      </c>
      <c r="Q79" s="9" cm="1">
        <f t="array" ref="Q79">[1]!hks_stm_bs($U$1,"W57429756",$B79,1,"Cur=USD",100000000)</f>
        <v>421.94</v>
      </c>
      <c r="R79" s="9">
        <f>[1]!hks_stm_bs($U$1,"W51009704",$B79,1,"Cur=USD",100000000)</f>
        <v>69.180000000000007</v>
      </c>
      <c r="S79" s="9">
        <f>[1]!hks_stm_bs($U$1,"W50002154",$B79,1,"Cur=USD",100000000)</f>
        <v>89.33</v>
      </c>
    </row>
    <row r="80" spans="1:19" x14ac:dyDescent="0.25">
      <c r="A80" s="5">
        <v>44742</v>
      </c>
      <c r="B80" s="5">
        <v>44834</v>
      </c>
      <c r="C80" s="6">
        <f>[1]!hks_qstm_is($U$1,"W69199016",B80,1,"Cur=USD",100000000)</f>
        <v>86.42</v>
      </c>
      <c r="D80" s="6" cm="1">
        <f t="array" ref="D80">[1]!hks_qstm_is($U$1,"W69199016",EDATE($B80,-12),1,"Cur=USD",100000000)</f>
        <v>74.22</v>
      </c>
      <c r="E80" s="6" cm="1">
        <f t="array" ref="E80">[1]!hks_fa_or_ttm($U$1,$A80,"Cur=USD",100000000)+$C80-$D80</f>
        <v>336.09000000000003</v>
      </c>
      <c r="F80" s="7" cm="1">
        <f t="array" ref="F80">[1]!hks_qfa_grossprofitmargin($U$1,$B80,1)%</f>
        <v>0.46690600000000004</v>
      </c>
      <c r="G80" s="7" cm="1">
        <f t="array" ref="G80">[1]!hks_qfa_grossprofitmargin($U$1,EDATE($B80,-12),1)%</f>
        <v>0.42118</v>
      </c>
      <c r="H80" s="7" cm="1">
        <f t="array" ref="H80">[1]!hks_fa_grossprofitmargin_ttm2($U$1,$B80)%</f>
        <v>0.46892499999999998</v>
      </c>
      <c r="I80" s="7" cm="1">
        <f t="array" ref="I80">[1]!hks_qfa_netprofitmargin($U$1,$B80,1)%</f>
        <v>0.303865</v>
      </c>
      <c r="J80" s="7" cm="1">
        <f t="array" ref="J80">[1]!hks_qfa_netprofitmargin($U$1,EDATE($B80,-12),1)%</f>
        <v>0.233764</v>
      </c>
      <c r="K80" s="7" cm="1">
        <f t="array" ref="K80">[1]!hks_fa_netprofitmargin_ttm2($U$1,$B80)%</f>
        <v>0.30612200000000001</v>
      </c>
      <c r="L80" s="8" cm="1">
        <f t="array" ref="L80">[1]!hks_qstm_cs($U$1,"W93978243",$B80,1,"Cur=USD",100000000)</f>
        <v>38.380000000000003</v>
      </c>
      <c r="M80" s="6" cm="1">
        <f t="array" ref="M80">[1]!s_nq_avgclose($U$1,-63,$A80,3)</f>
        <v>66.901705922458902</v>
      </c>
      <c r="N80" s="6">
        <f>MIN([1]!s_mq_low($U$1,$A80,3),[1]!s_mq_low($U$1,$A80-31,3),[1]!s_mq_low($U$1,$A80-62,3))</f>
        <v>52.552028951414847</v>
      </c>
      <c r="O80" s="9">
        <f>MAX([1]!s_mq_high($U$1,$A80,3),[1]!s_mq_high($U$1,$A80-31,3),[1]!s_mq_high($U$1,$A80-62,3))</f>
        <v>77.261602497359519</v>
      </c>
      <c r="P80" s="9" cm="1">
        <f t="array" ref="P80">[1]!hks_stm_bs($U$1,"W59961072",$B80,1,"Cur=USD",100000000)</f>
        <v>227.08</v>
      </c>
      <c r="Q80" s="9" cm="1">
        <f t="array" ref="Q80">[1]!hks_stm_bs($U$1,"W57429756",$B80,1,"Cur=USD",100000000)</f>
        <v>425.88</v>
      </c>
      <c r="R80" s="9">
        <f>[1]!hks_stm_bs($U$1,"W51009704",$B80,1,"Cur=USD",100000000)</f>
        <v>70.09</v>
      </c>
      <c r="S80" s="9">
        <f>[1]!hks_stm_bs($U$1,"W50002154",$B80,1,"Cur=USD",100000000)</f>
        <v>90.06</v>
      </c>
    </row>
    <row r="81" spans="1:19" x14ac:dyDescent="0.25">
      <c r="A81" s="5">
        <v>44834</v>
      </c>
      <c r="B81" s="5">
        <v>44926</v>
      </c>
      <c r="C81" s="6">
        <f>[1]!hks_qstm_is($U$1,"W69199016",B81,1,"Cur=USD",100000000)</f>
        <v>66.430000000000007</v>
      </c>
      <c r="D81" s="6" cm="1">
        <f t="array" ref="D81">[1]!hks_qstm_is($U$1,"W69199016",EDATE($B81,-12),1,"Cur=USD",100000000)</f>
        <v>82.74</v>
      </c>
      <c r="E81" s="6" cm="1">
        <f t="array" ref="E81">[1]!hks_fa_or_ttm($U$1,$A81,"Cur=USD",100000000)+$C81-$D81</f>
        <v>291.27</v>
      </c>
      <c r="F81" s="7" cm="1">
        <f t="array" ref="F81">[1]!hks_qfa_grossprofitmargin($U$1,$B81,1)%</f>
        <v>0.39470100000000002</v>
      </c>
      <c r="G81" s="7" cm="1">
        <f t="array" ref="G81">[1]!hks_qfa_grossprofitmargin($U$1,EDATE($B81,-12),1)%</f>
        <v>0.472806</v>
      </c>
      <c r="H81" s="7" cm="1">
        <f t="array" ref="H81">[1]!hks_fa_grossprofitmargin_ttm2($U$1,$B81)%</f>
        <v>0.45185000000000003</v>
      </c>
      <c r="I81" s="7" cm="1">
        <f t="array" ref="I81">[1]!hks_qfa_netprofitmargin($U$1,$B81,1)%</f>
        <v>0.22459700000000002</v>
      </c>
      <c r="J81" s="7" cm="1">
        <f t="array" ref="J81">[1]!hks_qfa_netprofitmargin($U$1,EDATE($B81,-12),1)%</f>
        <v>0.32874100000000001</v>
      </c>
      <c r="K81" s="7" cm="1">
        <f t="array" ref="K81">[1]!hks_fa_netprofitmargin_ttm2($U$1,$B81)%</f>
        <v>0.28243099999999999</v>
      </c>
      <c r="L81" s="8" cm="1">
        <f t="array" ref="L81">[1]!hks_qstm_cs($U$1,"W93978243",$B81,1,"Cur=USD",100000000)</f>
        <v>37.770000000000003</v>
      </c>
      <c r="M81" s="6" cm="1">
        <f t="array" ref="M81">[1]!s_nq_avgclose($U$1,-63,$A81,3)</f>
        <v>56.973155131495474</v>
      </c>
      <c r="N81" s="6">
        <f>MIN([1]!s_mq_low($U$1,$A81,3),[1]!s_mq_low($U$1,$A81-31,3),[1]!s_mq_low($U$1,$A81-62,3))</f>
        <v>47.595728398661457</v>
      </c>
      <c r="O81" s="9">
        <f>MAX([1]!s_mq_high($U$1,$A81,3),[1]!s_mq_high($U$1,$A81-31,3),[1]!s_mq_high($U$1,$A81-62,3))</f>
        <v>64.261601098007006</v>
      </c>
      <c r="P81" s="9" cm="1">
        <f t="array" ref="P81">[1]!hks_stm_bs($U$1,"W59961072",$B81,1,"Cur=USD",100000000)</f>
        <v>217.81</v>
      </c>
      <c r="Q81" s="9" cm="1">
        <f t="array" ref="Q81">[1]!hks_stm_bs($U$1,"W57429756",$B81,1,"Cur=USD",100000000)</f>
        <v>445.02</v>
      </c>
      <c r="R81" s="9">
        <f>[1]!hks_stm_bs($U$1,"W51009704",$B81,1,"Cur=USD",100000000)</f>
        <v>75.39</v>
      </c>
      <c r="S81" s="9">
        <f>[1]!hks_stm_bs($U$1,"W50002154",$B81,1,"Cur=USD",100000000)</f>
        <v>88.37</v>
      </c>
    </row>
    <row r="82" spans="1:19" x14ac:dyDescent="0.25">
      <c r="A82" s="5">
        <v>44926</v>
      </c>
      <c r="B82" s="5">
        <v>45016</v>
      </c>
      <c r="C82" s="6">
        <f>[1]!hks_qstm_is($U$1,"W69199016",B82,1,"Cur=USD",100000000)</f>
        <v>40.85</v>
      </c>
      <c r="D82" s="6" cm="1">
        <f t="array" ref="D82">[1]!hks_qstm_is($U$1,"W69199016",EDATE($B82,-12),1,"Cur=USD",100000000)</f>
        <v>76.87</v>
      </c>
      <c r="E82" s="6" cm="1">
        <f t="array" ref="E82">[1]!hks_fa_or_ttm($U$1,$A82,"Cur=USD",100000000)+$C82-$D82</f>
        <v>235.54000000000002</v>
      </c>
      <c r="F82" s="7" cm="1">
        <f t="array" ref="F82">[1]!hks_qfa_grossprofitmargin($U$1,$B82,1)%</f>
        <v>0.21860499999999999</v>
      </c>
      <c r="G82" s="7" cm="1">
        <f t="array" ref="G82">[1]!hks_qfa_grossprofitmargin($U$1,EDATE($B82,-12),1)%</f>
        <v>0.46377000000000002</v>
      </c>
      <c r="H82" s="7" cm="1">
        <f t="array" ref="H82">[1]!hks_fa_grossprofitmargin_ttm2($U$1,$B82)%</f>
        <v>0.41338900000000001</v>
      </c>
      <c r="I82" s="7" cm="1">
        <f t="array" ref="I82">[1]!hks_qfa_netprofitmargin($U$1,$B82,1)%</f>
        <v>-4.7736000000000001E-2</v>
      </c>
      <c r="J82" s="7" cm="1">
        <f t="array" ref="J82">[1]!hks_qfa_netprofitmargin($U$1,EDATE($B82,-12),1)%</f>
        <v>0.299987</v>
      </c>
      <c r="K82" s="7" cm="1">
        <f t="array" ref="K82">[1]!hks_fa_netprofitmargin_ttm2($U$1,$B82)%</f>
        <v>0.227795</v>
      </c>
      <c r="L82" s="8" cm="1">
        <f t="array" ref="L82">[1]!hks_qstm_cs($U$1,"W93978243",$B82,1,"Cur=USD",100000000)</f>
        <v>9.43</v>
      </c>
      <c r="M82" s="6" cm="1">
        <f t="array" ref="M82">[1]!s_nq_avgclose($U$1,-63,$A82,3)</f>
        <v>53.794844948338508</v>
      </c>
      <c r="N82" s="6">
        <f>MIN([1]!s_mq_low($U$1,$A82,3),[1]!s_mq_low($U$1,$A82-31,3),[1]!s_mq_low($U$1,$A82-62,3))</f>
        <v>47.676461320981474</v>
      </c>
      <c r="O82" s="9">
        <f>MAX([1]!s_mq_high($U$1,$A82,3),[1]!s_mq_high($U$1,$A82-31,3),[1]!s_mq_high($U$1,$A82-62,3))</f>
        <v>63.437356339542553</v>
      </c>
      <c r="P82" s="9" cm="1">
        <f t="array" ref="P82">[1]!hks_stm_bs($U$1,"W59961072",$B82,1,"Cur=USD",100000000)</f>
        <v>229.21</v>
      </c>
      <c r="Q82" s="9" cm="1">
        <f t="array" ref="Q82">[1]!hks_stm_bs($U$1,"W57429756",$B82,1,"Cur=USD",100000000)</f>
        <v>449.53</v>
      </c>
      <c r="R82" s="9">
        <f>[1]!hks_stm_bs($U$1,"W51009704",$B82,1,"Cur=USD",100000000)</f>
        <v>65.25</v>
      </c>
      <c r="S82" s="9">
        <f>[1]!hks_stm_bs($U$1,"W50002154",$B82,1,"Cur=USD",100000000)</f>
        <v>120.43</v>
      </c>
    </row>
    <row r="83" spans="1:19" x14ac:dyDescent="0.25">
      <c r="A83" s="5">
        <v>45016</v>
      </c>
      <c r="B83" s="5">
        <v>45107</v>
      </c>
      <c r="C83" s="6">
        <f>[1]!hks_qstm_is($U$1,"W69199016",B83,1,"Cur=USD",100000000)</f>
        <v>36.93</v>
      </c>
      <c r="D83" s="6" cm="1">
        <f t="array" ref="D83">[1]!hks_qstm_is($U$1,"W69199016",EDATE($B83,-12),1,"Cur=USD",100000000)</f>
        <v>77.86</v>
      </c>
      <c r="E83" s="6" cm="1">
        <f t="array" ref="E83">[1]!hks_fa_or_ttm($U$1,$A83,"Cur=USD",100000000)+$C83-$D83</f>
        <v>189.7</v>
      </c>
      <c r="F83" s="7" cm="1">
        <f t="array" ref="F83">[1]!hks_qfa_grossprofitmargin($U$1,$B83,1)%</f>
        <v>-0.32656399999999997</v>
      </c>
      <c r="G83" s="7" cm="1">
        <f t="array" ref="G83">[1]!hks_qfa_grossprofitmargin($U$1,EDATE($B83,-12),1)%</f>
        <v>0.47212899999999997</v>
      </c>
      <c r="H83" s="7" cm="1">
        <f t="array" ref="H83">[1]!hks_fa_grossprofitmargin_ttm2($U$1,$B83)%</f>
        <v>0.27507300000000001</v>
      </c>
      <c r="I83" s="7" cm="1">
        <f t="array" ref="I83">[1]!hks_qfa_netprofitmargin($U$1,$B83,1)%</f>
        <v>-0.62604899999999997</v>
      </c>
      <c r="J83" s="7" cm="1">
        <f t="array" ref="J83">[1]!hks_qfa_netprofitmargin($U$1,EDATE($B83,-12),1)%</f>
        <v>0.29065000000000002</v>
      </c>
      <c r="K83" s="7" cm="1">
        <f t="array" ref="K83">[1]!hks_fa_netprofitmargin_ttm2($U$1,$B83)%</f>
        <v>6.9851999999999997E-2</v>
      </c>
      <c r="L83" s="8" cm="1">
        <f t="array" ref="L83">[1]!hks_qstm_cs($U$1,"W93978243",$B83,1,"Cur=USD",100000000)</f>
        <v>3.43</v>
      </c>
      <c r="M83" s="6" cm="1">
        <f t="array" ref="M83">[1]!s_nq_avgclose($U$1,-63,$A83,3)</f>
        <v>57.560574538850467</v>
      </c>
      <c r="N83" s="6">
        <f>MIN([1]!s_mq_low($U$1,$A83,3),[1]!s_mq_low($U$1,$A83-31,3),[1]!s_mq_low($U$1,$A83-62,3))</f>
        <v>48.890038978827519</v>
      </c>
      <c r="O83" s="9">
        <f>MAX([1]!s_mq_high($U$1,$A83,3),[1]!s_mq_high($U$1,$A83-31,3),[1]!s_mq_high($U$1,$A83-62,3))</f>
        <v>63.561984077014507</v>
      </c>
      <c r="P83" s="9" cm="1">
        <f t="array" ref="P83">[1]!hks_stm_bs($U$1,"W59961072",$B83,1,"Cur=USD",100000000)</f>
        <v>218.98</v>
      </c>
      <c r="Q83" s="9" cm="1">
        <f t="array" ref="Q83">[1]!hks_stm_bs($U$1,"W57429756",$B83,1,"Cur=USD",100000000)</f>
        <v>446.22</v>
      </c>
      <c r="R83" s="9">
        <f>[1]!hks_stm_bs($U$1,"W51009704",$B83,1,"Cur=USD",100000000)</f>
        <v>52.55</v>
      </c>
      <c r="S83" s="9">
        <f>[1]!hks_stm_bs($U$1,"W50002154",$B83,1,"Cur=USD",100000000)</f>
        <v>140.08000000000001</v>
      </c>
    </row>
    <row r="84" spans="1:19" x14ac:dyDescent="0.25">
      <c r="A84" s="5">
        <v>45107</v>
      </c>
      <c r="B84" s="5">
        <v>45199</v>
      </c>
      <c r="C84" s="6">
        <f>[1]!hks_qstm_is($U$1,"W69199016",B84,1,"Cur=USD",100000000)</f>
        <v>37.520000000000003</v>
      </c>
      <c r="D84" s="6" cm="1">
        <f t="array" ref="D84">[1]!hks_qstm_is($U$1,"W69199016",EDATE($B84,-12),1,"Cur=USD",100000000)</f>
        <v>86.42</v>
      </c>
      <c r="E84" s="6" cm="1">
        <f t="array" ref="E84">[1]!hks_fa_or_ttm($U$1,$A84,"Cur=USD",100000000)+$C84-$D84</f>
        <v>132.82999999999998</v>
      </c>
      <c r="F84" s="7" cm="1">
        <f t="array" ref="F84">[1]!hks_qfa_grossprofitmargin($U$1,$B84,1)%</f>
        <v>-0.178038</v>
      </c>
      <c r="G84" s="7" cm="1">
        <f t="array" ref="G84">[1]!hks_qfa_grossprofitmargin($U$1,EDATE($B84,-12),1)%</f>
        <v>0.46690600000000004</v>
      </c>
      <c r="H84" s="7" cm="1">
        <f t="array" ref="H84">[1]!hks_fa_grossprofitmargin_ttm2($U$1,$B84)%</f>
        <v>9.029899999999999E-2</v>
      </c>
      <c r="I84" s="7" cm="1">
        <f t="array" ref="I84">[1]!hks_qfa_netprofitmargin($U$1,$B84,1)%</f>
        <v>-0.50533000000000006</v>
      </c>
      <c r="J84" s="7" cm="1">
        <f t="array" ref="J84">[1]!hks_qfa_netprofitmargin($U$1,EDATE($B84,-12),1)%</f>
        <v>0.303865</v>
      </c>
      <c r="K84" s="7" cm="1">
        <f t="array" ref="K84">[1]!hks_fa_netprofitmargin_ttm2($U$1,$B84)%</f>
        <v>-0.16018299999999999</v>
      </c>
      <c r="L84" s="8" cm="1">
        <f t="array" ref="L84">[1]!hks_qstm_cs($U$1,"W93978243",$B84,1,"Cur=USD",100000000)</f>
        <v>0.24</v>
      </c>
      <c r="M84" s="6" cm="1">
        <f t="array" ref="M84">[1]!s_nq_avgclose($U$1,-63,$A84,3)</f>
        <v>63.461967987804456</v>
      </c>
      <c r="N84" s="6">
        <f>MIN([1]!s_mq_low($U$1,$A84,3),[1]!s_mq_low($U$1,$A84-31,3),[1]!s_mq_low($U$1,$A84-62,3))</f>
        <v>55.263997642868404</v>
      </c>
      <c r="O84" s="9">
        <f>MAX([1]!s_mq_high($U$1,$A84,3),[1]!s_mq_high($U$1,$A84-31,3),[1]!s_mq_high($U$1,$A84-62,3))</f>
        <v>73.923126349241087</v>
      </c>
      <c r="P84" s="9" cm="1">
        <f t="array" ref="P84">[1]!hks_stm_bs($U$1,"W59961072",$B84,1,"Cur=USD",100000000)</f>
        <v>217.34</v>
      </c>
      <c r="Q84" s="9" cm="1">
        <f t="array" ref="Q84">[1]!hks_stm_bs($U$1,"W57429756",$B84,1,"Cur=USD",100000000)</f>
        <v>439.46</v>
      </c>
      <c r="R84" s="9">
        <f>[1]!hks_stm_bs($U$1,"W51009704",$B84,1,"Cur=USD",100000000)</f>
        <v>51.04</v>
      </c>
      <c r="S84" s="9">
        <f>[1]!hks_stm_bs($U$1,"W50002154",$B84,1,"Cur=USD",100000000)</f>
        <v>151.71</v>
      </c>
    </row>
    <row r="85" spans="1:19" x14ac:dyDescent="0.25">
      <c r="A85" s="5">
        <v>45199</v>
      </c>
      <c r="B85" s="5">
        <v>45291</v>
      </c>
      <c r="C85" s="6">
        <f>[1]!hks_qstm_is($U$1,"W69199016",B85,1,"Cur=USD",100000000)</f>
        <v>40.1</v>
      </c>
      <c r="D85" s="6" cm="1">
        <f t="array" ref="D85">[1]!hks_qstm_is($U$1,"W69199016",EDATE($B85,-12),1,"Cur=USD",100000000)</f>
        <v>66.430000000000007</v>
      </c>
      <c r="E85" s="6" cm="1">
        <f t="array" ref="E85">[1]!hks_fa_or_ttm($U$1,$A85,"Cur=USD",100000000)+$C85-$D85</f>
        <v>129.07</v>
      </c>
      <c r="F85" s="7" cm="1">
        <f t="array" ref="F85">[1]!hks_qfa_grossprofitmargin($U$1,$B85,1)%</f>
        <v>-0.10847899999999999</v>
      </c>
      <c r="G85" s="7" cm="1">
        <f t="array" ref="G85">[1]!hks_qfa_grossprofitmargin($U$1,EDATE($B85,-12),1)%</f>
        <v>0.39470100000000002</v>
      </c>
      <c r="H85" s="7" cm="1">
        <f t="array" ref="H85">[1]!hks_fa_grossprofitmargin_ttm2($U$1,$B85)%</f>
        <v>-9.1120000000000007E-2</v>
      </c>
      <c r="I85" s="7" cm="1">
        <f t="array" ref="I85">[1]!hks_qfa_netprofitmargin($U$1,$B85,1)%</f>
        <v>-0.35660800000000004</v>
      </c>
      <c r="J85" s="7" cm="1">
        <f t="array" ref="J85">[1]!hks_qfa_netprofitmargin($U$1,EDATE($B85,-12),1)%</f>
        <v>0.22459700000000002</v>
      </c>
      <c r="K85" s="7" cm="1">
        <f t="array" ref="K85">[1]!hks_fa_netprofitmargin_ttm2($U$1,$B85)%</f>
        <v>-0.37535400000000002</v>
      </c>
      <c r="L85" s="8" cm="1">
        <f t="array" ref="L85">[1]!hks_qstm_cs($U$1,"W93978243",$B85,1,"Cur=USD",100000000)</f>
        <v>2.4900000000000002</v>
      </c>
      <c r="M85" s="6" cm="1">
        <f t="array" ref="M85">[1]!s_nq_avgclose($U$1,-63,$A85,3)</f>
        <v>66.284147360341535</v>
      </c>
      <c r="N85" s="6">
        <f>MIN([1]!s_mq_low($U$1,$A85,3),[1]!s_mq_low($U$1,$A85-31,3),[1]!s_mq_low($U$1,$A85-62,3))</f>
        <v>59.814833831917461</v>
      </c>
      <c r="O85" s="9">
        <f>MAX([1]!s_mq_high($U$1,$A85,3),[1]!s_mq_high($U$1,$A85-31,3),[1]!s_mq_high($U$1,$A85-62,3))</f>
        <v>71.655326969236569</v>
      </c>
      <c r="P85" s="9" cm="1">
        <f t="array" ref="P85">[1]!hks_stm_bs($U$1,"W59961072",$B85,1,"Cur=USD",100000000)</f>
        <v>212.44</v>
      </c>
      <c r="Q85" s="9" cm="1">
        <f t="array" ref="Q85">[1]!hks_stm_bs($U$1,"W57429756",$B85,1,"Cur=USD",100000000)</f>
        <v>430.1</v>
      </c>
      <c r="R85" s="9">
        <f>[1]!hks_stm_bs($U$1,"W51009704",$B85,1,"Cur=USD",100000000)</f>
        <v>47.65</v>
      </c>
      <c r="S85" s="9">
        <f>[1]!hks_stm_bs($U$1,"W50002154",$B85,1,"Cur=USD",100000000)</f>
        <v>153.69</v>
      </c>
    </row>
    <row r="86" spans="1:19" x14ac:dyDescent="0.25">
      <c r="A86" s="5">
        <v>45291</v>
      </c>
      <c r="B86" s="5">
        <v>45382</v>
      </c>
      <c r="C86" s="6">
        <f>[1]!hks_qstm_is($U$1,"W69199016",B86,1,"Cur=USD",100000000)</f>
        <v>47.26</v>
      </c>
      <c r="D86" s="6" cm="1">
        <f t="array" ref="D86">[1]!hks_qstm_is($U$1,"W69199016",EDATE($B86,-12),1,"Cur=USD",100000000)</f>
        <v>40.85</v>
      </c>
      <c r="E86" s="6" cm="1">
        <f t="array" ref="E86">[1]!hks_fa_or_ttm($U$1,$A86,"Cur=USD",100000000)+$C86-$D86</f>
        <v>168.22</v>
      </c>
      <c r="F86" s="7" cm="1">
        <f t="array" ref="F86">[1]!hks_qfa_grossprofitmargin($U$1,$B86,1)%</f>
        <v>-7.4060000000000003E-3</v>
      </c>
      <c r="G86" s="7" cm="1">
        <f t="array" ref="G86">[1]!hks_qfa_grossprofitmargin($U$1,EDATE($B86,-12),1)%</f>
        <v>0.21860499999999999</v>
      </c>
      <c r="H86" s="7" cm="1">
        <f t="array" ref="H86">[1]!hks_fa_grossprofitmargin_ttm2($U$1,$B86)%</f>
        <v>-0.14486100000000002</v>
      </c>
      <c r="I86" s="7" cm="1">
        <f t="array" ref="I86">[1]!hks_qfa_netprofitmargin($U$1,$B86,1)%</f>
        <v>-0.26110900000000004</v>
      </c>
      <c r="J86" s="7" cm="1">
        <f t="array" ref="J86">[1]!hks_qfa_netprofitmargin($U$1,EDATE($B86,-12),1)%</f>
        <v>-4.7736000000000001E-2</v>
      </c>
      <c r="K86" s="7" cm="1">
        <f t="array" ref="K86">[1]!hks_fa_netprofitmargin_ttm2($U$1,$B86)%</f>
        <v>-0.42469600000000002</v>
      </c>
      <c r="L86" s="8" cm="1">
        <f t="array" ref="L86">[1]!hks_qstm_cs($U$1,"W93978243",$B86,1,"Cur=USD",100000000)</f>
        <v>14.01</v>
      </c>
      <c r="M86" s="6" cm="1">
        <f t="array" ref="M86">[1]!s_nq_avgclose($U$1,-63,$A86,3)</f>
        <v>73.601673190299906</v>
      </c>
      <c r="N86" s="6">
        <f>MIN([1]!s_mq_low($U$1,$A86,3),[1]!s_mq_low($U$1,$A86-31,3),[1]!s_mq_low($U$1,$A86-62,3))</f>
        <v>63.375993906139847</v>
      </c>
      <c r="O86" s="9">
        <f>MAX([1]!s_mq_high($U$1,$A86,3),[1]!s_mq_high($U$1,$A86-31,3),[1]!s_mq_high($U$1,$A86-62,3))</f>
        <v>87.183539483874895</v>
      </c>
      <c r="P86" s="9" cm="1">
        <f t="array" ref="P86">[1]!hks_stm_bs($U$1,"W59961072",$B86,1,"Cur=USD",100000000)</f>
        <v>210.58</v>
      </c>
      <c r="Q86" s="9" cm="1">
        <f t="array" ref="Q86">[1]!hks_stm_bs($U$1,"W57429756",$B86,1,"Cur=USD",100000000)</f>
        <v>427.18</v>
      </c>
      <c r="R86" s="9">
        <f>[1]!hks_stm_bs($U$1,"W51009704",$B86,1,"Cur=USD",100000000)</f>
        <v>59.62</v>
      </c>
      <c r="S86" s="9">
        <f>[1]!hks_stm_bs($U$1,"W50002154",$B86,1,"Cur=USD",100000000)</f>
        <v>149.29</v>
      </c>
    </row>
    <row r="87" spans="1:19" x14ac:dyDescent="0.25">
      <c r="A87" s="5">
        <v>45382</v>
      </c>
      <c r="B87" s="5">
        <v>45473</v>
      </c>
      <c r="C87" s="6">
        <f>[1]!hks_qstm_is($U$1,"W69199016",B87,1,"Cur=USD",100000000)</f>
        <v>58.24</v>
      </c>
      <c r="D87" s="6" cm="1">
        <f t="array" ref="D87">[1]!hks_qstm_is($U$1,"W69199016",EDATE($B87,-12),1,"Cur=USD",100000000)</f>
        <v>36.93</v>
      </c>
      <c r="E87" s="6" cm="1">
        <f t="array" ref="E87">[1]!hks_fa_or_ttm($U$1,$A87,"Cur=USD",100000000)+$C87-$D87</f>
        <v>204.43</v>
      </c>
      <c r="F87" s="7" cm="1">
        <f t="array" ref="F87">[1]!hks_qfa_grossprofitmargin($U$1,$B87,1)%</f>
        <v>0.18526800000000002</v>
      </c>
      <c r="G87" s="7" cm="1">
        <f t="array" ref="G87">[1]!hks_qfa_grossprofitmargin($U$1,EDATE($B87,-12),1)%</f>
        <v>-0.32656399999999997</v>
      </c>
      <c r="H87" s="7" cm="1">
        <f t="array" ref="H87">[1]!hks_fa_grossprofitmargin_ttm2($U$1,$B87)%</f>
        <v>-3.222E-3</v>
      </c>
      <c r="I87" s="7" cm="1">
        <f t="array" ref="I87">[1]!hks_qfa_netprofitmargin($U$1,$B87,1)%</f>
        <v>0.136161</v>
      </c>
      <c r="J87" s="7" cm="1">
        <f t="array" ref="J87">[1]!hks_qfa_netprofitmargin($U$1,EDATE($B87,-12),1)%</f>
        <v>-0.62604899999999997</v>
      </c>
      <c r="K87" s="7" cm="1">
        <f t="array" ref="K87">[1]!hks_fa_netprofitmargin_ttm2($U$1,$B87)%</f>
        <v>-0.20571200000000001</v>
      </c>
      <c r="L87" s="8" cm="1">
        <f t="array" ref="L87">[1]!hks_qstm_cs($U$1,"W93978243",$B87,1,"Cur=USD",100000000)</f>
        <v>12.19</v>
      </c>
      <c r="M87" s="6" cm="1">
        <f t="array" ref="M87">[1]!s_nq_avgclose($U$1,-63,$A87,3)</f>
        <v>89.712552065288833</v>
      </c>
      <c r="N87" s="6">
        <f>MIN([1]!s_mq_low($U$1,$A87,3),[1]!s_mq_low($U$1,$A87-31,3),[1]!s_mq_low($U$1,$A87-62,3))</f>
        <v>78.636817779057424</v>
      </c>
      <c r="O87" s="9">
        <f>MAX([1]!s_mq_high($U$1,$A87,3),[1]!s_mq_high($U$1,$A87-31,3),[1]!s_mq_high($U$1,$A87-62,3))</f>
        <v>121.66591082175103</v>
      </c>
      <c r="P87" s="9" cm="1">
        <f t="array" ref="P87">[1]!hks_stm_bs($U$1,"W59961072",$B87,1,"Cur=USD",100000000)</f>
        <v>234.35</v>
      </c>
      <c r="Q87" s="9" cm="1">
        <f t="array" ref="Q87">[1]!hks_stm_bs($U$1,"W57429756",$B87,1,"Cur=USD",100000000)</f>
        <v>422.83</v>
      </c>
      <c r="R87" s="9">
        <f>[1]!hks_stm_bs($U$1,"W51009704",$B87,1,"Cur=USD",100000000)</f>
        <v>62.59</v>
      </c>
      <c r="S87" s="9">
        <f>[1]!hks_stm_bs($U$1,"W50002154",$B87,1,"Cur=USD",100000000)</f>
        <v>155.88999999999999</v>
      </c>
    </row>
    <row r="88" spans="1:19" x14ac:dyDescent="0.25">
      <c r="A88" s="5">
        <v>45473</v>
      </c>
      <c r="B88" s="5">
        <v>45565</v>
      </c>
      <c r="C88" s="6">
        <f>[1]!hks_qstm_is($U$1,"W69199016",B88,1,"Cur=USD",100000000)</f>
        <v>68.11</v>
      </c>
      <c r="D88" s="6" cm="1">
        <f t="array" ref="D88">[1]!hks_qstm_is($U$1,"W69199016",EDATE($B88,-12),1,"Cur=USD",100000000)</f>
        <v>37.520000000000003</v>
      </c>
      <c r="E88" s="6" cm="1">
        <f t="array" ref="E88">[1]!hks_fa_or_ttm($U$1,$A88,"Cur=USD",100000000)+$C88-$D88</f>
        <v>244.29999999999998</v>
      </c>
      <c r="F88" s="7" cm="1">
        <f t="array" ref="F88">[1]!hks_qfa_grossprofitmargin($U$1,$B88,1)%</f>
        <v>0.26897700000000002</v>
      </c>
      <c r="G88" s="7" cm="1">
        <f t="array" ref="G88">[1]!hks_qfa_grossprofitmargin($U$1,EDATE($B88,-12),1)%</f>
        <v>-0.178038</v>
      </c>
      <c r="H88" s="7" cm="1">
        <f t="array" ref="H88">[1]!hks_fa_grossprofitmargin_ttm2($U$1,$B88)%</f>
        <v>0.11422</v>
      </c>
      <c r="I88" s="7" cm="1">
        <f t="array" ref="I88">[1]!hks_qfa_netprofitmargin($U$1,$B88,1)%</f>
        <v>4.8745000000000004E-2</v>
      </c>
      <c r="J88" s="7" cm="1">
        <f t="array" ref="J88">[1]!hks_qfa_netprofitmargin($U$1,EDATE($B88,-12),1)%</f>
        <v>-0.50533000000000006</v>
      </c>
      <c r="K88" s="7" cm="1">
        <f t="array" ref="K88">[1]!hks_fa_netprofitmargin_ttm2($U$1,$B88)%</f>
        <v>-7.2012999999999994E-2</v>
      </c>
      <c r="L88" s="8" cm="1">
        <f t="array" ref="L88">[1]!hks_qstm_cs($U$1,"W93978243",$B88,1,"Cur=USD",100000000)</f>
        <v>24.82</v>
      </c>
      <c r="M88" s="6" cm="1">
        <f t="array" ref="M88">[1]!s_nq_avgclose($U$1,-63,$A88,3)</f>
        <v>125.19435181247707</v>
      </c>
      <c r="N88" s="6">
        <f>MIN([1]!s_mq_low($U$1,$A88,3),[1]!s_mq_low($U$1,$A88-31,3),[1]!s_mq_low($U$1,$A88-62,3))</f>
        <v>105.13593852653483</v>
      </c>
      <c r="O88" s="9">
        <f>MAX([1]!s_mq_high($U$1,$A88,3),[1]!s_mq_high($U$1,$A88-31,3),[1]!s_mq_high($U$1,$A88-62,3))</f>
        <v>156.66468100432903</v>
      </c>
      <c r="P88" s="9" cm="1">
        <f t="array" ref="P88">[1]!hks_stm_bs($U$1,"W59961072",$B88,1,"Cur=USD",100000000)</f>
        <v>233.19</v>
      </c>
      <c r="Q88" s="9" cm="1">
        <f t="array" ref="Q88">[1]!hks_stm_bs($U$1,"W57429756",$B88,1,"Cur=USD",100000000)</f>
        <v>429.36</v>
      </c>
      <c r="R88" s="9">
        <f>[1]!hks_stm_bs($U$1,"W51009704",$B88,1,"Cur=USD",100000000)</f>
        <v>68.400000000000006</v>
      </c>
      <c r="S88" s="9">
        <f>[1]!hks_stm_bs($U$1,"W50002154",$B88,1,"Cur=USD",100000000)</f>
        <v>151.9</v>
      </c>
    </row>
    <row r="89" spans="1:19" x14ac:dyDescent="0.25">
      <c r="A89" s="5">
        <v>45565</v>
      </c>
      <c r="B89" s="5">
        <v>45657</v>
      </c>
      <c r="C89" s="6">
        <f>[1]!hks_qstm_is($U$1,"W69199016",B89,1,"Cur=USD",100000000)</f>
        <v>77.5</v>
      </c>
      <c r="D89" s="6" cm="1">
        <f t="array" ref="D89">[1]!hks_qstm_is($U$1,"W69199016",EDATE($B89,-12),1,"Cur=USD",100000000)</f>
        <v>40.1</v>
      </c>
      <c r="E89" s="6" cm="1">
        <f t="array" ref="E89">[1]!hks_fa_or_ttm($U$1,$A89,"Cur=USD",100000000)+$C89-$D89</f>
        <v>288.51</v>
      </c>
      <c r="F89" s="7" cm="1">
        <f t="array" ref="F89">[1]!hks_qfa_grossprofitmargin($U$1,$B89,1)%</f>
        <v>0.353161</v>
      </c>
      <c r="G89" s="7" cm="1">
        <f t="array" ref="G89">[1]!hks_qfa_grossprofitmargin($U$1,EDATE($B89,-12),1)%</f>
        <v>-0.10847899999999999</v>
      </c>
      <c r="H89" s="7" cm="1">
        <f t="array" ref="H89">[1]!hks_fa_grossprofitmargin_ttm2($U$1,$B89)%</f>
        <v>0.22352799999999998</v>
      </c>
      <c r="I89" s="7" cm="1">
        <f t="array" ref="I89">[1]!hks_qfa_netprofitmargin($U$1,$B89,1)%</f>
        <v>0.114452</v>
      </c>
      <c r="J89" s="7" cm="1">
        <f t="array" ref="J89">[1]!hks_qfa_netprofitmargin($U$1,EDATE($B89,-12),1)%</f>
        <v>-0.35660800000000004</v>
      </c>
      <c r="K89" s="7" cm="1">
        <f t="array" ref="K89">[1]!hks_fa_netprofitmargin_ttm2($U$1,$B89)%</f>
        <v>3.0981999999999999E-2</v>
      </c>
      <c r="L89" s="8" cm="1">
        <f t="array" ref="L89">[1]!hks_qstm_cs($U$1,"W93978243",$B89,1,"Cur=USD",100000000)</f>
        <v>34.049999999999997</v>
      </c>
      <c r="M89" s="6" cm="1">
        <f t="array" ref="M89">[1]!s_nq_avgclose($U$1,-63,$A89,3)</f>
        <v>104.08705089295387</v>
      </c>
      <c r="N89" s="6">
        <f>MIN([1]!s_mq_low($U$1,$A89,3),[1]!s_mq_low($U$1,$A89-31,3),[1]!s_mq_low($U$1,$A89-62,3))</f>
        <v>83.72843708236644</v>
      </c>
      <c r="O89" s="9">
        <f>MAX([1]!s_mq_high($U$1,$A89,3),[1]!s_mq_high($U$1,$A89-31,3),[1]!s_mq_high($U$1,$A89-62,3))</f>
        <v>136.3724106142993</v>
      </c>
      <c r="P89" s="9" cm="1">
        <f t="array" ref="P89">[1]!hks_stm_bs($U$1,"W59961072",$B89,1,"Cur=USD",100000000)</f>
        <v>243.72</v>
      </c>
      <c r="Q89" s="9" cm="1">
        <f t="array" ref="Q89">[1]!hks_stm_bs($U$1,"W57429756",$B89,1,"Cur=USD",100000000)</f>
        <v>450.44</v>
      </c>
      <c r="R89" s="9">
        <f>[1]!hks_stm_bs($U$1,"W51009704",$B89,1,"Cur=USD",100000000)</f>
        <v>92.48</v>
      </c>
      <c r="S89" s="9">
        <f>[1]!hks_stm_bs($U$1,"W50002154",$B89,1,"Cur=USD",100000000)</f>
        <v>150.37</v>
      </c>
    </row>
    <row r="90" spans="1:19" x14ac:dyDescent="0.25">
      <c r="A90" s="5">
        <v>45657</v>
      </c>
      <c r="B90" s="5">
        <v>45747</v>
      </c>
      <c r="C90" s="6">
        <f>[1]!hks_qstm_is($U$1,"W69199016",B90,1,"Cur=USD",100000000)</f>
        <v>87.09</v>
      </c>
      <c r="D90" s="6" cm="1">
        <f t="array" ref="D90">[1]!hks_qstm_is($U$1,"W69199016",EDATE($B90,-12),1,"Cur=USD",100000000)</f>
        <v>47.26</v>
      </c>
      <c r="E90" s="6" cm="1">
        <f t="array" ref="E90">[1]!hks_fa_or_ttm($U$1,$A90,"Cur=USD",100000000)+$C90-$D90</f>
        <v>330.77</v>
      </c>
      <c r="F90" s="7" cm="1">
        <f t="array" ref="F90">[1]!hks_qfa_grossprofitmargin($U$1,$B90,1)%</f>
        <v>0.38442999999999999</v>
      </c>
      <c r="G90" s="7" cm="1">
        <f t="array" ref="G90">[1]!hks_qfa_grossprofitmargin($U$1,EDATE($B90,-12),1)%</f>
        <v>-7.4060000000000003E-3</v>
      </c>
      <c r="H90" s="7" cm="1">
        <f t="array" ref="H90">[1]!hks_fa_grossprofitmargin_ttm2($U$1,$B90)%</f>
        <v>0.30920500000000001</v>
      </c>
      <c r="I90" s="7" cm="1">
        <f t="array" ref="I90">[1]!hks_qfa_netprofitmargin($U$1,$B90,1)%</f>
        <v>0.21472000000000002</v>
      </c>
      <c r="J90" s="7" cm="1">
        <f t="array" ref="J90">[1]!hks_qfa_netprofitmargin($U$1,EDATE($B90,-12),1)%</f>
        <v>-0.26110900000000004</v>
      </c>
      <c r="K90" s="7" cm="1">
        <f t="array" ref="K90">[1]!hks_fa_netprofitmargin_ttm2($U$1,$B90)%</f>
        <v>0.13342999999999999</v>
      </c>
      <c r="L90" s="8" cm="1">
        <f t="array" ref="L90">[1]!hks_qstm_cs($U$1,"W93978243",$B90,1,"Cur=USD",100000000)</f>
        <v>32.44</v>
      </c>
      <c r="M90" s="6" cm="1">
        <f t="array" ref="M90">[1]!s_nq_avgclose($U$1,-63,$A90,3)</f>
        <v>101.35646765068655</v>
      </c>
      <c r="N90" s="6">
        <f>MIN([1]!s_mq_low($U$1,$A90,3),[1]!s_mq_low($U$1,$A90-31,3),[1]!s_mq_low($U$1,$A90-62,3))</f>
        <v>83.244757730919702</v>
      </c>
      <c r="O90" s="9">
        <f>MAX([1]!s_mq_high($U$1,$A90,3),[1]!s_mq_high($U$1,$A90-31,3),[1]!s_mq_high($U$1,$A90-62,3))</f>
        <v>113.89604750591478</v>
      </c>
      <c r="P90" s="9" cm="1">
        <f t="array" ref="P90">[1]!hks_stm_bs($U$1,"W59961072",$B90,1,"Cur=USD",100000000)</f>
        <v>244.93</v>
      </c>
      <c r="Q90" s="9" cm="1">
        <f t="array" ref="Q90">[1]!hks_stm_bs($U$1,"W57429756",$B90,1,"Cur=USD",100000000)</f>
        <v>469.68</v>
      </c>
      <c r="R90" s="9">
        <f>[1]!hks_stm_bs($U$1,"W51009704",$B90,1,"Cur=USD",100000000)</f>
        <v>90.15</v>
      </c>
      <c r="S90" s="9">
        <f>[1]!hks_stm_bs($U$1,"W50002154",$B90,1,"Cur=USD",100000000)</f>
        <v>156.49</v>
      </c>
    </row>
    <row r="91" spans="1:19" x14ac:dyDescent="0.25">
      <c r="A91" s="5">
        <v>45747</v>
      </c>
      <c r="B91" s="5">
        <v>45838</v>
      </c>
      <c r="C91" s="6">
        <f>[1]!hks_qstm_is($U$1,"W69199016",B91,1,"Cur=USD",100000000)</f>
        <v>80.53</v>
      </c>
      <c r="D91" s="6" cm="1">
        <f t="array" ref="D91">[1]!hks_qstm_is($U$1,"W69199016",EDATE($B91,-12),1,"Cur=USD",100000000)</f>
        <v>58.24</v>
      </c>
      <c r="E91" s="6" cm="1">
        <f t="array" ref="E91">[1]!hks_fa_or_ttm($U$1,$A91,"Cur=USD",100000000)+$C91-$D91</f>
        <v>335.52</v>
      </c>
      <c r="F91" s="7" cm="1">
        <f t="array" ref="F91">[1]!hks_qfa_grossprofitmargin($U$1,$B91,1)%</f>
        <v>0.36793700000000001</v>
      </c>
      <c r="G91" s="7" cm="1">
        <f t="array" ref="G91">[1]!hks_qfa_grossprofitmargin($U$1,EDATE($B91,-12),1)%</f>
        <v>0.18526800000000002</v>
      </c>
      <c r="H91" s="7" cm="1">
        <f t="array" ref="H91">[1]!hks_fa_grossprofitmargin_ttm2($U$1,$B91)%</f>
        <v>0.34734900000000002</v>
      </c>
      <c r="I91" s="7" cm="1">
        <f t="array" ref="I91">[1]!hks_qfa_netprofitmargin($U$1,$B91,1)%</f>
        <v>0.196573</v>
      </c>
      <c r="J91" s="7" cm="1">
        <f t="array" ref="J91">[1]!hks_qfa_netprofitmargin($U$1,EDATE($B91,-12),1)%</f>
        <v>0.136161</v>
      </c>
      <c r="K91" s="7" cm="1">
        <f t="array" ref="K91">[1]!hks_fa_netprofitmargin_ttm2($U$1,$B91)%</f>
        <v>0.14915599999999998</v>
      </c>
      <c r="L91" s="8" cm="1">
        <f t="array" ref="L91">[1]!hks_qstm_cs($U$1,"W93978243",$B91,1,"Cur=USD",100000000)</f>
        <v>39.42</v>
      </c>
      <c r="M91" s="6" cm="1">
        <f t="array" ref="M91">[1]!s_nq_avgclose($U$1,-63,$A91,3)</f>
        <v>95.264013471228949</v>
      </c>
      <c r="N91" s="6">
        <f>MIN([1]!s_mq_low($U$1,$A91,3),[1]!s_mq_low($U$1,$A91-31,3),[1]!s_mq_low($U$1,$A91-62,3))</f>
        <v>84.0210121411301</v>
      </c>
      <c r="O91" s="9">
        <f>MAX([1]!s_mq_high($U$1,$A91,3),[1]!s_mq_high($U$1,$A91-31,3),[1]!s_mq_high($U$1,$A91-62,3))</f>
        <v>110.42215311697088</v>
      </c>
      <c r="P91" s="9" cm="1">
        <f t="array" ref="P91">[1]!hks_stm_bs($U$1,"W59961072",$B91,1,"Cur=USD",100000000)</f>
        <v>246.89</v>
      </c>
      <c r="Q91" s="9" cm="1">
        <f t="array" ref="Q91">[1]!hks_stm_bs($U$1,"W57429756",$B91,1,"Cur=USD",100000000)</f>
        <v>483.64</v>
      </c>
      <c r="R91" s="9">
        <f>[1]!hks_stm_bs($U$1,"W51009704",$B91,1,"Cur=USD",100000000)</f>
        <v>78.77</v>
      </c>
      <c r="S91" s="9">
        <f>[1]!hks_stm_bs($U$1,"W50002154",$B91,1,"Cur=USD",100000000)</f>
        <v>165.43</v>
      </c>
    </row>
    <row r="92" spans="1:19" x14ac:dyDescent="0.25">
      <c r="J92" s="11"/>
    </row>
    <row r="93" spans="1:19" ht="14.5" x14ac:dyDescent="0.25">
      <c r="J93" s="12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U84"/>
  <sheetViews>
    <sheetView tabSelected="1" workbookViewId="0">
      <selection activeCell="V46" sqref="V46"/>
    </sheetView>
  </sheetViews>
  <sheetFormatPr defaultColWidth="8.7265625" defaultRowHeight="13" x14ac:dyDescent="0.25"/>
  <cols>
    <col min="1" max="2" width="12.6328125" style="1" customWidth="1"/>
    <col min="3" max="3" width="9.36328125" style="1" customWidth="1"/>
    <col min="4" max="5" width="7.6328125" style="1" customWidth="1"/>
    <col min="6" max="6" width="9.54296875" style="1" customWidth="1"/>
    <col min="7" max="9" width="9.6328125" style="1" customWidth="1"/>
    <col min="10" max="10" width="9.7265625" style="1" customWidth="1"/>
    <col min="11" max="16384" width="8.7265625" style="1"/>
  </cols>
  <sheetData>
    <row r="1" spans="1:21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7" t="s">
        <v>82</v>
      </c>
      <c r="Q1" s="17" t="s">
        <v>83</v>
      </c>
      <c r="R1" s="17" t="s">
        <v>84</v>
      </c>
      <c r="S1" s="17" t="s">
        <v>85</v>
      </c>
      <c r="U1" s="10" t="s">
        <v>76</v>
      </c>
    </row>
    <row r="2" spans="1:21" x14ac:dyDescent="0.25">
      <c r="A2" s="5">
        <v>38442</v>
      </c>
      <c r="B2" s="5">
        <v>38442</v>
      </c>
      <c r="C2" s="6" cm="1">
        <f t="array" ref="C2">[1]!hks_qstm_is($U$1,"W69199016",$B2,1,"Cur=USD",100000000)</f>
        <v>29.72</v>
      </c>
      <c r="D2" s="6" cm="1">
        <f t="array" ref="D2">[1]!hks_qstm_is($U$1,"W69199016",EDATE($B2,-12),1,"Cur=USD",100000000)</f>
        <v>29.36</v>
      </c>
      <c r="E2" s="6" cm="1">
        <f t="array" ref="E2">[1]!hks_fa_or_ttm($U$1,$A2,"Cur=USD",100000000)+$C2-$D2</f>
        <v>126.15999999999998</v>
      </c>
      <c r="F2" s="7" cm="1">
        <f t="array" ref="F2">[1]!hks_qfa_grossprofitmargin($U$1,$B2,1)%</f>
        <v>0.44952900000000001</v>
      </c>
      <c r="G2" s="7" cm="1">
        <f t="array" ref="G2">[1]!hks_qfa_grossprofitmargin($U$1,EDATE($B2,-12),1)%</f>
        <v>0.45027200000000001</v>
      </c>
      <c r="H2" s="7" cm="1">
        <f t="array" ref="H2">[1]!hks_fa_grossprofitmargin_ttm2($U$1,$B2)%</f>
        <v>0.44705100000000003</v>
      </c>
      <c r="I2" s="7" cm="1">
        <f t="array" ref="I2">[1]!hks_qfa_netprofitmargin($U$1,$B2,1)%</f>
        <v>0.138291</v>
      </c>
      <c r="J2" s="7" cm="1">
        <f t="array" ref="J2">[1]!hks_qfa_netprofitmargin($U$1,EDATE($B2,-12),1)%</f>
        <v>0.125</v>
      </c>
      <c r="K2" s="7" cm="1">
        <f t="array" ref="K2">[1]!hks_fa_netprofitmargin_ttm2($U$1,$B2)%</f>
        <v>0.15099899999999999</v>
      </c>
      <c r="L2" s="8" cm="1">
        <f t="array" ref="L2">[1]!hks_qstm_cs($U$1,"W93978243",$B2,1,"Cur=USD",100000000)</f>
        <v>5.23</v>
      </c>
      <c r="M2" s="6" cm="1">
        <f t="array" ref="M2">[1]!s_nq_avgclose($U$1,-63,$A2,3)</f>
        <v>15.575432886894466</v>
      </c>
      <c r="N2" s="6">
        <f>MIN([1]!s_mq_low($U$1,$A2,3),[1]!s_mq_low($U$1,$A2-31,3),[1]!s_mq_low($U$1,$A2-62,3))</f>
        <v>13.09402597275343</v>
      </c>
      <c r="O2" s="9">
        <f>MAX([1]!s_mq_high($U$1,$A2,3),[1]!s_mq_high($U$1,$A2-31,3),[1]!s_mq_high($U$1,$A2-62,3))</f>
        <v>17.598303993037668</v>
      </c>
      <c r="P2" s="9" cm="1">
        <f t="array" ref="P2">[1]!hks_stm_bs($U$1,"W59961072",$B2,1,"Cur=USD",100000000)</f>
        <v>90.71</v>
      </c>
      <c r="Q2" s="9" cm="1">
        <f t="array" ref="Q2">[1]!hks_stm_bs($U$1,"W57429756",$B2,1,"Cur=USD",100000000)</f>
        <v>59.74</v>
      </c>
      <c r="R2" s="9">
        <f>[1]!hks_stm_bs($U$1,"W51009704",$B2,1,"Cur=USD",100000000)</f>
        <v>21.93</v>
      </c>
      <c r="S2" s="9">
        <f>[1]!hks_stm_bs($U$1,"W50002154",$B2,1,"Cur=USD",100000000)</f>
        <v>9.48</v>
      </c>
    </row>
    <row r="3" spans="1:21" x14ac:dyDescent="0.25">
      <c r="A3" s="5">
        <v>38533</v>
      </c>
      <c r="B3" s="5">
        <v>38533</v>
      </c>
      <c r="C3" s="6" cm="1">
        <f t="array" ref="C3">[1]!hks_qstm_is($U$1,"W69199016",$B3,1,"Cur=USD",100000000)</f>
        <v>32.39</v>
      </c>
      <c r="D3" s="6" cm="1">
        <f t="array" ref="D3">[1]!hks_qstm_is($U$1,"W69199016",EDATE($B3,-12),1,"Cur=USD",100000000)</f>
        <v>32.409999999999997</v>
      </c>
      <c r="E3" s="6" cm="1">
        <f t="array" ref="E3">[1]!hks_fa_or_ttm($U$1,$A3,"Cur=USD",100000000)+$C3-$D3</f>
        <v>126.14000000000001</v>
      </c>
      <c r="F3" s="7" cm="1">
        <f t="array" ref="F3">[1]!hks_qfa_grossprofitmargin($U$1,$B3,1)%</f>
        <v>0.46958899999999998</v>
      </c>
      <c r="G3" s="7" cm="1">
        <f t="array" ref="G3">[1]!hks_qfa_grossprofitmargin($U$1,EDATE($B3,-12),1)%</f>
        <v>0.45695799999999998</v>
      </c>
      <c r="H3" s="7" cm="1">
        <f t="array" ref="H3">[1]!hks_fa_grossprofitmargin_ttm2($U$1,$B3)%</f>
        <v>0.450293</v>
      </c>
      <c r="I3" s="7" cm="1">
        <f t="array" ref="I3">[1]!hks_qfa_netprofitmargin($U$1,$B3,1)%</f>
        <v>0.193887</v>
      </c>
      <c r="J3" s="7" cm="1">
        <f t="array" ref="J3">[1]!hks_qfa_netprofitmargin($U$1,EDATE($B3,-12),1)%</f>
        <v>0.136069</v>
      </c>
      <c r="K3" s="7" cm="1">
        <f t="array" ref="K3">[1]!hks_fa_netprofitmargin_ttm2($U$1,$B3)%</f>
        <v>0.165768</v>
      </c>
      <c r="L3" s="8" cm="1">
        <f t="array" ref="L3">[1]!hks_qstm_cs($U$1,"W93978243",$B3,1,"Cur=USD",100000000)</f>
        <v>8.27</v>
      </c>
      <c r="M3" s="6" cm="1">
        <f t="array" ref="M3">[1]!s_nq_avgclose($U$1,-63,$A3,3)</f>
        <v>16.682234142928756</v>
      </c>
      <c r="N3" s="6">
        <f>MIN([1]!s_mq_low($U$1,$A3,3),[1]!s_mq_low($U$1,$A3-31,3),[1]!s_mq_low($U$1,$A3-62,3))</f>
        <v>14.254689560391434</v>
      </c>
      <c r="O3" s="9">
        <f>MAX([1]!s_mq_high($U$1,$A3,3),[1]!s_mq_high($U$1,$A3-31,3),[1]!s_mq_high($U$1,$A3-62,3))</f>
        <v>18.49724857675713</v>
      </c>
      <c r="P3" s="9" cm="1">
        <f t="array" ref="P3">[1]!hks_stm_bs($U$1,"W59961072",$B3,1,"Cur=USD",100000000)</f>
        <v>84.99</v>
      </c>
      <c r="Q3" s="9" cm="1">
        <f t="array" ref="Q3">[1]!hks_stm_bs($U$1,"W57429756",$B3,1,"Cur=USD",100000000)</f>
        <v>59.87</v>
      </c>
      <c r="R3" s="9">
        <f>[1]!hks_stm_bs($U$1,"W51009704",$B3,1,"Cur=USD",100000000)</f>
        <v>21.1</v>
      </c>
      <c r="S3" s="9">
        <f>[1]!hks_stm_bs($U$1,"W50002154",$B3,1,"Cur=USD",100000000)</f>
        <v>9.1300000000000008</v>
      </c>
    </row>
    <row r="4" spans="1:21" x14ac:dyDescent="0.25">
      <c r="A4" s="5">
        <v>38625</v>
      </c>
      <c r="B4" s="5">
        <v>38625</v>
      </c>
      <c r="C4" s="6" cm="1">
        <f t="array" ref="C4">[1]!hks_qstm_is($U$1,"W69199016",$B4,1,"Cur=USD",100000000)</f>
        <v>35.9</v>
      </c>
      <c r="D4" s="6" cm="1">
        <f t="array" ref="D4">[1]!hks_qstm_is($U$1,"W69199016",EDATE($B4,-12),1,"Cur=USD",100000000)</f>
        <v>32.5</v>
      </c>
      <c r="E4" s="6" cm="1">
        <f t="array" ref="E4">[1]!hks_fa_or_ttm($U$1,$A4,"Cur=USD",100000000)+$C4-$D4</f>
        <v>129.54</v>
      </c>
      <c r="F4" s="7" cm="1">
        <f t="array" ref="F4">[1]!hks_qfa_grossprofitmargin($U$1,$B4,1)%</f>
        <v>0.493315</v>
      </c>
      <c r="G4" s="7" cm="1">
        <f t="array" ref="G4">[1]!hks_qfa_grossprofitmargin($U$1,EDATE($B4,-12),1)%</f>
        <v>0.45815399999999995</v>
      </c>
      <c r="H4" s="7" cm="1">
        <f t="array" ref="H4">[1]!hks_fa_grossprofitmargin_ttm2($U$1,$B4)%</f>
        <v>0.46027900000000005</v>
      </c>
      <c r="I4" s="7" cm="1">
        <f t="array" ref="I4">[1]!hks_qfa_netprofitmargin($U$1,$B4,1)%</f>
        <v>0.17576599999999998</v>
      </c>
      <c r="J4" s="7" cm="1">
        <f t="array" ref="J4">[1]!hks_qfa_netprofitmargin($U$1,EDATE($B4,-12),1)%</f>
        <v>0.173231</v>
      </c>
      <c r="K4" s="7" cm="1">
        <f t="array" ref="K4">[1]!hks_fa_netprofitmargin_ttm2($U$1,$B4)%</f>
        <v>0.16667999999999999</v>
      </c>
      <c r="L4" s="8" cm="1">
        <f t="array" ref="L4">[1]!hks_qstm_cs($U$1,"W93978243",$B4,1,"Cur=USD",100000000)</f>
        <v>15.14</v>
      </c>
      <c r="M4" s="6" cm="1">
        <f t="array" ref="M4">[1]!s_nq_avgclose($U$1,-63,$A4,3)</f>
        <v>20.290389376041382</v>
      </c>
      <c r="N4" s="6">
        <f>MIN([1]!s_mq_low($U$1,$A4,3),[1]!s_mq_low($U$1,$A4-31,3),[1]!s_mq_low($U$1,$A4-62,3))</f>
        <v>17.679515517674993</v>
      </c>
      <c r="O4" s="9">
        <f>MAX([1]!s_mq_high($U$1,$A4,3),[1]!s_mq_high($U$1,$A4-31,3),[1]!s_mq_high($U$1,$A4-62,3))</f>
        <v>21.886812366512988</v>
      </c>
      <c r="P4" s="9" cm="1">
        <f t="array" ref="P4">[1]!hks_stm_bs($U$1,"W59961072",$B4,1,"Cur=USD",100000000)</f>
        <v>91.31</v>
      </c>
      <c r="Q4" s="9" cm="1">
        <f t="array" ref="Q4">[1]!hks_stm_bs($U$1,"W57429756",$B4,1,"Cur=USD",100000000)</f>
        <v>58.53</v>
      </c>
      <c r="R4" s="9">
        <f>[1]!hks_stm_bs($U$1,"W51009704",$B4,1,"Cur=USD",100000000)</f>
        <v>22.46</v>
      </c>
      <c r="S4" s="9">
        <f>[1]!hks_stm_bs($U$1,"W50002154",$B4,1,"Cur=USD",100000000)</f>
        <v>8.65</v>
      </c>
    </row>
    <row r="5" spans="1:21" x14ac:dyDescent="0.25">
      <c r="A5" s="5">
        <v>38717</v>
      </c>
      <c r="B5" s="5">
        <v>38717</v>
      </c>
      <c r="C5" s="6" cm="1">
        <f t="array" ref="C5">[1]!hks_qstm_is($U$1,"W69199016",$B5,1,"Cur=USD",100000000)</f>
        <v>35.92</v>
      </c>
      <c r="D5" s="6" cm="1">
        <f t="array" ref="D5">[1]!hks_qstm_is($U$1,"W69199016",EDATE($B5,-12),1,"Cur=USD",100000000)</f>
        <v>31.53</v>
      </c>
      <c r="E5" s="6" cm="1">
        <f t="array" ref="E5">[1]!hks_fa_or_ttm($U$1,$A5,"Cur=USD",100000000)+$C5-$D5</f>
        <v>133.91999999999999</v>
      </c>
      <c r="F5" s="7" cm="1">
        <f t="array" ref="F5">[1]!hks_qfa_grossprofitmargin($U$1,$B5,1)%</f>
        <v>0.483018</v>
      </c>
      <c r="G5" s="7" cm="1">
        <f t="array" ref="G5">[1]!hks_qfa_grossprofitmargin($U$1,EDATE($B5,-12),1)%</f>
        <v>0.42308899999999999</v>
      </c>
      <c r="H5" s="7" cm="1">
        <f t="array" ref="H5">[1]!hks_fa_grossprofitmargin_ttm2($U$1,$B5)%</f>
        <v>0.47513399999999995</v>
      </c>
      <c r="I5" s="7" cm="1">
        <f t="array" ref="I5">[1]!hks_qfa_netprofitmargin($U$1,$B5,1)%</f>
        <v>0.18234999999999998</v>
      </c>
      <c r="J5" s="7" cm="1">
        <f t="array" ref="J5">[1]!hks_qfa_netprofitmargin($U$1,EDATE($B5,-12),1)%</f>
        <v>0.15540800000000002</v>
      </c>
      <c r="K5" s="7" cm="1">
        <f t="array" ref="K5">[1]!hks_fa_netprofitmargin_ttm2($U$1,$B5)%</f>
        <v>0.173536</v>
      </c>
      <c r="L5" s="8" cm="1">
        <f t="array" ref="L5">[1]!hks_qstm_cs($U$1,"W93978243",$B5,1,"Cur=USD",100000000)</f>
        <v>9.08</v>
      </c>
      <c r="M5" s="6" cm="1">
        <f t="array" ref="M5">[1]!s_nq_avgclose($U$1,-63,$A5,3)</f>
        <v>20.003117439694979</v>
      </c>
      <c r="N5" s="6">
        <f>MIN([1]!s_mq_low($U$1,$A5,3),[1]!s_mq_low($U$1,$A5-31,3),[1]!s_mq_low($U$1,$A5-62,3))</f>
        <v>17.242293644258911</v>
      </c>
      <c r="O5" s="9">
        <f>MAX([1]!s_mq_high($U$1,$A5,3),[1]!s_mq_high($U$1,$A5-31,3),[1]!s_mq_high($U$1,$A5-62,3))</f>
        <v>22.001004431033923</v>
      </c>
      <c r="P5" s="9" cm="1">
        <f t="array" ref="P5">[1]!hks_stm_bs($U$1,"W59961072",$B5,1,"Cur=USD",100000000)</f>
        <v>91.85</v>
      </c>
      <c r="Q5" s="9" cm="1">
        <f t="array" ref="Q5">[1]!hks_stm_bs($U$1,"W57429756",$B5,1,"Cur=USD",100000000)</f>
        <v>58.78</v>
      </c>
      <c r="R5" s="9">
        <f>[1]!hks_stm_bs($U$1,"W51009704",$B5,1,"Cur=USD",100000000)</f>
        <v>23.46</v>
      </c>
      <c r="S5" s="9">
        <f>[1]!hks_stm_bs($U$1,"W50002154",$B5,1,"Cur=USD",100000000)</f>
        <v>7.8</v>
      </c>
    </row>
    <row r="6" spans="1:21" x14ac:dyDescent="0.25">
      <c r="A6" s="5">
        <v>38807</v>
      </c>
      <c r="B6" s="5">
        <v>38807</v>
      </c>
      <c r="C6" s="6" cm="1">
        <f t="array" ref="C6">[1]!hks_qstm_is($U$1,"W69199016",$B6,1,"Cur=USD",100000000)</f>
        <v>33.340000000000003</v>
      </c>
      <c r="D6" s="6" cm="1">
        <f t="array" ref="D6">[1]!hks_qstm_is($U$1,"W69199016",EDATE($B6,-12),1,"Cur=USD",100000000)</f>
        <v>29.72</v>
      </c>
      <c r="E6" s="6" cm="1">
        <f t="array" ref="E6">[1]!hks_fa_or_ttm($U$1,$A6,"Cur=USD",100000000)+$C6-$D6</f>
        <v>137.54</v>
      </c>
      <c r="F6" s="7" cm="1">
        <f t="array" ref="F6">[1]!hks_qfa_grossprofitmargin($U$1,$B6,1)%</f>
        <v>0.50149999999999995</v>
      </c>
      <c r="G6" s="7" cm="1">
        <f t="array" ref="G6">[1]!hks_qfa_grossprofitmargin($U$1,EDATE($B6,-12),1)%</f>
        <v>0.44952900000000001</v>
      </c>
      <c r="H6" s="7" cm="1">
        <f t="array" ref="H6">[1]!hks_fa_grossprofitmargin_ttm2($U$1,$B6)%</f>
        <v>0.48705800000000005</v>
      </c>
      <c r="I6" s="7" cm="1">
        <f t="array" ref="I6">[1]!hks_qfa_netprofitmargin($U$1,$B6,1)%</f>
        <v>0.17546500000000001</v>
      </c>
      <c r="J6" s="7" cm="1">
        <f t="array" ref="J6">[1]!hks_qfa_netprofitmargin($U$1,EDATE($B6,-12),1)%</f>
        <v>0.138291</v>
      </c>
      <c r="K6" s="7" cm="1">
        <f t="array" ref="K6">[1]!hks_fa_netprofitmargin_ttm2($U$1,$B6)%</f>
        <v>0.18162</v>
      </c>
      <c r="L6" s="8" cm="1">
        <f t="array" ref="L6">[1]!hks_qstm_cs($U$1,"W93978243",$B6,1,"Cur=USD",100000000)</f>
        <v>5.57</v>
      </c>
      <c r="M6" s="6" cm="1">
        <f t="array" ref="M6">[1]!s_nq_avgclose($U$1,-63,$A6,3)</f>
        <v>19.918648397510037</v>
      </c>
      <c r="N6" s="6">
        <f>MIN([1]!s_mq_low($U$1,$A6,3),[1]!s_mq_low($U$1,$A6-31,3),[1]!s_mq_low($U$1,$A6-62,3))</f>
        <v>18.257521619959636</v>
      </c>
      <c r="O6" s="9">
        <f>MAX([1]!s_mq_high($U$1,$A6,3),[1]!s_mq_high($U$1,$A6-31,3),[1]!s_mq_high($U$1,$A6-62,3))</f>
        <v>22.195880768576391</v>
      </c>
      <c r="P6" s="9" cm="1">
        <f t="array" ref="P6">[1]!hks_stm_bs($U$1,"W59961072",$B6,1,"Cur=USD",100000000)</f>
        <v>80.77</v>
      </c>
      <c r="Q6" s="9" cm="1">
        <f t="array" ref="Q6">[1]!hks_stm_bs($U$1,"W57429756",$B6,1,"Cur=USD",100000000)</f>
        <v>59.61</v>
      </c>
      <c r="R6" s="9">
        <f>[1]!hks_stm_bs($U$1,"W51009704",$B6,1,"Cur=USD",100000000)</f>
        <v>20.95</v>
      </c>
      <c r="S6" s="9">
        <f>[1]!hks_stm_bs($U$1,"W50002154",$B6,1,"Cur=USD",100000000)</f>
        <v>7.05</v>
      </c>
    </row>
    <row r="7" spans="1:21" x14ac:dyDescent="0.25">
      <c r="A7" s="5">
        <v>38898</v>
      </c>
      <c r="B7" s="5">
        <v>38898</v>
      </c>
      <c r="C7" s="6" cm="1">
        <f t="array" ref="C7">[1]!hks_qstm_is($U$1,"W69199016",$B7,1,"Cur=USD",100000000)</f>
        <v>36.97</v>
      </c>
      <c r="D7" s="6" cm="1">
        <f t="array" ref="D7">[1]!hks_qstm_is($U$1,"W69199016",EDATE($B7,-12),1,"Cur=USD",100000000)</f>
        <v>32.39</v>
      </c>
      <c r="E7" s="6" cm="1">
        <f t="array" ref="E7">[1]!hks_fa_or_ttm($U$1,$A7,"Cur=USD",100000000)+$C7-$D7</f>
        <v>138.5</v>
      </c>
      <c r="F7" s="7" cm="1">
        <f t="array" ref="F7">[1]!hks_qfa_grossprofitmargin($U$1,$B7,1)%</f>
        <v>0.51582399999999995</v>
      </c>
      <c r="G7" s="7" cm="1">
        <f t="array" ref="G7">[1]!hks_qfa_grossprofitmargin($U$1,EDATE($B7,-12),1)%</f>
        <v>0.46958899999999998</v>
      </c>
      <c r="H7" s="7" cm="1">
        <f t="array" ref="H7">[1]!hks_fa_grossprofitmargin_ttm2($U$1,$B7)%</f>
        <v>0.49852200000000002</v>
      </c>
      <c r="I7" s="7" cm="1">
        <f t="array" ref="I7">[1]!hks_qfa_netprofitmargin($U$1,$B7,1)%</f>
        <v>0.64565899999999998</v>
      </c>
      <c r="J7" s="7" cm="1">
        <f t="array" ref="J7">[1]!hks_qfa_netprofitmargin($U$1,EDATE($B7,-12),1)%</f>
        <v>0.193887</v>
      </c>
      <c r="K7" s="7" cm="1">
        <f t="array" ref="K7">[1]!hks_fa_netprofitmargin_ttm2($U$1,$B7)%</f>
        <v>0.29960599999999998</v>
      </c>
      <c r="L7" s="8" cm="1">
        <f t="array" ref="L7">[1]!hks_qstm_cs($U$1,"W93978243",$B7,1,"Cur=USD",100000000)</f>
        <v>6.39</v>
      </c>
      <c r="M7" s="6" cm="1">
        <f t="array" ref="M7">[1]!s_nq_avgclose($U$1,-63,$A7,3)</f>
        <v>20.494771434065097</v>
      </c>
      <c r="N7" s="6">
        <f>MIN([1]!s_mq_low($U$1,$A7,3),[1]!s_mq_low($U$1,$A7-31,3),[1]!s_mq_low($U$1,$A7-62,3))</f>
        <v>18.146010549204131</v>
      </c>
      <c r="O7" s="9">
        <f>MAX([1]!s_mq_high($U$1,$A7,3),[1]!s_mq_high($U$1,$A7-31,3),[1]!s_mq_high($U$1,$A7-62,3))</f>
        <v>23.139755813597866</v>
      </c>
      <c r="P7" s="9" cm="1">
        <f t="array" ref="P7">[1]!hks_stm_bs($U$1,"W59961072",$B7,1,"Cur=USD",100000000)</f>
        <v>97.92</v>
      </c>
      <c r="Q7" s="9" cm="1">
        <f t="array" ref="Q7">[1]!hks_stm_bs($U$1,"W57429756",$B7,1,"Cur=USD",100000000)</f>
        <v>61.36</v>
      </c>
      <c r="R7" s="9">
        <f>[1]!hks_stm_bs($U$1,"W51009704",$B7,1,"Cur=USD",100000000)</f>
        <v>27.83</v>
      </c>
      <c r="S7" s="9">
        <f>[1]!hks_stm_bs($U$1,"W50002154",$B7,1,"Cur=USD",100000000)</f>
        <v>3.57</v>
      </c>
    </row>
    <row r="8" spans="1:21" x14ac:dyDescent="0.25">
      <c r="A8" s="5">
        <v>38990</v>
      </c>
      <c r="B8" s="5">
        <v>38990</v>
      </c>
      <c r="C8" s="6" cm="1">
        <f t="array" ref="C8">[1]!hks_qstm_is($U$1,"W69199016",$B8,1,"Cur=USD",100000000)</f>
        <v>37.61</v>
      </c>
      <c r="D8" s="6" cm="1">
        <f t="array" ref="D8">[1]!hks_qstm_is($U$1,"W69199016",EDATE($B8,-12),1,"Cur=USD",100000000)</f>
        <v>35.9</v>
      </c>
      <c r="E8" s="6" cm="1">
        <f t="array" ref="E8">[1]!hks_fa_or_ttm($U$1,$A8,"Cur=USD",100000000)+$C8-$D8</f>
        <v>135.62999999999997</v>
      </c>
      <c r="F8" s="7" cm="1">
        <f t="array" ref="F8">[1]!hks_qfa_grossprofitmargin($U$1,$B8,1)%</f>
        <v>0.51369300000000007</v>
      </c>
      <c r="G8" s="7" cm="1">
        <f t="array" ref="G8">[1]!hks_qfa_grossprofitmargin($U$1,EDATE($B8,-12),1)%</f>
        <v>0.493315</v>
      </c>
      <c r="H8" s="7" cm="1">
        <f t="array" ref="H8">[1]!hks_fa_grossprofitmargin_ttm2($U$1,$B8)%</f>
        <v>0.50375400000000004</v>
      </c>
      <c r="I8" s="7" cm="1">
        <f t="array" ref="I8">[1]!hks_qfa_netprofitmargin($U$1,$B8,1)%</f>
        <v>0.18665199999999998</v>
      </c>
      <c r="J8" s="7" cm="1">
        <f t="array" ref="J8">[1]!hks_qfa_netprofitmargin($U$1,EDATE($B8,-12),1)%</f>
        <v>0.17576599999999998</v>
      </c>
      <c r="K8" s="7" cm="1">
        <f t="array" ref="K8">[1]!hks_fa_netprofitmargin_ttm2($U$1,$B8)%</f>
        <v>0.30088999999999999</v>
      </c>
      <c r="L8" s="8" cm="1">
        <f t="array" ref="L8">[1]!hks_qstm_cs($U$1,"W93978243",$B8,1,"Cur=USD",100000000)</f>
        <v>4.1900000000000004</v>
      </c>
      <c r="M8" s="6" cm="1">
        <f t="array" ref="M8">[1]!s_nq_avgclose($U$1,-63,$A8,3)</f>
        <v>19.638046234914651</v>
      </c>
      <c r="N8" s="6">
        <f>MIN([1]!s_mq_low($U$1,$A8,3),[1]!s_mq_low($U$1,$A8-31,3),[1]!s_mq_low($U$1,$A8-62,3))</f>
        <v>17.032563197832911</v>
      </c>
      <c r="O8" s="9">
        <f>MAX([1]!s_mq_high($U$1,$A8,3),[1]!s_mq_high($U$1,$A8-31,3),[1]!s_mq_high($U$1,$A8-62,3))</f>
        <v>21.654742494960413</v>
      </c>
      <c r="P8" s="9" cm="1">
        <f t="array" ref="P8">[1]!hks_stm_bs($U$1,"W59961072",$B8,1,"Cur=USD",100000000)</f>
        <v>86.21</v>
      </c>
      <c r="Q8" s="9" cm="1">
        <f t="array" ref="Q8">[1]!hks_stm_bs($U$1,"W57429756",$B8,1,"Cur=USD",100000000)</f>
        <v>61.64</v>
      </c>
      <c r="R8" s="9">
        <f>[1]!hks_stm_bs($U$1,"W51009704",$B8,1,"Cur=USD",100000000)</f>
        <v>24.29</v>
      </c>
      <c r="S8" s="9">
        <f>[1]!hks_stm_bs($U$1,"W50002154",$B8,1,"Cur=USD",100000000)</f>
        <v>3.29</v>
      </c>
    </row>
    <row r="9" spans="1:21" x14ac:dyDescent="0.25">
      <c r="A9" s="5">
        <v>39082</v>
      </c>
      <c r="B9" s="5">
        <v>39082</v>
      </c>
      <c r="C9" s="6" cm="1">
        <f t="array" ref="C9">[1]!hks_qstm_is($U$1,"W69199016",$B9,1,"Cur=USD",100000000)</f>
        <v>34.630000000000003</v>
      </c>
      <c r="D9" s="6" cm="1">
        <f t="array" ref="D9">[1]!hks_qstm_is($U$1,"W69199016",EDATE($B9,-12),1,"Cur=USD",100000000)</f>
        <v>35.92</v>
      </c>
      <c r="E9" s="6" cm="1">
        <f t="array" ref="E9">[1]!hks_fa_or_ttm($U$1,$A9,"Cur=USD",100000000)+$C9-$D9</f>
        <v>132.63</v>
      </c>
      <c r="F9" s="7" cm="1">
        <f t="array" ref="F9">[1]!hks_qfa_grossprofitmargin($U$1,$B9,1)%</f>
        <v>0.50476500000000002</v>
      </c>
      <c r="G9" s="7" cm="1">
        <f t="array" ref="G9">[1]!hks_qfa_grossprofitmargin($U$1,EDATE($B9,-12),1)%</f>
        <v>0.483018</v>
      </c>
      <c r="H9" s="7" cm="1">
        <f t="array" ref="H9">[1]!hks_fa_grossprofitmargin_ttm2($U$1,$B9)%</f>
        <v>0.50922500000000004</v>
      </c>
      <c r="I9" s="7" cm="1">
        <f t="array" ref="I9">[1]!hks_qfa_netprofitmargin($U$1,$B9,1)%</f>
        <v>0.19289600000000001</v>
      </c>
      <c r="J9" s="7" cm="1">
        <f t="array" ref="J9">[1]!hks_qfa_netprofitmargin($U$1,EDATE($B9,-12),1)%</f>
        <v>0.18234999999999998</v>
      </c>
      <c r="K9" s="7" cm="1">
        <f t="array" ref="K9">[1]!hks_fa_netprofitmargin_ttm2($U$1,$B9)%</f>
        <v>0.30452499999999999</v>
      </c>
      <c r="L9" s="8" cm="1">
        <f t="array" ref="L9">[1]!hks_qstm_cs($U$1,"W93978243",$B9,1,"Cur=USD",100000000)</f>
        <v>8.4499999999999993</v>
      </c>
      <c r="M9" s="6" cm="1">
        <f t="array" ref="M9">[1]!s_nq_avgclose($U$1,-63,$A9,3)</f>
        <v>19.282018053056007</v>
      </c>
      <c r="N9" s="6">
        <f>MIN([1]!s_mq_low($U$1,$A9,3),[1]!s_mq_low($U$1,$A9-31,3),[1]!s_mq_low($U$1,$A9-62,3))</f>
        <v>18.073413861775375</v>
      </c>
      <c r="O9" s="9">
        <f>MAX([1]!s_mq_high($U$1,$A9,3),[1]!s_mq_high($U$1,$A9-31,3),[1]!s_mq_high($U$1,$A9-62,3))</f>
        <v>21.387242734728549</v>
      </c>
      <c r="P9" s="9" cm="1">
        <f t="array" ref="P9">[1]!hks_stm_bs($U$1,"W59961072",$B9,1,"Cur=USD",100000000)</f>
        <v>78.540000000000006</v>
      </c>
      <c r="Q9" s="9" cm="1">
        <f t="array" ref="Q9">[1]!hks_stm_bs($U$1,"W57429756",$B9,1,"Cur=USD",100000000)</f>
        <v>60.76</v>
      </c>
      <c r="R9" s="9">
        <f>[1]!hks_stm_bs($U$1,"W51009704",$B9,1,"Cur=USD",100000000)</f>
        <v>20.78</v>
      </c>
      <c r="S9" s="9">
        <f>[1]!hks_stm_bs($U$1,"W50002154",$B9,1,"Cur=USD",100000000)</f>
        <v>4.92</v>
      </c>
    </row>
    <row r="10" spans="1:21" x14ac:dyDescent="0.25">
      <c r="A10" s="5">
        <v>39172</v>
      </c>
      <c r="B10" s="5">
        <v>39172</v>
      </c>
      <c r="C10" s="6" cm="1">
        <f t="array" ref="C10">[1]!hks_qstm_is($U$1,"W69199016",$B10,1,"Cur=USD",100000000)</f>
        <v>31.91</v>
      </c>
      <c r="D10" s="6" cm="1">
        <f t="array" ref="D10">[1]!hks_qstm_is($U$1,"W69199016",EDATE($B10,-12),1,"Cur=USD",100000000)</f>
        <v>33.340000000000003</v>
      </c>
      <c r="E10" s="6" cm="1">
        <f t="array" ref="E10">[1]!hks_fa_or_ttm($U$1,$A10,"Cur=USD",100000000)+$C10-$D10</f>
        <v>141.12</v>
      </c>
      <c r="F10" s="7" cm="1">
        <f t="array" ref="F10">[1]!hks_qfa_grossprofitmargin($U$1,$B10,1)%</f>
        <v>0.51300500000000004</v>
      </c>
      <c r="G10" s="7" cm="1">
        <f t="array" ref="G10">[1]!hks_qfa_grossprofitmargin($U$1,EDATE($B10,-12),1)%</f>
        <v>0.50149999999999995</v>
      </c>
      <c r="H10" s="7" cm="1">
        <f t="array" ref="H10">[1]!hks_fa_grossprofitmargin_ttm2($U$1,$B10)%</f>
        <v>0.51190500000000005</v>
      </c>
      <c r="I10" s="7" cm="1">
        <f t="array" ref="I10">[1]!hks_qfa_netprofitmargin($U$1,$B10,1)%</f>
        <v>0.16170500000000002</v>
      </c>
      <c r="J10" s="7" cm="1">
        <f t="array" ref="J10">[1]!hks_qfa_netprofitmargin($U$1,EDATE($B10,-12),1)%</f>
        <v>0.17546500000000001</v>
      </c>
      <c r="K10" s="7" cm="1">
        <f t="array" ref="K10">[1]!hks_fa_netprofitmargin_ttm2($U$1,$B10)%</f>
        <v>0.30272099999999996</v>
      </c>
      <c r="L10" s="8" cm="1">
        <f t="array" ref="L10">[1]!hks_qstm_cs($U$1,"W93978243",$B10,1,"Cur=USD",100000000)</f>
        <v>5.54</v>
      </c>
      <c r="M10" s="6" cm="1">
        <f t="array" ref="M10">[1]!s_nq_avgclose($U$1,-63,$A10,3)</f>
        <v>19.509644736230186</v>
      </c>
      <c r="N10" s="6">
        <f>MIN([1]!s_mq_low($U$1,$A10,3),[1]!s_mq_low($U$1,$A10-31,3),[1]!s_mq_low($U$1,$A10-62,3))</f>
        <v>18.009640347795926</v>
      </c>
      <c r="O10" s="9">
        <f>MAX([1]!s_mq_high($U$1,$A10,3),[1]!s_mq_high($U$1,$A10-31,3),[1]!s_mq_high($U$1,$A10-62,3))</f>
        <v>21.027731962681091</v>
      </c>
      <c r="P10" s="9" cm="1">
        <f t="array" ref="P10">[1]!hks_stm_bs($U$1,"W59961072",$B10,1,"Cur=USD",100000000)</f>
        <v>78.33</v>
      </c>
      <c r="Q10" s="9" cm="1">
        <f t="array" ref="Q10">[1]!hks_stm_bs($U$1,"W57429756",$B10,1,"Cur=USD",100000000)</f>
        <v>59.17</v>
      </c>
      <c r="R10" s="9">
        <f>[1]!hks_stm_bs($U$1,"W51009704",$B10,1,"Cur=USD",100000000)</f>
        <v>18.07</v>
      </c>
      <c r="S10" s="9">
        <f>[1]!hks_stm_bs($U$1,"W50002154",$B10,1,"Cur=USD",100000000)</f>
        <v>6.6</v>
      </c>
    </row>
    <row r="11" spans="1:21" x14ac:dyDescent="0.25">
      <c r="A11" s="5">
        <v>39263</v>
      </c>
      <c r="B11" s="5">
        <v>39263</v>
      </c>
      <c r="C11" s="6" cm="1">
        <f t="array" ref="C11">[1]!hks_qstm_is($U$1,"W69199016",$B11,1,"Cur=USD",100000000)</f>
        <v>34.24</v>
      </c>
      <c r="D11" s="6" cm="1">
        <f t="array" ref="D11">[1]!hks_qstm_is($U$1,"W69199016",EDATE($B11,-12),1,"Cur=USD",100000000)</f>
        <v>36.97</v>
      </c>
      <c r="E11" s="6" cm="1">
        <f t="array" ref="E11">[1]!hks_fa_or_ttm($U$1,$A11,"Cur=USD",100000000)+$C11-$D11</f>
        <v>139.82000000000002</v>
      </c>
      <c r="F11" s="7" cm="1">
        <f t="array" ref="F11">[1]!hks_qfa_grossprofitmargin($U$1,$B11,1)%</f>
        <v>0.52102800000000005</v>
      </c>
      <c r="G11" s="7" cm="1">
        <f t="array" ref="G11">[1]!hks_qfa_grossprofitmargin($U$1,EDATE($B11,-12),1)%</f>
        <v>0.51582399999999995</v>
      </c>
      <c r="H11" s="7" cm="1">
        <f t="array" ref="H11">[1]!hks_fa_grossprofitmargin_ttm2($U$1,$B11)%</f>
        <v>0.51311499999999999</v>
      </c>
      <c r="I11" s="7" cm="1">
        <f t="array" ref="I11">[1]!hks_qfa_netprofitmargin($U$1,$B11,1)%</f>
        <v>0.17815400000000001</v>
      </c>
      <c r="J11" s="7" cm="1">
        <f t="array" ref="J11">[1]!hks_qfa_netprofitmargin($U$1,EDATE($B11,-12),1)%</f>
        <v>0.64565899999999998</v>
      </c>
      <c r="K11" s="7" cm="1">
        <f t="array" ref="K11">[1]!hks_fa_netprofitmargin_ttm2($U$1,$B11)%</f>
        <v>0.180288</v>
      </c>
      <c r="L11" s="8" cm="1">
        <f t="array" ref="L11">[1]!hks_qstm_cs($U$1,"W93978243",$B11,1,"Cur=USD",100000000)</f>
        <v>8.98</v>
      </c>
      <c r="M11" s="6" cm="1">
        <f t="array" ref="M11">[1]!s_nq_avgclose($U$1,-63,$A11,3)</f>
        <v>22.205781553549336</v>
      </c>
      <c r="N11" s="6">
        <f>MIN([1]!s_mq_low($U$1,$A11,3),[1]!s_mq_low($U$1,$A11-31,3),[1]!s_mq_low($U$1,$A11-62,3))</f>
        <v>18.933260027133141</v>
      </c>
      <c r="O11" s="9">
        <f>MAX([1]!s_mq_high($U$1,$A11,3),[1]!s_mq_high($U$1,$A11-31,3),[1]!s_mq_high($U$1,$A11-62,3))</f>
        <v>24.582680219529625</v>
      </c>
      <c r="P11" s="9" cm="1">
        <f t="array" ref="P11">[1]!hks_stm_bs($U$1,"W59961072",$B11,1,"Cur=USD",100000000)</f>
        <v>82.2</v>
      </c>
      <c r="Q11" s="9" cm="1">
        <f t="array" ref="Q11">[1]!hks_stm_bs($U$1,"W57429756",$B11,1,"Cur=USD",100000000)</f>
        <v>58</v>
      </c>
      <c r="R11" s="9">
        <f>[1]!hks_stm_bs($U$1,"W51009704",$B11,1,"Cur=USD",100000000)</f>
        <v>19.55</v>
      </c>
      <c r="S11" s="9">
        <f>[1]!hks_stm_bs($U$1,"W50002154",$B11,1,"Cur=USD",100000000)</f>
        <v>5.71</v>
      </c>
    </row>
    <row r="12" spans="1:21" x14ac:dyDescent="0.25">
      <c r="A12" s="5">
        <v>39355</v>
      </c>
      <c r="B12" s="5">
        <v>39355</v>
      </c>
      <c r="C12" s="6" cm="1">
        <f t="array" ref="C12">[1]!hks_qstm_is($U$1,"W69199016",$B12,1,"Cur=USD",100000000)</f>
        <v>36.630000000000003</v>
      </c>
      <c r="D12" s="6" cm="1">
        <f t="array" ref="D12">[1]!hks_qstm_is($U$1,"W69199016",EDATE($B12,-12),1,"Cur=USD",100000000)</f>
        <v>37.61</v>
      </c>
      <c r="E12" s="6" cm="1">
        <f t="array" ref="E12">[1]!hks_fa_or_ttm($U$1,$A12,"Cur=USD",100000000)+$C12-$D12</f>
        <v>137.40999999999997</v>
      </c>
      <c r="F12" s="7" cm="1">
        <f t="array" ref="F12">[1]!hks_qfa_grossprofitmargin($U$1,$B12,1)%</f>
        <v>0.54163300000000003</v>
      </c>
      <c r="G12" s="7" cm="1">
        <f t="array" ref="G12">[1]!hks_qfa_grossprofitmargin($U$1,EDATE($B12,-12),1)%</f>
        <v>0.51369300000000007</v>
      </c>
      <c r="H12" s="7" cm="1">
        <f t="array" ref="H12">[1]!hks_fa_grossprofitmargin_ttm2($U$1,$B12)%</f>
        <v>0.520594</v>
      </c>
      <c r="I12" s="7" cm="1">
        <f t="array" ref="I12">[1]!hks_qfa_netprofitmargin($U$1,$B12,1)%</f>
        <v>0.21184799999999998</v>
      </c>
      <c r="J12" s="7" cm="1">
        <f t="array" ref="J12">[1]!hks_qfa_netprofitmargin($U$1,EDATE($B12,-12),1)%</f>
        <v>0.18665199999999998</v>
      </c>
      <c r="K12" s="7" cm="1">
        <f t="array" ref="K12">[1]!hks_fa_netprofitmargin_ttm2($U$1,$B12)%</f>
        <v>0.18701799999999999</v>
      </c>
      <c r="L12" s="8" cm="1">
        <f t="array" ref="L12">[1]!hks_qstm_cs($U$1,"W93978243",$B12,1,"Cur=USD",100000000)</f>
        <v>15.31</v>
      </c>
      <c r="M12" s="6" cm="1">
        <f t="array" ref="M12">[1]!s_nq_avgclose($U$1,-63,$A12,3)</f>
        <v>22.862332315001538</v>
      </c>
      <c r="N12" s="6">
        <f>MIN([1]!s_mq_low($U$1,$A12,3),[1]!s_mq_low($U$1,$A12-31,3),[1]!s_mq_low($U$1,$A12-62,3))</f>
        <v>20.397599705686467</v>
      </c>
      <c r="O12" s="9">
        <f>MAX([1]!s_mq_high($U$1,$A12,3),[1]!s_mq_high($U$1,$A12-31,3),[1]!s_mq_high($U$1,$A12-62,3))</f>
        <v>25.363489120019764</v>
      </c>
      <c r="P12" s="9" cm="1">
        <f t="array" ref="P12">[1]!hks_stm_bs($U$1,"W59961072",$B12,1,"Cur=USD",100000000)</f>
        <v>80.53</v>
      </c>
      <c r="Q12" s="9" cm="1">
        <f t="array" ref="Q12">[1]!hks_stm_bs($U$1,"W57429756",$B12,1,"Cur=USD",100000000)</f>
        <v>56.71</v>
      </c>
      <c r="R12" s="9">
        <f>[1]!hks_stm_bs($U$1,"W51009704",$B12,1,"Cur=USD",100000000)</f>
        <v>20.309999999999999</v>
      </c>
      <c r="S12" s="9">
        <f>[1]!hks_stm_bs($U$1,"W50002154",$B12,1,"Cur=USD",100000000)</f>
        <v>5.56</v>
      </c>
    </row>
    <row r="13" spans="1:21" x14ac:dyDescent="0.25">
      <c r="A13" s="5">
        <v>39447</v>
      </c>
      <c r="B13" s="5">
        <v>39447</v>
      </c>
      <c r="C13" s="6" cm="1">
        <f t="array" ref="C13">[1]!hks_qstm_is($U$1,"W69199016",$B13,1,"Cur=USD",100000000)</f>
        <v>35.56</v>
      </c>
      <c r="D13" s="6" cm="1">
        <f t="array" ref="D13">[1]!hks_qstm_is($U$1,"W69199016",EDATE($B13,-12),1,"Cur=USD",100000000)</f>
        <v>34.630000000000003</v>
      </c>
      <c r="E13" s="6" cm="1">
        <f t="array" ref="E13">[1]!hks_fa_or_ttm($U$1,$A13,"Cur=USD",100000000)+$C13-$D13</f>
        <v>138.35</v>
      </c>
      <c r="F13" s="7" cm="1">
        <f t="array" ref="F13">[1]!hks_qfa_grossprofitmargin($U$1,$B13,1)%</f>
        <v>0.54190099999999997</v>
      </c>
      <c r="G13" s="7" cm="1">
        <f t="array" ref="G13">[1]!hks_qfa_grossprofitmargin($U$1,EDATE($B13,-12),1)%</f>
        <v>0.50476500000000002</v>
      </c>
      <c r="H13" s="7" cm="1">
        <f t="array" ref="H13">[1]!hks_fa_grossprofitmargin_ttm2($U$1,$B13)%</f>
        <v>0.53003299999999998</v>
      </c>
      <c r="I13" s="7" cm="1">
        <f t="array" ref="I13">[1]!hks_qfa_netprofitmargin($U$1,$B13,1)%</f>
        <v>0.21231700000000001</v>
      </c>
      <c r="J13" s="7" cm="1">
        <f t="array" ref="J13">[1]!hks_qfa_netprofitmargin($U$1,EDATE($B13,-12),1)%</f>
        <v>0.19289600000000001</v>
      </c>
      <c r="K13" s="7" cm="1">
        <f t="array" ref="K13">[1]!hks_fa_netprofitmargin_ttm2($U$1,$B13)%</f>
        <v>0.192049</v>
      </c>
      <c r="L13" s="8" cm="1">
        <f t="array" ref="L13">[1]!hks_qstm_cs($U$1,"W93978243",$B13,1,"Cur=USD",100000000)</f>
        <v>14.23</v>
      </c>
      <c r="M13" s="6" cm="1">
        <f t="array" ref="M13">[1]!s_nq_avgclose($U$1,-63,$A13,3)</f>
        <v>21.249943802870082</v>
      </c>
      <c r="N13" s="6">
        <f>MIN([1]!s_mq_low($U$1,$A13,3),[1]!s_mq_low($U$1,$A13-31,3),[1]!s_mq_low($U$1,$A13-62,3))</f>
        <v>19.361786038783944</v>
      </c>
      <c r="O13" s="9">
        <f>MAX([1]!s_mq_high($U$1,$A13,3),[1]!s_mq_high($U$1,$A13-31,3),[1]!s_mq_high($U$1,$A13-62,3))</f>
        <v>23.842100033344842</v>
      </c>
      <c r="P13" s="9" cm="1">
        <f t="array" ref="P13">[1]!hks_stm_bs($U$1,"W59961072",$B13,1,"Cur=USD",100000000)</f>
        <v>69.180000000000007</v>
      </c>
      <c r="Q13" s="9" cm="1">
        <f t="array" ref="Q13">[1]!hks_stm_bs($U$1,"W57429756",$B13,1,"Cur=USD",100000000)</f>
        <v>57.49</v>
      </c>
      <c r="R13" s="9">
        <f>[1]!hks_stm_bs($U$1,"W51009704",$B13,1,"Cur=USD",100000000)</f>
        <v>20.25</v>
      </c>
      <c r="S13" s="9">
        <f>[1]!hks_stm_bs($U$1,"W50002154",$B13,1,"Cur=USD",100000000)</f>
        <v>6.67</v>
      </c>
    </row>
    <row r="14" spans="1:21" x14ac:dyDescent="0.25">
      <c r="A14" s="5">
        <v>39538</v>
      </c>
      <c r="B14" s="5">
        <v>39538</v>
      </c>
      <c r="C14" s="6" cm="1">
        <f t="array" ref="C14">[1]!hks_qstm_is($U$1,"W69199016",$B14,1,"Cur=USD",100000000)</f>
        <v>32.72</v>
      </c>
      <c r="D14" s="6" cm="1">
        <f t="array" ref="D14">[1]!hks_qstm_is($U$1,"W69199016",EDATE($B14,-12),1,"Cur=USD",100000000)</f>
        <v>31.91</v>
      </c>
      <c r="E14" s="6" cm="1">
        <f t="array" ref="E14">[1]!hks_fa_or_ttm($U$1,$A14,"Cur=USD",100000000)+$C14-$D14</f>
        <v>139.16</v>
      </c>
      <c r="F14" s="7" cm="1">
        <f t="array" ref="F14">[1]!hks_qfa_grossprofitmargin($U$1,$B14,1)%</f>
        <v>0.53667500000000001</v>
      </c>
      <c r="G14" s="7" cm="1">
        <f t="array" ref="G14">[1]!hks_qfa_grossprofitmargin($U$1,EDATE($B14,-12),1)%</f>
        <v>0.51300500000000004</v>
      </c>
      <c r="H14" s="7" cm="1">
        <f t="array" ref="H14">[1]!hks_fa_grossprofitmargin_ttm2($U$1,$B14)%</f>
        <v>0.53549900000000006</v>
      </c>
      <c r="I14" s="7" cm="1">
        <f t="array" ref="I14">[1]!hks_qfa_netprofitmargin($U$1,$B14,1)%</f>
        <v>0.20232299999999998</v>
      </c>
      <c r="J14" s="7" cm="1">
        <f t="array" ref="J14">[1]!hks_qfa_netprofitmargin($U$1,EDATE($B14,-12),1)%</f>
        <v>0.16170500000000002</v>
      </c>
      <c r="K14" s="7" cm="1">
        <f t="array" ref="K14">[1]!hks_fa_netprofitmargin_ttm2($U$1,$B14)%</f>
        <v>0.20142299999999999</v>
      </c>
      <c r="L14" s="8" cm="1">
        <f t="array" ref="L14">[1]!hks_qstm_cs($U$1,"W93978243",$B14,1,"Cur=USD",100000000)</f>
        <v>6.41</v>
      </c>
      <c r="M14" s="6" cm="1">
        <f t="array" ref="M14">[1]!s_nq_avgclose($U$1,-63,$A14,3)</f>
        <v>19.369392344856184</v>
      </c>
      <c r="N14" s="6">
        <f>MIN([1]!s_mq_low($U$1,$A14,3),[1]!s_mq_low($U$1,$A14-31,3),[1]!s_mq_low($U$1,$A14-62,3))</f>
        <v>17.760228776659918</v>
      </c>
      <c r="O14" s="9">
        <f>MAX([1]!s_mq_high($U$1,$A14,3),[1]!s_mq_high($U$1,$A14-31,3),[1]!s_mq_high($U$1,$A14-62,3))</f>
        <v>21.388692852415367</v>
      </c>
      <c r="P14" s="9" cm="1">
        <f t="array" ref="P14">[1]!hks_stm_bs($U$1,"W59961072",$B14,1,"Cur=USD",100000000)</f>
        <v>59.75</v>
      </c>
      <c r="Q14" s="9" cm="1">
        <f t="array" ref="Q14">[1]!hks_stm_bs($U$1,"W57429756",$B14,1,"Cur=USD",100000000)</f>
        <v>63.63</v>
      </c>
      <c r="R14" s="9">
        <f>[1]!hks_stm_bs($U$1,"W51009704",$B14,1,"Cur=USD",100000000)</f>
        <v>18.48</v>
      </c>
      <c r="S14" s="9">
        <f>[1]!hks_stm_bs($U$1,"W50002154",$B14,1,"Cur=USD",100000000)</f>
        <v>6.33</v>
      </c>
    </row>
    <row r="15" spans="1:21" x14ac:dyDescent="0.25">
      <c r="A15" s="5">
        <v>39629</v>
      </c>
      <c r="B15" s="5">
        <v>39629</v>
      </c>
      <c r="C15" s="6" cm="1">
        <f t="array" ref="C15">[1]!hks_qstm_is($U$1,"W69199016",$B15,1,"Cur=USD",100000000)</f>
        <v>33.51</v>
      </c>
      <c r="D15" s="6" cm="1">
        <f t="array" ref="D15">[1]!hks_qstm_is($U$1,"W69199016",EDATE($B15,-12),1,"Cur=USD",100000000)</f>
        <v>34.24</v>
      </c>
      <c r="E15" s="6" cm="1">
        <f t="array" ref="E15">[1]!hks_fa_or_ttm($U$1,$A15,"Cur=USD",100000000)+$C15-$D15</f>
        <v>137.61999999999998</v>
      </c>
      <c r="F15" s="7" cm="1">
        <f t="array" ref="F15">[1]!hks_qfa_grossprofitmargin($U$1,$B15,1)%</f>
        <v>0.52193400000000001</v>
      </c>
      <c r="G15" s="7" cm="1">
        <f t="array" ref="G15">[1]!hks_qfa_grossprofitmargin($U$1,EDATE($B15,-12),1)%</f>
        <v>0.52102800000000005</v>
      </c>
      <c r="H15" s="7" cm="1">
        <f t="array" ref="H15">[1]!hks_fa_grossprofitmargin_ttm2($U$1,$B15)%</f>
        <v>0.53579399999999999</v>
      </c>
      <c r="I15" s="7" cm="1">
        <f t="array" ref="I15">[1]!hks_qfa_netprofitmargin($U$1,$B15,1)%</f>
        <v>0.17547000000000001</v>
      </c>
      <c r="J15" s="7" cm="1">
        <f t="array" ref="J15">[1]!hks_qfa_netprofitmargin($U$1,EDATE($B15,-12),1)%</f>
        <v>0.17815400000000001</v>
      </c>
      <c r="K15" s="7" cm="1">
        <f t="array" ref="K15">[1]!hks_fa_netprofitmargin_ttm2($U$1,$B15)%</f>
        <v>0.20096800000000001</v>
      </c>
      <c r="L15" s="8" cm="1">
        <f t="array" ref="L15">[1]!hks_qstm_cs($U$1,"W93978243",$B15,1,"Cur=USD",100000000)</f>
        <v>5.19</v>
      </c>
      <c r="M15" s="6" cm="1">
        <f t="array" ref="M15">[1]!s_nq_avgclose($U$1,-63,$A15,3)</f>
        <v>19.53293828490197</v>
      </c>
      <c r="N15" s="6">
        <f>MIN([1]!s_mq_low($U$1,$A15,3),[1]!s_mq_low($U$1,$A15-31,3),[1]!s_mq_low($U$1,$A15-62,3))</f>
        <v>18.144407607167452</v>
      </c>
      <c r="O15" s="9">
        <f>MAX([1]!s_mq_high($U$1,$A15,3),[1]!s_mq_high($U$1,$A15-31,3),[1]!s_mq_high($U$1,$A15-62,3))</f>
        <v>21.376845806373645</v>
      </c>
      <c r="P15" s="9" cm="1">
        <f t="array" ref="P15">[1]!hks_stm_bs($U$1,"W59961072",$B15,1,"Cur=USD",100000000)</f>
        <v>60.1</v>
      </c>
      <c r="Q15" s="9" cm="1">
        <f t="array" ref="Q15">[1]!hks_stm_bs($U$1,"W57429756",$B15,1,"Cur=USD",100000000)</f>
        <v>63.72</v>
      </c>
      <c r="R15" s="9">
        <f>[1]!hks_stm_bs($U$1,"W51009704",$B15,1,"Cur=USD",100000000)</f>
        <v>17.600000000000001</v>
      </c>
      <c r="S15" s="9">
        <f>[1]!hks_stm_bs($U$1,"W50002154",$B15,1,"Cur=USD",100000000)</f>
        <v>6.38</v>
      </c>
    </row>
    <row r="16" spans="1:21" x14ac:dyDescent="0.25">
      <c r="A16" s="5">
        <v>39721</v>
      </c>
      <c r="B16" s="5">
        <v>39721</v>
      </c>
      <c r="C16" s="6" cm="1">
        <f t="array" ref="C16">[1]!hks_qstm_is($U$1,"W69199016",$B16,1,"Cur=USD",100000000)</f>
        <v>33.869999999999997</v>
      </c>
      <c r="D16" s="6" cm="1">
        <f t="array" ref="D16">[1]!hks_qstm_is($U$1,"W69199016",EDATE($B16,-12),1,"Cur=USD",100000000)</f>
        <v>36.630000000000003</v>
      </c>
      <c r="E16" s="6" cm="1">
        <f t="array" ref="E16">[1]!hks_fa_or_ttm($U$1,$A16,"Cur=USD",100000000)+$C16-$D16</f>
        <v>135.67000000000002</v>
      </c>
      <c r="F16" s="7" cm="1">
        <f t="array" ref="F16">[1]!hks_qfa_grossprofitmargin($U$1,$B16,1)%</f>
        <v>0.48509000000000002</v>
      </c>
      <c r="G16" s="7" cm="1">
        <f t="array" ref="G16">[1]!hks_qfa_grossprofitmargin($U$1,EDATE($B16,-12),1)%</f>
        <v>0.54163300000000003</v>
      </c>
      <c r="H16" s="7" cm="1">
        <f t="array" ref="H16">[1]!hks_fa_grossprofitmargin_ttm2($U$1,$B16)%</f>
        <v>0.52152399999999999</v>
      </c>
      <c r="I16" s="7" cm="1">
        <f t="array" ref="I16">[1]!hks_qfa_netprofitmargin($U$1,$B16,1)%</f>
        <v>0.16622399999999998</v>
      </c>
      <c r="J16" s="7" cm="1">
        <f t="array" ref="J16">[1]!hks_qfa_netprofitmargin($U$1,EDATE($B16,-12),1)%</f>
        <v>0.21184799999999998</v>
      </c>
      <c r="K16" s="7" cm="1">
        <f t="array" ref="K16">[1]!hks_fa_netprofitmargin_ttm2($U$1,$B16)%</f>
        <v>0.18929699999999999</v>
      </c>
      <c r="L16" s="8" cm="1">
        <f t="array" ref="L16">[1]!hks_qstm_cs($U$1,"W93978243",$B16,1,"Cur=USD",100000000)</f>
        <v>10.52</v>
      </c>
      <c r="M16" s="6" cm="1">
        <f t="array" ref="M16">[1]!s_nq_avgclose($U$1,-63,$A16,3)</f>
        <v>16.02384718732073</v>
      </c>
      <c r="N16" s="6">
        <f>MIN([1]!s_mq_low($U$1,$A16,3),[1]!s_mq_low($U$1,$A16-31,3),[1]!s_mq_low($U$1,$A16-62,3))</f>
        <v>13.855585372748147</v>
      </c>
      <c r="O16" s="9">
        <f>MAX([1]!s_mq_high($U$1,$A16,3),[1]!s_mq_high($U$1,$A16-31,3),[1]!s_mq_high($U$1,$A16-62,3))</f>
        <v>18.980047943234784</v>
      </c>
      <c r="P16" s="9" cm="1">
        <f t="array" ref="P16">[1]!hks_stm_bs($U$1,"W59961072",$B16,1,"Cur=USD",100000000)</f>
        <v>62.12</v>
      </c>
      <c r="Q16" s="9" cm="1">
        <f t="array" ref="Q16">[1]!hks_stm_bs($U$1,"W57429756",$B16,1,"Cur=USD",100000000)</f>
        <v>62.54</v>
      </c>
      <c r="R16" s="9">
        <f>[1]!hks_stm_bs($U$1,"W51009704",$B16,1,"Cur=USD",100000000)</f>
        <v>17.38</v>
      </c>
      <c r="S16" s="9">
        <f>[1]!hks_stm_bs($U$1,"W50002154",$B16,1,"Cur=USD",100000000)</f>
        <v>6.34</v>
      </c>
    </row>
    <row r="17" spans="1:19" x14ac:dyDescent="0.25">
      <c r="A17" s="5">
        <v>39813</v>
      </c>
      <c r="B17" s="5">
        <v>39813</v>
      </c>
      <c r="C17" s="6" cm="1">
        <f t="array" ref="C17">[1]!hks_qstm_is($U$1,"W69199016",$B17,1,"Cur=USD",100000000)</f>
        <v>24.91</v>
      </c>
      <c r="D17" s="6" cm="1">
        <f t="array" ref="D17">[1]!hks_qstm_is($U$1,"W69199016",EDATE($B17,-12),1,"Cur=USD",100000000)</f>
        <v>35.56</v>
      </c>
      <c r="E17" s="6" cm="1">
        <f t="array" ref="E17">[1]!hks_fa_or_ttm($U$1,$A17,"Cur=USD",100000000)+$C17-$D17</f>
        <v>125.00999999999999</v>
      </c>
      <c r="F17" s="7" cm="1">
        <f t="array" ref="F17">[1]!hks_qfa_grossprofitmargin($U$1,$B17,1)%</f>
        <v>0.44038499999999997</v>
      </c>
      <c r="G17" s="7" cm="1">
        <f t="array" ref="G17">[1]!hks_qfa_grossprofitmargin($U$1,EDATE($B17,-12),1)%</f>
        <v>0.54190099999999997</v>
      </c>
      <c r="H17" s="7" cm="1">
        <f t="array" ref="H17">[1]!hks_fa_grossprofitmargin_ttm2($U$1,$B17)%</f>
        <v>0.49956</v>
      </c>
      <c r="I17" s="7" cm="1">
        <f t="array" ref="I17">[1]!hks_qfa_netprofitmargin($U$1,$B17,1)%</f>
        <v>4.2954999999999993E-2</v>
      </c>
      <c r="J17" s="7" cm="1">
        <f t="array" ref="J17">[1]!hks_qfa_netprofitmargin($U$1,EDATE($B17,-12),1)%</f>
        <v>0.21231700000000001</v>
      </c>
      <c r="K17" s="7" cm="1">
        <f t="array" ref="K17">[1]!hks_fa_netprofitmargin_ttm2($U$1,$B17)%</f>
        <v>0.153588</v>
      </c>
      <c r="L17" s="8" cm="1">
        <f t="array" ref="L17">[1]!hks_qstm_cs($U$1,"W93978243",$B17,1,"Cur=USD",100000000)</f>
        <v>11.18</v>
      </c>
      <c r="M17" s="6" cm="1">
        <f t="array" ref="M17">[1]!s_nq_avgclose($U$1,-63,$A17,3)</f>
        <v>10.942831995357851</v>
      </c>
      <c r="N17" s="6">
        <f>MIN([1]!s_mq_low($U$1,$A17,3),[1]!s_mq_low($U$1,$A17-31,3),[1]!s_mq_low($U$1,$A17-62,3))</f>
        <v>8.7530769511707369</v>
      </c>
      <c r="O17" s="9">
        <f>MAX([1]!s_mq_high($U$1,$A17,3),[1]!s_mq_high($U$1,$A17-31,3),[1]!s_mq_high($U$1,$A17-62,3))</f>
        <v>14.151561492212952</v>
      </c>
      <c r="P17" s="9" cm="1">
        <f t="array" ref="P17">[1]!hks_stm_bs($U$1,"W59961072",$B17,1,"Cur=USD",100000000)</f>
        <v>57.9</v>
      </c>
      <c r="Q17" s="9" cm="1">
        <f t="array" ref="Q17">[1]!hks_stm_bs($U$1,"W57429756",$B17,1,"Cur=USD",100000000)</f>
        <v>61.33</v>
      </c>
      <c r="R17" s="9">
        <f>[1]!hks_stm_bs($U$1,"W51009704",$B17,1,"Cur=USD",100000000)</f>
        <v>15.32</v>
      </c>
      <c r="S17" s="9">
        <f>[1]!hks_stm_bs($U$1,"W50002154",$B17,1,"Cur=USD",100000000)</f>
        <v>10.65</v>
      </c>
    </row>
    <row r="18" spans="1:19" x14ac:dyDescent="0.25">
      <c r="A18" s="5">
        <v>39903</v>
      </c>
      <c r="B18" s="5">
        <v>39903</v>
      </c>
      <c r="C18" s="6" cm="1">
        <f t="array" ref="C18">[1]!hks_qstm_is($U$1,"W69199016",$B18,1,"Cur=USD",100000000)</f>
        <v>20.86</v>
      </c>
      <c r="D18" s="6" cm="1">
        <f t="array" ref="D18">[1]!hks_qstm_is($U$1,"W69199016",EDATE($B18,-12),1,"Cur=USD",100000000)</f>
        <v>32.72</v>
      </c>
      <c r="E18" s="6" cm="1">
        <f t="array" ref="E18">[1]!hks_fa_or_ttm($U$1,$A18,"Cur=USD",100000000)+$C18-$D18</f>
        <v>113.15</v>
      </c>
      <c r="F18" s="7" cm="1">
        <f t="array" ref="F18">[1]!hks_qfa_grossprofitmargin($U$1,$B18,1)%</f>
        <v>0.38638499999999998</v>
      </c>
      <c r="G18" s="7" cm="1">
        <f t="array" ref="G18">[1]!hks_qfa_grossprofitmargin($U$1,EDATE($B18,-12),1)%</f>
        <v>0.53667500000000001</v>
      </c>
      <c r="H18" s="7" cm="1">
        <f t="array" ref="H18">[1]!hks_fa_grossprofitmargin_ttm2($U$1,$B18)%</f>
        <v>0.46796300000000002</v>
      </c>
      <c r="I18" s="7" cm="1">
        <f t="array" ref="I18">[1]!hks_qfa_netprofitmargin($U$1,$B18,1)%</f>
        <v>8.1499999999999993E-3</v>
      </c>
      <c r="J18" s="7" cm="1">
        <f t="array" ref="J18">[1]!hks_qfa_netprofitmargin($U$1,EDATE($B18,-12),1)%</f>
        <v>0.20232299999999998</v>
      </c>
      <c r="K18" s="7" cm="1">
        <f t="array" ref="K18">[1]!hks_fa_netprofitmargin_ttm2($U$1,$B18)%</f>
        <v>0.112682</v>
      </c>
      <c r="L18" s="8" cm="1">
        <f t="array" ref="L18">[1]!hks_qstm_cs($U$1,"W93978243",$B18,1,"Cur=USD",100000000)</f>
        <v>2.5099999999999998</v>
      </c>
      <c r="M18" s="6" cm="1">
        <f t="array" ref="M18">[1]!s_nq_avgclose($U$1,-63,$A18,3)</f>
        <v>10.251708040627223</v>
      </c>
      <c r="N18" s="6">
        <f>MIN([1]!s_mq_low($U$1,$A18,3),[1]!s_mq_low($U$1,$A18-31,3),[1]!s_mq_low($U$1,$A18-62,3))</f>
        <v>9.0272776042902318</v>
      </c>
      <c r="O18" s="9">
        <f>MAX([1]!s_mq_high($U$1,$A18,3),[1]!s_mq_high($U$1,$A18-31,3),[1]!s_mq_high($U$1,$A18-62,3))</f>
        <v>11.616854318513633</v>
      </c>
      <c r="P18" s="9" cm="1">
        <f t="array" ref="P18">[1]!hks_stm_bs($U$1,"W59961072",$B18,1,"Cur=USD",100000000)</f>
        <v>55.32</v>
      </c>
      <c r="Q18" s="9" cm="1">
        <f t="array" ref="Q18">[1]!hks_stm_bs($U$1,"W57429756",$B18,1,"Cur=USD",100000000)</f>
        <v>59.88</v>
      </c>
      <c r="R18" s="9">
        <f>[1]!hks_stm_bs($U$1,"W51009704",$B18,1,"Cur=USD",100000000)</f>
        <v>12.87</v>
      </c>
      <c r="S18" s="9">
        <f>[1]!hks_stm_bs($U$1,"W50002154",$B18,1,"Cur=USD",100000000)</f>
        <v>10.23</v>
      </c>
    </row>
    <row r="19" spans="1:19" x14ac:dyDescent="0.25">
      <c r="A19" s="5">
        <v>39994</v>
      </c>
      <c r="B19" s="5">
        <v>39994</v>
      </c>
      <c r="C19" s="6" cm="1">
        <f t="array" ref="C19">[1]!hks_qstm_is($U$1,"W69199016",$B19,1,"Cur=USD",100000000)</f>
        <v>24.57</v>
      </c>
      <c r="D19" s="6" cm="1">
        <f t="array" ref="D19">[1]!hks_qstm_is($U$1,"W69199016",EDATE($B19,-12),1,"Cur=USD",100000000)</f>
        <v>33.51</v>
      </c>
      <c r="E19" s="6" cm="1">
        <f t="array" ref="E19">[1]!hks_fa_or_ttm($U$1,$A19,"Cur=USD",100000000)+$C19-$D19</f>
        <v>104.21000000000001</v>
      </c>
      <c r="F19" s="7" cm="1">
        <f t="array" ref="F19">[1]!hks_qfa_grossprofitmargin($U$1,$B19,1)%</f>
        <v>0.45746799999999999</v>
      </c>
      <c r="G19" s="7" cm="1">
        <f t="array" ref="G19">[1]!hks_qfa_grossprofitmargin($U$1,EDATE($B19,-12),1)%</f>
        <v>0.52193400000000001</v>
      </c>
      <c r="H19" s="7" cm="1">
        <f t="array" ref="H19">[1]!hks_fa_grossprofitmargin_ttm2($U$1,$B19)%</f>
        <v>0.44808100000000001</v>
      </c>
      <c r="I19" s="7" cm="1">
        <f t="array" ref="I19">[1]!hks_qfa_netprofitmargin($U$1,$B19,1)%</f>
        <v>0.10582000000000001</v>
      </c>
      <c r="J19" s="7" cm="1">
        <f t="array" ref="J19">[1]!hks_qfa_netprofitmargin($U$1,EDATE($B19,-12),1)%</f>
        <v>0.17547000000000001</v>
      </c>
      <c r="K19" s="7" cm="1">
        <f t="array" ref="K19">[1]!hks_fa_netprofitmargin_ttm2($U$1,$B19)%</f>
        <v>9.0786999999999993E-2</v>
      </c>
      <c r="L19" s="8" cm="1">
        <f t="array" ref="L19">[1]!hks_qstm_cs($U$1,"W93978243",$B19,1,"Cur=USD",100000000)</f>
        <v>5.57</v>
      </c>
      <c r="M19" s="6" cm="1">
        <f t="array" ref="M19">[1]!s_nq_avgclose($U$1,-63,$A19,3)</f>
        <v>12.376903837708927</v>
      </c>
      <c r="N19" s="6">
        <f>MIN([1]!s_mq_low($U$1,$A19,3),[1]!s_mq_low($U$1,$A19-31,3),[1]!s_mq_low($U$1,$A19-62,3))</f>
        <v>10.542805961214869</v>
      </c>
      <c r="O19" s="9">
        <f>MAX([1]!s_mq_high($U$1,$A19,3),[1]!s_mq_high($U$1,$A19-31,3),[1]!s_mq_high($U$1,$A19-62,3))</f>
        <v>14.488746582747327</v>
      </c>
      <c r="P19" s="9" cm="1">
        <f t="array" ref="P19">[1]!hks_stm_bs($U$1,"W59961072",$B19,1,"Cur=USD",100000000)</f>
        <v>57.4</v>
      </c>
      <c r="Q19" s="9" cm="1">
        <f t="array" ref="Q19">[1]!hks_stm_bs($U$1,"W57429756",$B19,1,"Cur=USD",100000000)</f>
        <v>57.7</v>
      </c>
      <c r="R19" s="9">
        <f>[1]!hks_stm_bs($U$1,"W51009704",$B19,1,"Cur=USD",100000000)</f>
        <v>14.68</v>
      </c>
      <c r="S19" s="9">
        <f>[1]!hks_stm_bs($U$1,"W50002154",$B19,1,"Cur=USD",100000000)</f>
        <v>8.2899999999999991</v>
      </c>
    </row>
    <row r="20" spans="1:19" x14ac:dyDescent="0.25">
      <c r="A20" s="5">
        <v>40086</v>
      </c>
      <c r="B20" s="5">
        <v>40086</v>
      </c>
      <c r="C20" s="6">
        <f>[1]!hks_qstm_is($U$1,"W69199016",B20,1,"Cur=USD",100000000)</f>
        <v>28.8</v>
      </c>
      <c r="D20" s="6" cm="1">
        <f t="array" ref="D20">[1]!hks_qstm_is($U$1,"W69199016",EDATE($B20,-12),1,"Cur=USD",100000000)</f>
        <v>33.869999999999997</v>
      </c>
      <c r="E20" s="6" cm="1">
        <f t="array" ref="E20">[1]!hks_fa_or_ttm($U$1,$A20,"Cur=USD",100000000)+$C20-$D20</f>
        <v>99.13</v>
      </c>
      <c r="F20" s="7" cm="1">
        <f t="array" ref="F20">[1]!hks_qfa_grossprofitmargin($U$1,$B20,1)%</f>
        <v>0.51423600000000003</v>
      </c>
      <c r="G20" s="7" cm="1">
        <f t="array" ref="G20">[1]!hks_qfa_grossprofitmargin($U$1,EDATE($B20,-12),1)%</f>
        <v>0.48509000000000002</v>
      </c>
      <c r="H20" s="7" cm="1">
        <f t="array" ref="H20">[1]!hks_fa_grossprofitmargin_ttm2($U$1,$B20)%</f>
        <v>0.454656</v>
      </c>
      <c r="I20" s="7" cm="1">
        <f t="array" ref="I20">[1]!hks_qfa_netprofitmargin($U$1,$B20,1)%</f>
        <v>0.18680599999999997</v>
      </c>
      <c r="J20" s="7" cm="1">
        <f t="array" ref="J20">[1]!hks_qfa_netprofitmargin($U$1,EDATE($B20,-12),1)%</f>
        <v>0.16622399999999998</v>
      </c>
      <c r="K20" s="7" cm="1">
        <f t="array" ref="K20">[1]!hks_fa_netprofitmargin_ttm2($U$1,$B20)%</f>
        <v>9.3009000000000008E-2</v>
      </c>
      <c r="L20" s="8" cm="1">
        <f t="array" ref="L20">[1]!hks_qstm_cs($U$1,"W93978243",$B20,1,"Cur=USD",100000000)</f>
        <v>8.34</v>
      </c>
      <c r="M20" s="6" cm="1">
        <f t="array" ref="M20">[1]!s_nq_avgclose($U$1,-63,$A20,3)</f>
        <v>15.704449927391728</v>
      </c>
      <c r="N20" s="6">
        <f>MIN([1]!s_mq_low($U$1,$A20,3),[1]!s_mq_low($U$1,$A20-31,3),[1]!s_mq_low($U$1,$A20-62,3))</f>
        <v>13.334951660368361</v>
      </c>
      <c r="O20" s="9">
        <f>MAX([1]!s_mq_high($U$1,$A20,3),[1]!s_mq_high($U$1,$A20-31,3),[1]!s_mq_high($U$1,$A20-62,3))</f>
        <v>16.886387891545823</v>
      </c>
      <c r="P20" s="9" cm="1">
        <f t="array" ref="P20">[1]!hks_stm_bs($U$1,"W59961072",$B20,1,"Cur=USD",100000000)</f>
        <v>61.38</v>
      </c>
      <c r="Q20" s="9" cm="1">
        <f t="array" ref="Q20">[1]!hks_stm_bs($U$1,"W57429756",$B20,1,"Cur=USD",100000000)</f>
        <v>57.65</v>
      </c>
      <c r="R20" s="9">
        <f>[1]!hks_stm_bs($U$1,"W51009704",$B20,1,"Cur=USD",100000000)</f>
        <v>16.62</v>
      </c>
      <c r="S20" s="9">
        <f>[1]!hks_stm_bs($U$1,"W50002154",$B20,1,"Cur=USD",100000000)</f>
        <v>8.0299999999999994</v>
      </c>
    </row>
    <row r="21" spans="1:19" x14ac:dyDescent="0.25">
      <c r="A21" s="5">
        <v>40178</v>
      </c>
      <c r="B21" s="5">
        <v>40178</v>
      </c>
      <c r="C21" s="6">
        <f>[1]!hks_qstm_is($U$1,"W69199016",B21,1,"Cur=USD",100000000)</f>
        <v>30.05</v>
      </c>
      <c r="D21" s="6" cm="1">
        <f t="array" ref="D21">[1]!hks_qstm_is($U$1,"W69199016",EDATE($B21,-12),1,"Cur=USD",100000000)</f>
        <v>24.91</v>
      </c>
      <c r="E21" s="6" cm="1">
        <f t="array" ref="E21">[1]!hks_fa_or_ttm($U$1,$A21,"Cur=USD",100000000)+$C21-$D21</f>
        <v>104.27000000000001</v>
      </c>
      <c r="F21" s="7" cm="1">
        <f t="array" ref="F21">[1]!hks_qfa_grossprofitmargin($U$1,$B21,1)%</f>
        <v>0.52878500000000006</v>
      </c>
      <c r="G21" s="7" cm="1">
        <f t="array" ref="G21">[1]!hks_qfa_grossprofitmargin($U$1,EDATE($B21,-12),1)%</f>
        <v>0.44038499999999997</v>
      </c>
      <c r="H21" s="7" cm="1">
        <f t="array" ref="H21">[1]!hks_fa_grossprofitmargin_ttm2($U$1,$B21)%</f>
        <v>0.47942799999999997</v>
      </c>
      <c r="I21" s="7" cm="1">
        <f t="array" ref="I21">[1]!hks_qfa_netprofitmargin($U$1,$B21,1)%</f>
        <v>0.21797</v>
      </c>
      <c r="J21" s="7" cm="1">
        <f t="array" ref="J21">[1]!hks_qfa_netprofitmargin($U$1,EDATE($B21,-12),1)%</f>
        <v>4.2954999999999993E-2</v>
      </c>
      <c r="K21" s="7" cm="1">
        <f t="array" ref="K21">[1]!hks_fa_netprofitmargin_ttm2($U$1,$B21)%</f>
        <v>0.14097999999999999</v>
      </c>
      <c r="L21" s="8" cm="1">
        <f t="array" ref="L21">[1]!hks_qstm_cs($U$1,"W93978243",$B21,1,"Cur=USD",100000000)</f>
        <v>10</v>
      </c>
      <c r="M21" s="6" cm="1">
        <f t="array" ref="M21">[1]!s_nq_avgclose($U$1,-63,$A21,3)</f>
        <v>16.501128012532597</v>
      </c>
      <c r="N21" s="6">
        <f>MIN([1]!s_mq_low($U$1,$A21,3),[1]!s_mq_low($U$1,$A21-31,3),[1]!s_mq_low($U$1,$A21-62,3))</f>
        <v>14.828047118966865</v>
      </c>
      <c r="O21" s="9">
        <f>MAX([1]!s_mq_high($U$1,$A21,3),[1]!s_mq_high($U$1,$A21-31,3),[1]!s_mq_high($U$1,$A21-62,3))</f>
        <v>18.076643332204021</v>
      </c>
      <c r="P21" s="9" cm="1">
        <f t="array" ref="P21">[1]!hks_stm_bs($U$1,"W59961072",$B21,1,"Cur=USD",100000000)</f>
        <v>61.14</v>
      </c>
      <c r="Q21" s="9" cm="1">
        <f t="array" ref="Q21">[1]!hks_stm_bs($U$1,"W57429756",$B21,1,"Cur=USD",100000000)</f>
        <v>60.05</v>
      </c>
      <c r="R21" s="9">
        <f>[1]!hks_stm_bs($U$1,"W51009704",$B21,1,"Cur=USD",100000000)</f>
        <v>15.87</v>
      </c>
      <c r="S21" s="9">
        <f>[1]!hks_stm_bs($U$1,"W50002154",$B21,1,"Cur=USD",100000000)</f>
        <v>8.1</v>
      </c>
    </row>
    <row r="22" spans="1:19" x14ac:dyDescent="0.25">
      <c r="A22" s="5">
        <v>40268</v>
      </c>
      <c r="B22" s="5">
        <v>40268</v>
      </c>
      <c r="C22" s="6">
        <f>[1]!hks_qstm_is($U$1,"W69199016",B22,1,"Cur=USD",100000000)</f>
        <v>32.049999999999997</v>
      </c>
      <c r="D22" s="6" cm="1">
        <f t="array" ref="D22">[1]!hks_qstm_is($U$1,"W69199016",EDATE($B22,-12),1,"Cur=USD",100000000)</f>
        <v>20.86</v>
      </c>
      <c r="E22" s="6" cm="1">
        <f t="array" ref="E22">[1]!hks_fa_or_ttm($U$1,$A22,"Cur=USD",100000000)+$C22-$D22</f>
        <v>115.46</v>
      </c>
      <c r="F22" s="7" cm="1">
        <f t="array" ref="F22">[1]!hks_qfa_grossprofitmargin($U$1,$B22,1)%</f>
        <v>0.52698900000000004</v>
      </c>
      <c r="G22" s="7" cm="1">
        <f t="array" ref="G22">[1]!hks_qfa_grossprofitmargin($U$1,EDATE($B22,-12),1)%</f>
        <v>0.38638499999999998</v>
      </c>
      <c r="H22" s="7" cm="1">
        <f t="array" ref="H22">[1]!hks_fa_grossprofitmargin_ttm2($U$1,$B22)%</f>
        <v>0.50944</v>
      </c>
      <c r="I22" s="7" cm="1">
        <f t="array" ref="I22">[1]!hks_qfa_netprofitmargin($U$1,$B22,1)%</f>
        <v>0.20530400000000001</v>
      </c>
      <c r="J22" s="7" cm="1">
        <f t="array" ref="J22">[1]!hks_qfa_netprofitmargin($U$1,EDATE($B22,-12),1)%</f>
        <v>8.1499999999999993E-3</v>
      </c>
      <c r="K22" s="7" cm="1">
        <f t="array" ref="K22">[1]!hks_fa_netprofitmargin_ttm2($U$1,$B22)%</f>
        <v>0.182834</v>
      </c>
      <c r="L22" s="8" cm="1">
        <f t="array" ref="L22">[1]!hks_qstm_cs($U$1,"W93978243",$B22,1,"Cur=USD",100000000)</f>
        <v>7.1</v>
      </c>
      <c r="M22" s="6" cm="1">
        <f t="array" ref="M22">[1]!s_nq_avgclose($U$1,-63,$A22,3)</f>
        <v>16.432218781170324</v>
      </c>
      <c r="N22" s="6">
        <f>MIN([1]!s_mq_low($U$1,$A22,3),[1]!s_mq_low($U$1,$A22-31,3),[1]!s_mq_low($U$1,$A22-62,3))</f>
        <v>14.993042133571192</v>
      </c>
      <c r="O22" s="9">
        <f>MAX([1]!s_mq_high($U$1,$A22,3),[1]!s_mq_high($U$1,$A22-31,3),[1]!s_mq_high($U$1,$A22-62,3))</f>
        <v>17.815536261849964</v>
      </c>
      <c r="P22" s="9" cm="1">
        <f t="array" ref="P22">[1]!hks_stm_bs($U$1,"W59961072",$B22,1,"Cur=USD",100000000)</f>
        <v>63.23</v>
      </c>
      <c r="Q22" s="9" cm="1">
        <f t="array" ref="Q22">[1]!hks_stm_bs($U$1,"W57429756",$B22,1,"Cur=USD",100000000)</f>
        <v>60.47</v>
      </c>
      <c r="R22" s="9">
        <f>[1]!hks_stm_bs($U$1,"W51009704",$B22,1,"Cur=USD",100000000)</f>
        <v>17.190000000000001</v>
      </c>
      <c r="S22" s="9">
        <f>[1]!hks_stm_bs($U$1,"W50002154",$B22,1,"Cur=USD",100000000)</f>
        <v>8.4600000000000009</v>
      </c>
    </row>
    <row r="23" spans="1:19" x14ac:dyDescent="0.25">
      <c r="A23" s="5">
        <v>40359</v>
      </c>
      <c r="B23" s="5">
        <v>40359</v>
      </c>
      <c r="C23" s="6">
        <f>[1]!hks_qstm_is($U$1,"W69199016",B23,1,"Cur=USD",100000000)</f>
        <v>34.96</v>
      </c>
      <c r="D23" s="6" cm="1">
        <f t="array" ref="D23">[1]!hks_qstm_is($U$1,"W69199016",EDATE($B23,-12),1,"Cur=USD",100000000)</f>
        <v>24.57</v>
      </c>
      <c r="E23" s="6" cm="1">
        <f t="array" ref="E23">[1]!hks_fa_or_ttm($U$1,$A23,"Cur=USD",100000000)+$C23-$D23</f>
        <v>125.85</v>
      </c>
      <c r="F23" s="7" cm="1">
        <f t="array" ref="F23">[1]!hks_qfa_grossprofitmargin($U$1,$B23,1)%</f>
        <v>0.54176199999999997</v>
      </c>
      <c r="G23" s="7" cm="1">
        <f t="array" ref="G23">[1]!hks_qfa_grossprofitmargin($U$1,EDATE($B23,-12),1)%</f>
        <v>0.45746799999999999</v>
      </c>
      <c r="H23" s="7" cm="1">
        <f t="array" ref="H23">[1]!hks_fa_grossprofitmargin_ttm2($U$1,$B23)%</f>
        <v>0.52860300000000005</v>
      </c>
      <c r="I23" s="7" cm="1">
        <f t="array" ref="I23">[1]!hks_qfa_netprofitmargin($U$1,$B23,1)%</f>
        <v>0.21996599999999999</v>
      </c>
      <c r="J23" s="7" cm="1">
        <f t="array" ref="J23">[1]!hks_qfa_netprofitmargin($U$1,EDATE($B23,-12),1)%</f>
        <v>0.10582000000000001</v>
      </c>
      <c r="K23" s="7" cm="1">
        <f t="array" ref="K23">[1]!hks_fa_netprofitmargin_ttm2($U$1,$B23)%</f>
        <v>0.20816800000000002</v>
      </c>
      <c r="L23" s="8" cm="1">
        <f t="array" ref="L23">[1]!hks_qstm_cs($U$1,"W93978243",$B23,1,"Cur=USD",100000000)</f>
        <v>5.62</v>
      </c>
      <c r="M23" s="6" cm="1">
        <f t="array" ref="M23">[1]!s_nq_avgclose($U$1,-63,$A23,3)</f>
        <v>17.019291493477144</v>
      </c>
      <c r="N23" s="6">
        <f>MIN([1]!s_mq_low($U$1,$A23,3),[1]!s_mq_low($U$1,$A23-31,3),[1]!s_mq_low($U$1,$A23-62,3))</f>
        <v>15.608695598243028</v>
      </c>
      <c r="O23" s="9">
        <f>MAX([1]!s_mq_high($U$1,$A23,3),[1]!s_mq_high($U$1,$A23-31,3),[1]!s_mq_high($U$1,$A23-62,3))</f>
        <v>18.465398390717841</v>
      </c>
      <c r="P23" s="9" cm="1">
        <f t="array" ref="P23">[1]!hks_stm_bs($U$1,"W59961072",$B23,1,"Cur=USD",100000000)</f>
        <v>61.3</v>
      </c>
      <c r="Q23" s="9" cm="1">
        <f t="array" ref="Q23">[1]!hks_stm_bs($U$1,"W57429756",$B23,1,"Cur=USD",100000000)</f>
        <v>60.34</v>
      </c>
      <c r="R23" s="9">
        <f>[1]!hks_stm_bs($U$1,"W51009704",$B23,1,"Cur=USD",100000000)</f>
        <v>15.38</v>
      </c>
      <c r="S23" s="9">
        <f>[1]!hks_stm_bs($U$1,"W50002154",$B23,1,"Cur=USD",100000000)</f>
        <v>8.7100000000000009</v>
      </c>
    </row>
    <row r="24" spans="1:19" x14ac:dyDescent="0.25">
      <c r="A24" s="5">
        <v>40451</v>
      </c>
      <c r="B24" s="5">
        <v>40451</v>
      </c>
      <c r="C24" s="6">
        <f>[1]!hks_qstm_is($U$1,"W69199016",B24,1,"Cur=USD",100000000)</f>
        <v>37.4</v>
      </c>
      <c r="D24" s="6" cm="1">
        <f t="array" ref="D24">[1]!hks_qstm_is($U$1,"W69199016",EDATE($B24,-12),1,"Cur=USD",100000000)</f>
        <v>28.8</v>
      </c>
      <c r="E24" s="6" cm="1">
        <f t="array" ref="E24">[1]!hks_fa_or_ttm($U$1,$A24,"Cur=USD",100000000)+$C24-$D24</f>
        <v>134.45999999999998</v>
      </c>
      <c r="F24" s="7" cm="1">
        <f t="array" ref="F24">[1]!hks_qfa_grossprofitmargin($U$1,$B24,1)%</f>
        <v>0.54518699999999998</v>
      </c>
      <c r="G24" s="7" cm="1">
        <f t="array" ref="G24">[1]!hks_qfa_grossprofitmargin($U$1,EDATE($B24,-12),1)%</f>
        <v>0.51423600000000003</v>
      </c>
      <c r="H24" s="7" cm="1">
        <f t="array" ref="H24">[1]!hks_fa_grossprofitmargin_ttm2($U$1,$B24)%</f>
        <v>0.53629300000000002</v>
      </c>
      <c r="I24" s="7" cm="1">
        <f t="array" ref="I24">[1]!hks_qfa_netprofitmargin($U$1,$B24,1)%</f>
        <v>0.22967899999999999</v>
      </c>
      <c r="J24" s="7" cm="1">
        <f t="array" ref="J24">[1]!hks_qfa_netprofitmargin($U$1,EDATE($B24,-12),1)%</f>
        <v>0.18680599999999997</v>
      </c>
      <c r="K24" s="7" cm="1">
        <f t="array" ref="K24">[1]!hks_fa_netprofitmargin_ttm2($U$1,$B24)%</f>
        <v>0.21872699999999998</v>
      </c>
      <c r="L24" s="8" cm="1">
        <f t="array" ref="L24">[1]!hks_qstm_cs($U$1,"W93978243",$B24,1,"Cur=USD",100000000)</f>
        <v>13.18</v>
      </c>
      <c r="M24" s="6" cm="1">
        <f t="array" ref="M24">[1]!s_nq_avgclose($U$1,-63,$A24,3)</f>
        <v>16.846046785045196</v>
      </c>
      <c r="N24" s="6">
        <f>MIN([1]!s_mq_low($U$1,$A24,3),[1]!s_mq_low($U$1,$A24-31,3),[1]!s_mq_low($U$1,$A24-62,3))</f>
        <v>15.311258349943895</v>
      </c>
      <c r="O24" s="9">
        <f>MAX([1]!s_mq_high($U$1,$A24,3),[1]!s_mq_high($U$1,$A24-31,3),[1]!s_mq_high($U$1,$A24-62,3))</f>
        <v>18.609527658256621</v>
      </c>
      <c r="P24" s="9" cm="1">
        <f t="array" ref="P24">[1]!hks_stm_bs($U$1,"W59961072",$B24,1,"Cur=USD",100000000)</f>
        <v>64.680000000000007</v>
      </c>
      <c r="Q24" s="9" cm="1">
        <f t="array" ref="Q24">[1]!hks_stm_bs($U$1,"W57429756",$B24,1,"Cur=USD",100000000)</f>
        <v>61.81</v>
      </c>
      <c r="R24" s="9">
        <f>[1]!hks_stm_bs($U$1,"W51009704",$B24,1,"Cur=USD",100000000)</f>
        <v>18.38</v>
      </c>
      <c r="S24" s="9">
        <f>[1]!hks_stm_bs($U$1,"W50002154",$B24,1,"Cur=USD",100000000)</f>
        <v>8.49</v>
      </c>
    </row>
    <row r="25" spans="1:19" x14ac:dyDescent="0.25">
      <c r="A25" s="5">
        <v>40543</v>
      </c>
      <c r="B25" s="5">
        <v>40543</v>
      </c>
      <c r="C25" s="6">
        <f>[1]!hks_qstm_is($U$1,"W69199016",B25,1,"Cur=USD",100000000)</f>
        <v>35.25</v>
      </c>
      <c r="D25" s="6" cm="1">
        <f t="array" ref="D25">[1]!hks_qstm_is($U$1,"W69199016",EDATE($B25,-12),1,"Cur=USD",100000000)</f>
        <v>30.05</v>
      </c>
      <c r="E25" s="6" cm="1">
        <f t="array" ref="E25">[1]!hks_fa_or_ttm($U$1,$A25,"Cur=USD",100000000)+$C25-$D25</f>
        <v>139.66</v>
      </c>
      <c r="F25" s="7" cm="1">
        <f t="array" ref="F25">[1]!hks_qfa_grossprofitmargin($U$1,$B25,1)%</f>
        <v>0.53021299999999993</v>
      </c>
      <c r="G25" s="7" cm="1">
        <f t="array" ref="G25">[1]!hks_qfa_grossprofitmargin($U$1,EDATE($B25,-12),1)%</f>
        <v>0.52878500000000006</v>
      </c>
      <c r="H25" s="7" cm="1">
        <f t="array" ref="H25">[1]!hks_fa_grossprofitmargin_ttm2($U$1,$B25)%</f>
        <v>0.53644599999999998</v>
      </c>
      <c r="I25" s="7" cm="1">
        <f t="array" ref="I25">[1]!hks_qfa_netprofitmargin($U$1,$B25,1)%</f>
        <v>0.26723400000000003</v>
      </c>
      <c r="J25" s="7" cm="1">
        <f t="array" ref="J25">[1]!hks_qfa_netprofitmargin($U$1,EDATE($B25,-12),1)%</f>
        <v>0.21797</v>
      </c>
      <c r="K25" s="7" cm="1">
        <f t="array" ref="K25">[1]!hks_fa_netprofitmargin_ttm2($U$1,$B25)%</f>
        <v>0.23113299999999998</v>
      </c>
      <c r="L25" s="8" cm="1">
        <f t="array" ref="L25">[1]!hks_qstm_cs($U$1,"W93978243",$B25,1,"Cur=USD",100000000)</f>
        <v>12.3</v>
      </c>
      <c r="M25" s="6" cm="1">
        <f t="array" ref="M25">[1]!s_nq_avgclose($U$1,-63,$A25,3)</f>
        <v>21.012228651122655</v>
      </c>
      <c r="N25" s="6">
        <f>MIN([1]!s_mq_low($U$1,$A25,3),[1]!s_mq_low($U$1,$A25-31,3),[1]!s_mq_low($U$1,$A25-62,3))</f>
        <v>18.283521334316362</v>
      </c>
      <c r="O25" s="9">
        <f>MAX([1]!s_mq_high($U$1,$A25,3),[1]!s_mq_high($U$1,$A25-31,3),[1]!s_mq_high($U$1,$A25-62,3))</f>
        <v>23.146782532082163</v>
      </c>
      <c r="P25" s="9" cm="1">
        <f t="array" ref="P25">[1]!hks_stm_bs($U$1,"W59961072",$B25,1,"Cur=USD",100000000)</f>
        <v>70.599999999999994</v>
      </c>
      <c r="Q25" s="9" cm="1">
        <f t="array" ref="Q25">[1]!hks_stm_bs($U$1,"W57429756",$B25,1,"Cur=USD",100000000)</f>
        <v>63.41</v>
      </c>
      <c r="R25" s="9">
        <f>[1]!hks_stm_bs($U$1,"W51009704",$B25,1,"Cur=USD",100000000)</f>
        <v>19.809999999999999</v>
      </c>
      <c r="S25" s="9">
        <f>[1]!hks_stm_bs($U$1,"W50002154",$B25,1,"Cur=USD",100000000)</f>
        <v>9.83</v>
      </c>
    </row>
    <row r="26" spans="1:19" x14ac:dyDescent="0.25">
      <c r="A26" s="5">
        <v>40633</v>
      </c>
      <c r="B26" s="5">
        <v>40633</v>
      </c>
      <c r="C26" s="6">
        <f>[1]!hks_qstm_is($U$1,"W69199016",B26,1,"Cur=USD",100000000)</f>
        <v>33.92</v>
      </c>
      <c r="D26" s="6" cm="1">
        <f t="array" ref="D26">[1]!hks_qstm_is($U$1,"W69199016",EDATE($B26,-12),1,"Cur=USD",100000000)</f>
        <v>32.049999999999997</v>
      </c>
      <c r="E26" s="6" cm="1">
        <f t="array" ref="E26">[1]!hks_fa_or_ttm($U$1,$A26,"Cur=USD",100000000)+$C26-$D26</f>
        <v>141.52999999999997</v>
      </c>
      <c r="F26" s="7" cm="1">
        <f t="array" ref="F26">[1]!hks_qfa_grossprofitmargin($U$1,$B26,1)%</f>
        <v>0.50943399999999994</v>
      </c>
      <c r="G26" s="7" cm="1">
        <f t="array" ref="G26">[1]!hks_qfa_grossprofitmargin($U$1,EDATE($B26,-12),1)%</f>
        <v>0.52698900000000004</v>
      </c>
      <c r="H26" s="7" cm="1">
        <f t="array" ref="H26">[1]!hks_fa_grossprofitmargin_ttm2($U$1,$B26)%</f>
        <v>0.53211300000000006</v>
      </c>
      <c r="I26" s="7" cm="1">
        <f t="array" ref="I26">[1]!hks_qfa_netprofitmargin($U$1,$B26,1)%</f>
        <v>0.19634399999999999</v>
      </c>
      <c r="J26" s="7" cm="1">
        <f t="array" ref="J26">[1]!hks_qfa_netprofitmargin($U$1,EDATE($B26,-12),1)%</f>
        <v>0.20530400000000001</v>
      </c>
      <c r="K26" s="7" cm="1">
        <f t="array" ref="K26">[1]!hks_fa_netprofitmargin_ttm2($U$1,$B26)%</f>
        <v>0.22864399999999999</v>
      </c>
      <c r="L26" s="8" cm="1">
        <f t="array" ref="L26">[1]!hks_qstm_cs($U$1,"W93978243",$B26,1,"Cur=USD",100000000)</f>
        <v>5.16</v>
      </c>
      <c r="M26" s="6" cm="1">
        <f t="array" ref="M26">[1]!s_nq_avgclose($U$1,-63,$A26,3)</f>
        <v>23.640398615364184</v>
      </c>
      <c r="N26" s="6">
        <f>MIN([1]!s_mq_low($U$1,$A26,3),[1]!s_mq_low($U$1,$A26-31,3),[1]!s_mq_low($U$1,$A26-62,3))</f>
        <v>22.000699577354844</v>
      </c>
      <c r="O26" s="9">
        <f>MAX([1]!s_mq_high($U$1,$A26,3),[1]!s_mq_high($U$1,$A26-31,3),[1]!s_mq_high($U$1,$A26-62,3))</f>
        <v>25.13850084119273</v>
      </c>
      <c r="P26" s="9" cm="1">
        <f t="array" ref="P26">[1]!hks_stm_bs($U$1,"W59961072",$B26,1,"Cur=USD",100000000)</f>
        <v>70.44</v>
      </c>
      <c r="Q26" s="9" cm="1">
        <f t="array" ref="Q26">[1]!hks_stm_bs($U$1,"W57429756",$B26,1,"Cur=USD",100000000)</f>
        <v>62.66</v>
      </c>
      <c r="R26" s="9">
        <f>[1]!hks_stm_bs($U$1,"W51009704",$B26,1,"Cur=USD",100000000)</f>
        <v>17.93</v>
      </c>
      <c r="S26" s="9">
        <f>[1]!hks_stm_bs($U$1,"W50002154",$B26,1,"Cur=USD",100000000)</f>
        <v>9.43</v>
      </c>
    </row>
    <row r="27" spans="1:19" x14ac:dyDescent="0.25">
      <c r="A27" s="5">
        <v>40724</v>
      </c>
      <c r="B27" s="5">
        <v>40724</v>
      </c>
      <c r="C27" s="6">
        <f>[1]!hks_qstm_is($U$1,"W69199016",B27,1,"Cur=USD",100000000)</f>
        <v>34.58</v>
      </c>
      <c r="D27" s="6" cm="1">
        <f t="array" ref="D27">[1]!hks_qstm_is($U$1,"W69199016",EDATE($B27,-12),1,"Cur=USD",100000000)</f>
        <v>34.96</v>
      </c>
      <c r="E27" s="6" cm="1">
        <f t="array" ref="E27">[1]!hks_fa_or_ttm($U$1,$A27,"Cur=USD",100000000)+$C27-$D27</f>
        <v>141.15</v>
      </c>
      <c r="F27" s="7" cm="1">
        <f t="array" ref="F27">[1]!hks_qfa_grossprofitmargin($U$1,$B27,1)%</f>
        <v>0.50694000000000006</v>
      </c>
      <c r="G27" s="7" cm="1">
        <f t="array" ref="G27">[1]!hks_qfa_grossprofitmargin($U$1,EDATE($B27,-12),1)%</f>
        <v>0.54176199999999997</v>
      </c>
      <c r="H27" s="7" cm="1">
        <f t="array" ref="H27">[1]!hks_fa_grossprofitmargin_ttm2($U$1,$B27)%</f>
        <v>0.52352299999999996</v>
      </c>
      <c r="I27" s="7" cm="1">
        <f t="array" ref="I27">[1]!hks_qfa_netprofitmargin($U$1,$B27,1)%</f>
        <v>0.194332</v>
      </c>
      <c r="J27" s="7" cm="1">
        <f t="array" ref="J27">[1]!hks_qfa_netprofitmargin($U$1,EDATE($B27,-12),1)%</f>
        <v>0.21996599999999999</v>
      </c>
      <c r="K27" s="7" cm="1">
        <f t="array" ref="K27">[1]!hks_fa_netprofitmargin_ttm2($U$1,$B27)%</f>
        <v>0.22240300000000002</v>
      </c>
      <c r="L27" s="8" cm="1">
        <f t="array" ref="L27">[1]!hks_qstm_cs($U$1,"W93978243",$B27,1,"Cur=USD",100000000)</f>
        <v>6.31</v>
      </c>
      <c r="M27" s="6" cm="1">
        <f t="array" ref="M27">[1]!s_nq_avgclose($U$1,-63,$A27,3)</f>
        <v>23.36293401599222</v>
      </c>
      <c r="N27" s="6">
        <f>MIN([1]!s_mq_low($U$1,$A27,3),[1]!s_mq_low($U$1,$A27-31,3),[1]!s_mq_low($U$1,$A27-62,3))</f>
        <v>21.278030100625418</v>
      </c>
      <c r="O27" s="9">
        <f>MAX([1]!s_mq_high($U$1,$A27,3),[1]!s_mq_high($U$1,$A27-31,3),[1]!s_mq_high($U$1,$A27-62,3))</f>
        <v>24.638804234735829</v>
      </c>
      <c r="P27" s="9" cm="1">
        <f t="array" ref="P27">[1]!hks_stm_bs($U$1,"W59961072",$B27,1,"Cur=USD",100000000)</f>
        <v>108.6</v>
      </c>
      <c r="Q27" s="9" cm="1">
        <f t="array" ref="Q27">[1]!hks_stm_bs($U$1,"W57429756",$B27,1,"Cur=USD",100000000)</f>
        <v>62.38</v>
      </c>
      <c r="R27" s="9">
        <f>[1]!hks_stm_bs($U$1,"W51009704",$B27,1,"Cur=USD",100000000)</f>
        <v>17.53</v>
      </c>
      <c r="S27" s="9">
        <f>[1]!hks_stm_bs($U$1,"W50002154",$B27,1,"Cur=USD",100000000)</f>
        <v>44.42</v>
      </c>
    </row>
    <row r="28" spans="1:19" x14ac:dyDescent="0.25">
      <c r="A28" s="5">
        <v>40816</v>
      </c>
      <c r="B28" s="5">
        <v>40816</v>
      </c>
      <c r="C28" s="6">
        <f>[1]!hks_qstm_is($U$1,"W69199016",B28,1,"Cur=USD",100000000)</f>
        <v>34.659999999999997</v>
      </c>
      <c r="D28" s="6" cm="1">
        <f t="array" ref="D28">[1]!hks_qstm_is($U$1,"W69199016",EDATE($B28,-12),1,"Cur=USD",100000000)</f>
        <v>37.4</v>
      </c>
      <c r="E28" s="6" cm="1">
        <f t="array" ref="E28">[1]!hks_fa_or_ttm($U$1,$A28,"Cur=USD",100000000)+$C28-$D28</f>
        <v>138.39999999999998</v>
      </c>
      <c r="F28" s="7" cm="1">
        <f t="array" ref="F28">[1]!hks_qfa_grossprofitmargin($U$1,$B28,1)%</f>
        <v>0.50317400000000001</v>
      </c>
      <c r="G28" s="7" cm="1">
        <f t="array" ref="G28">[1]!hks_qfa_grossprofitmargin($U$1,EDATE($B28,-12),1)%</f>
        <v>0.54518699999999998</v>
      </c>
      <c r="H28" s="7" cm="1">
        <f t="array" ref="H28">[1]!hks_fa_grossprofitmargin_ttm2($U$1,$B28)%</f>
        <v>0.51257200000000003</v>
      </c>
      <c r="I28" s="7" cm="1">
        <f t="array" ref="I28">[1]!hks_qfa_netprofitmargin($U$1,$B28,1)%</f>
        <v>0.173399</v>
      </c>
      <c r="J28" s="7" cm="1">
        <f t="array" ref="J28">[1]!hks_qfa_netprofitmargin($U$1,EDATE($B28,-12),1)%</f>
        <v>0.22967899999999999</v>
      </c>
      <c r="K28" s="7" cm="1">
        <f t="array" ref="K28">[1]!hks_fa_netprofitmargin_ttm2($U$1,$B28)%</f>
        <v>0.208092</v>
      </c>
      <c r="L28" s="8" cm="1">
        <f t="array" ref="L28">[1]!hks_qstm_cs($U$1,"W93978243",$B28,1,"Cur=USD",100000000)</f>
        <v>11.4</v>
      </c>
      <c r="M28" s="6" cm="1">
        <f t="array" ref="M28">[1]!s_nq_avgclose($U$1,-63,$A28,3)</f>
        <v>19.483655569224119</v>
      </c>
      <c r="N28" s="6">
        <f>MIN([1]!s_mq_low($U$1,$A28,3),[1]!s_mq_low($U$1,$A28-31,3),[1]!s_mq_low($U$1,$A28-62,3))</f>
        <v>16.800137618002296</v>
      </c>
      <c r="O28" s="9">
        <f>MAX([1]!s_mq_high($U$1,$A28,3),[1]!s_mq_high($U$1,$A28-31,3),[1]!s_mq_high($U$1,$A28-62,3))</f>
        <v>23.133672260563678</v>
      </c>
      <c r="P28" s="9" cm="1">
        <f t="array" ref="P28">[1]!hks_stm_bs($U$1,"W59961072",$B28,1,"Cur=USD",100000000)</f>
        <v>77.16</v>
      </c>
      <c r="Q28" s="9" cm="1">
        <f t="array" ref="Q28">[1]!hks_stm_bs($U$1,"W57429756",$B28,1,"Cur=USD",100000000)</f>
        <v>131.91</v>
      </c>
      <c r="R28" s="9">
        <f>[1]!hks_stm_bs($U$1,"W51009704",$B28,1,"Cur=USD",100000000)</f>
        <v>36.68</v>
      </c>
      <c r="S28" s="9">
        <f>[1]!hks_stm_bs($U$1,"W50002154",$B28,1,"Cur=USD",100000000)</f>
        <v>62.13</v>
      </c>
    </row>
    <row r="29" spans="1:19" x14ac:dyDescent="0.25">
      <c r="A29" s="5">
        <v>40908</v>
      </c>
      <c r="B29" s="5">
        <v>40908</v>
      </c>
      <c r="C29" s="6">
        <f>[1]!hks_qstm_is($U$1,"W69199016",B29,1,"Cur=USD",100000000)</f>
        <v>34.200000000000003</v>
      </c>
      <c r="D29" s="6" cm="1">
        <f t="array" ref="D29">[1]!hks_qstm_is($U$1,"W69199016",EDATE($B29,-12),1,"Cur=USD",100000000)</f>
        <v>35.25</v>
      </c>
      <c r="E29" s="6" cm="1">
        <f t="array" ref="E29">[1]!hks_fa_or_ttm($U$1,$A29,"Cur=USD",100000000)+$C29-$D29</f>
        <v>137.35000000000002</v>
      </c>
      <c r="F29" s="7" cm="1">
        <f t="array" ref="F29">[1]!hks_qfa_grossprofitmargin($U$1,$B29,1)%</f>
        <v>0.45263199999999998</v>
      </c>
      <c r="G29" s="7" cm="1">
        <f t="array" ref="G29">[1]!hks_qfa_grossprofitmargin($U$1,EDATE($B29,-12),1)%</f>
        <v>0.53021299999999993</v>
      </c>
      <c r="H29" s="7" cm="1">
        <f t="array" ref="H29">[1]!hks_fa_grossprofitmargin_ttm2($U$1,$B29)%</f>
        <v>0.49304699999999996</v>
      </c>
      <c r="I29" s="7" cm="1">
        <f t="array" ref="I29">[1]!hks_qfa_netprofitmargin($U$1,$B29,1)%</f>
        <v>8.7135000000000004E-2</v>
      </c>
      <c r="J29" s="7" cm="1">
        <f t="array" ref="J29">[1]!hks_qfa_netprofitmargin($U$1,EDATE($B29,-12),1)%</f>
        <v>0.26723400000000003</v>
      </c>
      <c r="K29" s="7" cm="1">
        <f t="array" ref="K29">[1]!hks_fa_netprofitmargin_ttm2($U$1,$B29)%</f>
        <v>0.162796</v>
      </c>
      <c r="L29" s="8" cm="1">
        <f t="array" ref="L29">[1]!hks_qstm_cs($U$1,"W93978243",$B29,1,"Cur=USD",100000000)</f>
        <v>9.6999999999999993</v>
      </c>
      <c r="M29" s="6" cm="1">
        <f t="array" ref="M29">[1]!s_nq_avgclose($U$1,-63,$A29,3)</f>
        <v>20.633720973429586</v>
      </c>
      <c r="N29" s="6">
        <f>MIN([1]!s_mq_low($U$1,$A29,3),[1]!s_mq_low($U$1,$A29-31,3),[1]!s_mq_low($U$1,$A29-62,3))</f>
        <v>18.001133487161049</v>
      </c>
      <c r="O29" s="9">
        <f>MAX([1]!s_mq_high($U$1,$A29,3),[1]!s_mq_high($U$1,$A29-31,3),[1]!s_mq_high($U$1,$A29-62,3))</f>
        <v>22.27153548627799</v>
      </c>
      <c r="P29" s="9" cm="1">
        <f t="array" ref="P29">[1]!hks_stm_bs($U$1,"W59961072",$B29,1,"Cur=USD",100000000)</f>
        <v>78.28</v>
      </c>
      <c r="Q29" s="9" cm="1">
        <f t="array" ref="Q29">[1]!hks_stm_bs($U$1,"W57429756",$B29,1,"Cur=USD",100000000)</f>
        <v>126.69</v>
      </c>
      <c r="R29" s="9">
        <f>[1]!hks_stm_bs($U$1,"W51009704",$B29,1,"Cur=USD",100000000)</f>
        <v>34.99</v>
      </c>
      <c r="S29" s="9">
        <f>[1]!hks_stm_bs($U$1,"W50002154",$B29,1,"Cur=USD",100000000)</f>
        <v>60.46</v>
      </c>
    </row>
    <row r="30" spans="1:19" x14ac:dyDescent="0.25">
      <c r="A30" s="5">
        <v>40999</v>
      </c>
      <c r="B30" s="5">
        <v>40999</v>
      </c>
      <c r="C30" s="6">
        <f>[1]!hks_qstm_is($U$1,"W69199016",B30,1,"Cur=USD",100000000)</f>
        <v>31.21</v>
      </c>
      <c r="D30" s="6" cm="1">
        <f t="array" ref="D30">[1]!hks_qstm_is($U$1,"W69199016",EDATE($B30,-12),1,"Cur=USD",100000000)</f>
        <v>33.92</v>
      </c>
      <c r="E30" s="6" cm="1">
        <f t="array" ref="E30">[1]!hks_fa_or_ttm($U$1,$A30,"Cur=USD",100000000)+$C30-$D30</f>
        <v>134.63999999999999</v>
      </c>
      <c r="F30" s="7" cm="1">
        <f t="array" ref="F30">[1]!hks_qfa_grossprofitmargin($U$1,$B30,1)%</f>
        <v>0.49054799999999998</v>
      </c>
      <c r="G30" s="7" cm="1">
        <f t="array" ref="G30">[1]!hks_qfa_grossprofitmargin($U$1,EDATE($B30,-12),1)%</f>
        <v>0.50943399999999994</v>
      </c>
      <c r="H30" s="7" cm="1">
        <f t="array" ref="H30">[1]!hks_fa_grossprofitmargin_ttm2($U$1,$B30)%</f>
        <v>0.48833900000000002</v>
      </c>
      <c r="I30" s="7" cm="1">
        <f t="array" ref="I30">[1]!hks_qfa_netprofitmargin($U$1,$B30,1)%</f>
        <v>8.4908999999999998E-2</v>
      </c>
      <c r="J30" s="7" cm="1">
        <f t="array" ref="J30">[1]!hks_qfa_netprofitmargin($U$1,EDATE($B30,-12),1)%</f>
        <v>0.19634399999999999</v>
      </c>
      <c r="K30" s="7" cm="1">
        <f t="array" ref="K30">[1]!hks_fa_netprofitmargin_ttm2($U$1,$B30)%</f>
        <v>0.13628899999999999</v>
      </c>
      <c r="L30" s="8" cm="1">
        <f t="array" ref="L30">[1]!hks_qstm_cs($U$1,"W93978243",$B30,1,"Cur=USD",100000000)</f>
        <v>4.49</v>
      </c>
      <c r="M30" s="6" cm="1">
        <f t="array" ref="M30">[1]!s_nq_avgclose($U$1,-63,$A30,3)</f>
        <v>22.700804824582608</v>
      </c>
      <c r="N30" s="6">
        <f>MIN([1]!s_mq_low($U$1,$A30,3),[1]!s_mq_low($U$1,$A30-31,3),[1]!s_mq_low($U$1,$A30-62,3))</f>
        <v>20.293539969422511</v>
      </c>
      <c r="O30" s="9">
        <f>MAX([1]!s_mq_high($U$1,$A30,3),[1]!s_mq_high($U$1,$A30-31,3),[1]!s_mq_high($U$1,$A30-62,3))</f>
        <v>23.889206063120039</v>
      </c>
      <c r="P30" s="9" cm="1">
        <f t="array" ref="P30">[1]!hks_stm_bs($U$1,"W59961072",$B30,1,"Cur=USD",100000000)</f>
        <v>75.91</v>
      </c>
      <c r="Q30" s="9" cm="1">
        <f t="array" ref="Q30">[1]!hks_stm_bs($U$1,"W57429756",$B30,1,"Cur=USD",100000000)</f>
        <v>124.18</v>
      </c>
      <c r="R30" s="9">
        <f>[1]!hks_stm_bs($U$1,"W51009704",$B30,1,"Cur=USD",100000000)</f>
        <v>29.09</v>
      </c>
      <c r="S30" s="9">
        <f>[1]!hks_stm_bs($U$1,"W50002154",$B30,1,"Cur=USD",100000000)</f>
        <v>60.29</v>
      </c>
    </row>
    <row r="31" spans="1:19" x14ac:dyDescent="0.25">
      <c r="A31" s="5">
        <v>41090</v>
      </c>
      <c r="B31" s="5">
        <v>41090</v>
      </c>
      <c r="C31" s="6">
        <f>[1]!hks_qstm_is($U$1,"W69199016",B31,1,"Cur=USD",100000000)</f>
        <v>33.35</v>
      </c>
      <c r="D31" s="6" cm="1">
        <f t="array" ref="D31">[1]!hks_qstm_is($U$1,"W69199016",EDATE($B31,-12),1,"Cur=USD",100000000)</f>
        <v>34.58</v>
      </c>
      <c r="E31" s="6" cm="1">
        <f t="array" ref="E31">[1]!hks_fa_or_ttm($U$1,$A31,"Cur=USD",100000000)+$C31-$D31</f>
        <v>133.40999999999997</v>
      </c>
      <c r="F31" s="7" cm="1">
        <f t="array" ref="F31">[1]!hks_qfa_grossprofitmargin($U$1,$B31,1)%</f>
        <v>0.49505200000000005</v>
      </c>
      <c r="G31" s="7" cm="1">
        <f t="array" ref="G31">[1]!hks_qfa_grossprofitmargin($U$1,EDATE($B31,-12),1)%</f>
        <v>0.50694000000000006</v>
      </c>
      <c r="H31" s="7" cm="1">
        <f t="array" ref="H31">[1]!hks_fa_grossprofitmargin_ttm2($U$1,$B31)%</f>
        <v>0.48523499999999997</v>
      </c>
      <c r="I31" s="7" cm="1">
        <f t="array" ref="I31">[1]!hks_qfa_netprofitmargin($U$1,$B31,1)%</f>
        <v>0.13373299999999999</v>
      </c>
      <c r="J31" s="7" cm="1">
        <f t="array" ref="J31">[1]!hks_qfa_netprofitmargin($U$1,EDATE($B31,-12),1)%</f>
        <v>0.194332</v>
      </c>
      <c r="K31" s="7" cm="1">
        <f t="array" ref="K31">[1]!hks_fa_netprofitmargin_ttm2($U$1,$B31)%</f>
        <v>0.120597</v>
      </c>
      <c r="L31" s="8" cm="1">
        <f t="array" ref="L31">[1]!hks_qstm_cs($U$1,"W93978243",$B31,1,"Cur=USD",100000000)</f>
        <v>6.75</v>
      </c>
      <c r="M31" s="6" cm="1">
        <f t="array" ref="M31">[1]!s_nq_avgclose($U$1,-63,$A31,3)</f>
        <v>21.039921012834519</v>
      </c>
      <c r="N31" s="6">
        <f>MIN([1]!s_mq_low($U$1,$A31,3),[1]!s_mq_low($U$1,$A31-31,3),[1]!s_mq_low($U$1,$A31-62,3))</f>
        <v>18.622929787724285</v>
      </c>
      <c r="O31" s="9">
        <f>MAX([1]!s_mq_high($U$1,$A31,3),[1]!s_mq_high($U$1,$A31-31,3),[1]!s_mq_high($U$1,$A31-62,3))</f>
        <v>23.31011607969744</v>
      </c>
      <c r="P31" s="9" cm="1">
        <f t="array" ref="P31">[1]!hks_stm_bs($U$1,"W59961072",$B31,1,"Cur=USD",100000000)</f>
        <v>73.53</v>
      </c>
      <c r="Q31" s="9" cm="1">
        <f t="array" ref="Q31">[1]!hks_stm_bs($U$1,"W57429756",$B31,1,"Cur=USD",100000000)</f>
        <v>121.68</v>
      </c>
      <c r="R31" s="9">
        <f>[1]!hks_stm_bs($U$1,"W51009704",$B31,1,"Cur=USD",100000000)</f>
        <v>38.21</v>
      </c>
      <c r="S31" s="9">
        <f>[1]!hks_stm_bs($U$1,"W50002154",$B31,1,"Cur=USD",100000000)</f>
        <v>45.42</v>
      </c>
    </row>
    <row r="32" spans="1:19" x14ac:dyDescent="0.25">
      <c r="A32" s="5">
        <v>41182</v>
      </c>
      <c r="B32" s="5">
        <v>41182</v>
      </c>
      <c r="C32" s="6">
        <f>[1]!hks_qstm_is($U$1,"W69199016",B32,1,"Cur=USD",100000000)</f>
        <v>33.9</v>
      </c>
      <c r="D32" s="6" cm="1">
        <f t="array" ref="D32">[1]!hks_qstm_is($U$1,"W69199016",EDATE($B32,-12),1,"Cur=USD",100000000)</f>
        <v>34.659999999999997</v>
      </c>
      <c r="E32" s="6" cm="1">
        <f t="array" ref="E32">[1]!hks_fa_or_ttm($U$1,$A32,"Cur=USD",100000000)+$C32-$D32</f>
        <v>132.66</v>
      </c>
      <c r="F32" s="7" cm="1">
        <f t="array" ref="F32">[1]!hks_qfa_grossprofitmargin($U$1,$B32,1)%</f>
        <v>0.51327400000000001</v>
      </c>
      <c r="G32" s="7" cm="1">
        <f t="array" ref="G32">[1]!hks_qfa_grossprofitmargin($U$1,EDATE($B32,-12),1)%</f>
        <v>0.50317400000000001</v>
      </c>
      <c r="H32" s="7" cm="1">
        <f t="array" ref="H32">[1]!hks_fa_grossprofitmargin_ttm2($U$1,$B32)%</f>
        <v>0.48771299999999995</v>
      </c>
      <c r="I32" s="7" cm="1">
        <f t="array" ref="I32">[1]!hks_qfa_netprofitmargin($U$1,$B32,1)%</f>
        <v>0.231268</v>
      </c>
      <c r="J32" s="7" cm="1">
        <f t="array" ref="J32">[1]!hks_qfa_netprofitmargin($U$1,EDATE($B32,-12),1)%</f>
        <v>0.173399</v>
      </c>
      <c r="K32" s="7" cm="1">
        <f t="array" ref="K32">[1]!hks_fa_netprofitmargin_ttm2($U$1,$B32)%</f>
        <v>0.135158</v>
      </c>
      <c r="L32" s="8" cm="1">
        <f t="array" ref="L32">[1]!hks_qstm_cs($U$1,"W93978243",$B32,1,"Cur=USD",100000000)</f>
        <v>12.01</v>
      </c>
      <c r="M32" s="6" cm="1">
        <f t="array" ref="M32">[1]!s_nq_avgclose($U$1,-63,$A32,3)</f>
        <v>20.017645101350013</v>
      </c>
      <c r="N32" s="6">
        <f>MIN([1]!s_mq_low($U$1,$A32,3),[1]!s_mq_low($U$1,$A32-31,3),[1]!s_mq_low($U$1,$A32-62,3))</f>
        <v>18.279229765276643</v>
      </c>
      <c r="O32" s="9">
        <f>MAX([1]!s_mq_high($U$1,$A32,3),[1]!s_mq_high($U$1,$A32-31,3),[1]!s_mq_high($U$1,$A32-62,3))</f>
        <v>21.444169553039533</v>
      </c>
      <c r="P32" s="9" cm="1">
        <f t="array" ref="P32">[1]!hks_stm_bs($U$1,"W59961072",$B32,1,"Cur=USD",100000000)</f>
        <v>85.84</v>
      </c>
      <c r="Q32" s="9" cm="1">
        <f t="array" ref="Q32">[1]!hks_stm_bs($U$1,"W57429756",$B32,1,"Cur=USD",100000000)</f>
        <v>119.3</v>
      </c>
      <c r="R32" s="9">
        <f>[1]!hks_stm_bs($U$1,"W51009704",$B32,1,"Cur=USD",100000000)</f>
        <v>34.25</v>
      </c>
      <c r="S32" s="9">
        <f>[1]!hks_stm_bs($U$1,"W50002154",$B32,1,"Cur=USD",100000000)</f>
        <v>56.86</v>
      </c>
    </row>
    <row r="33" spans="1:19" x14ac:dyDescent="0.25">
      <c r="A33" s="5">
        <v>41274</v>
      </c>
      <c r="B33" s="5">
        <v>41274</v>
      </c>
      <c r="C33" s="6">
        <f>[1]!hks_qstm_is($U$1,"W69199016",B33,1,"Cur=USD",100000000)</f>
        <v>29.79</v>
      </c>
      <c r="D33" s="6" cm="1">
        <f t="array" ref="D33">[1]!hks_qstm_is($U$1,"W69199016",EDATE($B33,-12),1,"Cur=USD",100000000)</f>
        <v>34.200000000000003</v>
      </c>
      <c r="E33" s="6" cm="1">
        <f t="array" ref="E33">[1]!hks_fa_or_ttm($U$1,$A33,"Cur=USD",100000000)+$C33-$D33</f>
        <v>128.25</v>
      </c>
      <c r="F33" s="7" cm="1">
        <f t="array" ref="F33">[1]!hks_qfa_grossprofitmargin($U$1,$B33,1)%</f>
        <v>0.48506199999999999</v>
      </c>
      <c r="G33" s="7" cm="1">
        <f t="array" ref="G33">[1]!hks_qfa_grossprofitmargin($U$1,EDATE($B33,-12),1)%</f>
        <v>0.45263199999999998</v>
      </c>
      <c r="H33" s="7" cm="1">
        <f t="array" ref="H33">[1]!hks_fa_grossprofitmargin_ttm2($U$1,$B33)%</f>
        <v>0.49652999999999997</v>
      </c>
      <c r="I33" s="7" cm="1">
        <f t="array" ref="I33">[1]!hks_qfa_netprofitmargin($U$1,$B33,1)%</f>
        <v>8.8620000000000004E-2</v>
      </c>
      <c r="J33" s="7" cm="1">
        <f t="array" ref="J33">[1]!hks_qfa_netprofitmargin($U$1,EDATE($B33,-12),1)%</f>
        <v>8.7135000000000004E-2</v>
      </c>
      <c r="K33" s="7" cm="1">
        <f t="array" ref="K33">[1]!hks_fa_netprofitmargin_ttm2($U$1,$B33)%</f>
        <v>0.137154</v>
      </c>
      <c r="L33" s="8" cm="1">
        <f t="array" ref="L33">[1]!hks_qstm_cs($U$1,"W93978243",$B33,1,"Cur=USD",100000000)</f>
        <v>10.85</v>
      </c>
      <c r="M33" s="6" cm="1">
        <f t="array" ref="M33">[1]!s_nq_avgclose($U$1,-63,$A33,3)</f>
        <v>20.708891356437682</v>
      </c>
      <c r="N33" s="6">
        <f>MIN([1]!s_mq_low($U$1,$A33,3),[1]!s_mq_low($U$1,$A33-31,3),[1]!s_mq_low($U$1,$A33-62,3))</f>
        <v>19.058346870706629</v>
      </c>
      <c r="O33" s="9">
        <f>MAX([1]!s_mq_high($U$1,$A33,3),[1]!s_mq_high($U$1,$A33-31,3),[1]!s_mq_high($U$1,$A33-62,3))</f>
        <v>22.617794479810037</v>
      </c>
      <c r="P33" s="9" cm="1">
        <f t="array" ref="P33">[1]!hks_stm_bs($U$1,"W59961072",$B33,1,"Cur=USD",100000000)</f>
        <v>82.3</v>
      </c>
      <c r="Q33" s="9" cm="1">
        <f t="array" ref="Q33">[1]!hks_stm_bs($U$1,"W57429756",$B33,1,"Cur=USD",100000000)</f>
        <v>117.91</v>
      </c>
      <c r="R33" s="9">
        <f>[1]!hks_stm_bs($U$1,"W51009704",$B33,1,"Cur=USD",100000000)</f>
        <v>34.299999999999997</v>
      </c>
      <c r="S33" s="9">
        <f>[1]!hks_stm_bs($U$1,"W50002154",$B33,1,"Cur=USD",100000000)</f>
        <v>56.3</v>
      </c>
    </row>
    <row r="34" spans="1:19" x14ac:dyDescent="0.25">
      <c r="A34" s="5">
        <v>41364</v>
      </c>
      <c r="B34" s="5">
        <v>41364</v>
      </c>
      <c r="C34" s="6">
        <f>[1]!hks_qstm_is($U$1,"W69199016",B34,1,"Cur=USD",100000000)</f>
        <v>28.85</v>
      </c>
      <c r="D34" s="6" cm="1">
        <f t="array" ref="D34">[1]!hks_qstm_is($U$1,"W69199016",EDATE($B34,-12),1,"Cur=USD",100000000)</f>
        <v>31.21</v>
      </c>
      <c r="E34" s="6" cm="1">
        <f t="array" ref="E34">[1]!hks_fa_or_ttm($U$1,$A34,"Cur=USD",100000000)+$C34-$D34</f>
        <v>125.88999999999999</v>
      </c>
      <c r="F34" s="7" cm="1">
        <f t="array" ref="F34">[1]!hks_qfa_grossprofitmargin($U$1,$B34,1)%</f>
        <v>0.47625600000000001</v>
      </c>
      <c r="G34" s="7" cm="1">
        <f t="array" ref="G34">[1]!hks_qfa_grossprofitmargin($U$1,EDATE($B34,-12),1)%</f>
        <v>0.49054799999999998</v>
      </c>
      <c r="H34" s="7" cm="1">
        <f t="array" ref="H34">[1]!hks_fa_grossprofitmargin_ttm2($U$1,$B34)%</f>
        <v>0.493367</v>
      </c>
      <c r="I34" s="7" cm="1">
        <f t="array" ref="I34">[1]!hks_qfa_netprofitmargin($U$1,$B34,1)%</f>
        <v>0.12547700000000001</v>
      </c>
      <c r="J34" s="7" cm="1">
        <f t="array" ref="J34">[1]!hks_qfa_netprofitmargin($U$1,EDATE($B34,-12),1)%</f>
        <v>8.4908999999999998E-2</v>
      </c>
      <c r="K34" s="7" cm="1">
        <f t="array" ref="K34">[1]!hks_fa_netprofitmargin_ttm2($U$1,$B34)%</f>
        <v>0.14743000000000001</v>
      </c>
      <c r="L34" s="8" cm="1">
        <f t="array" ref="L34">[1]!hks_qstm_cs($U$1,"W93978243",$B34,1,"Cur=USD",100000000)</f>
        <v>3.6</v>
      </c>
      <c r="M34" s="6" cm="1">
        <f t="array" ref="M34">[1]!s_nq_avgclose($U$1,-63,$A34,3)</f>
        <v>23.95641455572169</v>
      </c>
      <c r="N34" s="6">
        <f>MIN([1]!s_mq_low($U$1,$A34,3),[1]!s_mq_low($U$1,$A34-31,3),[1]!s_mq_low($U$1,$A34-62,3))</f>
        <v>22.319162801673595</v>
      </c>
      <c r="O34" s="9">
        <f>MAX([1]!s_mq_high($U$1,$A34,3),[1]!s_mq_high($U$1,$A34-31,3),[1]!s_mq_high($U$1,$A34-62,3))</f>
        <v>25.567529640686288</v>
      </c>
      <c r="P34" s="9" cm="1">
        <f t="array" ref="P34">[1]!hks_stm_bs($U$1,"W59961072",$B34,1,"Cur=USD",100000000)</f>
        <v>82.05</v>
      </c>
      <c r="Q34" s="9" cm="1">
        <f t="array" ref="Q34">[1]!hks_stm_bs($U$1,"W57429756",$B34,1,"Cur=USD",100000000)</f>
        <v>114.96</v>
      </c>
      <c r="R34" s="9">
        <f>[1]!hks_stm_bs($U$1,"W51009704",$B34,1,"Cur=USD",100000000)</f>
        <v>31.1</v>
      </c>
      <c r="S34" s="9">
        <f>[1]!hks_stm_bs($U$1,"W50002154",$B34,1,"Cur=USD",100000000)</f>
        <v>56.39</v>
      </c>
    </row>
    <row r="35" spans="1:19" x14ac:dyDescent="0.25">
      <c r="A35" s="5">
        <v>41455</v>
      </c>
      <c r="B35" s="5">
        <v>41455</v>
      </c>
      <c r="C35" s="6">
        <f>[1]!hks_qstm_is($U$1,"W69199016",B35,1,"Cur=USD",100000000)</f>
        <v>30.47</v>
      </c>
      <c r="D35" s="6" cm="1">
        <f t="array" ref="D35">[1]!hks_qstm_is($U$1,"W69199016",EDATE($B35,-12),1,"Cur=USD",100000000)</f>
        <v>33.35</v>
      </c>
      <c r="E35" s="6" cm="1">
        <f t="array" ref="E35">[1]!hks_fa_or_ttm($U$1,$A35,"Cur=USD",100000000)+$C35-$D35</f>
        <v>123.01000000000002</v>
      </c>
      <c r="F35" s="7" cm="1">
        <f t="array" ref="F35">[1]!hks_qfa_grossprofitmargin($U$1,$B35,1)%</f>
        <v>0.51526099999999997</v>
      </c>
      <c r="G35" s="7" cm="1">
        <f t="array" ref="G35">[1]!hks_qfa_grossprofitmargin($U$1,EDATE($B35,-12),1)%</f>
        <v>0.49505200000000005</v>
      </c>
      <c r="H35" s="7" cm="1">
        <f t="array" ref="H35">[1]!hks_fa_grossprofitmargin_ttm2($U$1,$B35)%</f>
        <v>0.49833300000000003</v>
      </c>
      <c r="I35" s="7" cm="1">
        <f t="array" ref="I35">[1]!hks_qfa_netprofitmargin($U$1,$B35,1)%</f>
        <v>0.21660599999999999</v>
      </c>
      <c r="J35" s="7" cm="1">
        <f t="array" ref="J35">[1]!hks_qfa_netprofitmargin($U$1,EDATE($B35,-12),1)%</f>
        <v>0.13373299999999999</v>
      </c>
      <c r="K35" s="7" cm="1">
        <f t="array" ref="K35">[1]!hks_fa_netprofitmargin_ttm2($U$1,$B35)%</f>
        <v>0.16827899999999998</v>
      </c>
      <c r="L35" s="8" cm="1">
        <f t="array" ref="L35">[1]!hks_qstm_cs($U$1,"W93978243",$B35,1,"Cur=USD",100000000)</f>
        <v>6.74</v>
      </c>
      <c r="M35" s="6" cm="1">
        <f t="array" ref="M35">[1]!s_nq_avgclose($U$1,-63,$A35,3)</f>
        <v>25.719153786538975</v>
      </c>
      <c r="N35" s="6">
        <f>MIN([1]!s_mq_low($U$1,$A35,3),[1]!s_mq_low($U$1,$A35-31,3),[1]!s_mq_low($U$1,$A35-62,3))</f>
        <v>24.014729771660566</v>
      </c>
      <c r="O35" s="9">
        <f>MAX([1]!s_mq_high($U$1,$A35,3),[1]!s_mq_high($U$1,$A35-31,3),[1]!s_mq_high($U$1,$A35-62,3))</f>
        <v>26.93922760513647</v>
      </c>
      <c r="P35" s="9" cm="1">
        <f t="array" ref="P35">[1]!hks_stm_bs($U$1,"W59961072",$B35,1,"Cur=USD",100000000)</f>
        <v>80.38</v>
      </c>
      <c r="Q35" s="9" cm="1">
        <f t="array" ref="Q35">[1]!hks_stm_bs($U$1,"W57429756",$B35,1,"Cur=USD",100000000)</f>
        <v>113.6</v>
      </c>
      <c r="R35" s="9">
        <f>[1]!hks_stm_bs($U$1,"W51009704",$B35,1,"Cur=USD",100000000)</f>
        <v>28.02</v>
      </c>
      <c r="S35" s="9">
        <f>[1]!hks_stm_bs($U$1,"W50002154",$B35,1,"Cur=USD",100000000)</f>
        <v>55.28</v>
      </c>
    </row>
    <row r="36" spans="1:19" x14ac:dyDescent="0.25">
      <c r="A36" s="5">
        <v>41547</v>
      </c>
      <c r="B36" s="5">
        <v>41547</v>
      </c>
      <c r="C36" s="6">
        <f>[1]!hks_qstm_is($U$1,"W69199016",B36,1,"Cur=USD",100000000)</f>
        <v>32.44</v>
      </c>
      <c r="D36" s="6" cm="1">
        <f t="array" ref="D36">[1]!hks_qstm_is($U$1,"W69199016",EDATE($B36,-12),1,"Cur=USD",100000000)</f>
        <v>33.9</v>
      </c>
      <c r="E36" s="6" cm="1">
        <f t="array" ref="E36">[1]!hks_fa_or_ttm($U$1,$A36,"Cur=USD",100000000)+$C36-$D36</f>
        <v>121.54999999999998</v>
      </c>
      <c r="F36" s="7" cm="1">
        <f t="array" ref="F36">[1]!hks_qfa_grossprofitmargin($U$1,$B36,1)%</f>
        <v>0.54839700000000002</v>
      </c>
      <c r="G36" s="7" cm="1">
        <f t="array" ref="G36">[1]!hks_qfa_grossprofitmargin($U$1,EDATE($B36,-12),1)%</f>
        <v>0.51327400000000001</v>
      </c>
      <c r="H36" s="7" cm="1">
        <f t="array" ref="H36">[1]!hks_fa_grossprofitmargin_ttm2($U$1,$B36)%</f>
        <v>0.50756800000000002</v>
      </c>
      <c r="I36" s="7" cm="1">
        <f t="array" ref="I36">[1]!hks_qfa_netprofitmargin($U$1,$B36,1)%</f>
        <v>0.19389600000000001</v>
      </c>
      <c r="J36" s="7" cm="1">
        <f t="array" ref="J36">[1]!hks_qfa_netprofitmargin($U$1,EDATE($B36,-12),1)%</f>
        <v>0.231268</v>
      </c>
      <c r="K36" s="7" cm="1">
        <f t="array" ref="K36">[1]!hks_fa_netprofitmargin_ttm2($U$1,$B36)%</f>
        <v>0.15753500000000001</v>
      </c>
      <c r="L36" s="8" cm="1">
        <f t="array" ref="L36">[1]!hks_qstm_cs($U$1,"W93978243",$B36,1,"Cur=USD",100000000)</f>
        <v>11.51</v>
      </c>
      <c r="M36" s="6" cm="1">
        <f t="array" ref="M36">[1]!s_nq_avgclose($U$1,-63,$A36,3)</f>
        <v>28.160393955394721</v>
      </c>
      <c r="N36" s="6">
        <f>MIN([1]!s_mq_low($U$1,$A36,3),[1]!s_mq_low($U$1,$A36-31,3),[1]!s_mq_low($U$1,$A36-62,3))</f>
        <v>25.103855251902036</v>
      </c>
      <c r="O36" s="9">
        <f>MAX([1]!s_mq_high($U$1,$A36,3),[1]!s_mq_high($U$1,$A36-31,3),[1]!s_mq_high($U$1,$A36-62,3))</f>
        <v>29.737514720872774</v>
      </c>
      <c r="P36" s="9" cm="1">
        <f t="array" ref="P36">[1]!hks_stm_bs($U$1,"W59961072",$B36,1,"Cur=USD",100000000)</f>
        <v>81.010000000000005</v>
      </c>
      <c r="Q36" s="9" cm="1">
        <f t="array" ref="Q36">[1]!hks_stm_bs($U$1,"W57429756",$B36,1,"Cur=USD",100000000)</f>
        <v>111.43</v>
      </c>
      <c r="R36" s="9">
        <f>[1]!hks_stm_bs($U$1,"W51009704",$B36,1,"Cur=USD",100000000)</f>
        <v>27.23</v>
      </c>
      <c r="S36" s="9">
        <f>[1]!hks_stm_bs($U$1,"W50002154",$B36,1,"Cur=USD",100000000)</f>
        <v>54.7</v>
      </c>
    </row>
    <row r="37" spans="1:19" x14ac:dyDescent="0.25">
      <c r="A37" s="5">
        <v>41639</v>
      </c>
      <c r="B37" s="5">
        <v>41639</v>
      </c>
      <c r="C37" s="6">
        <f>[1]!hks_qstm_is($U$1,"W69199016",B37,1,"Cur=USD",100000000)</f>
        <v>30.28</v>
      </c>
      <c r="D37" s="6" cm="1">
        <f t="array" ref="D37">[1]!hks_qstm_is($U$1,"W69199016",EDATE($B37,-12),1,"Cur=USD",100000000)</f>
        <v>29.79</v>
      </c>
      <c r="E37" s="6" cm="1">
        <f t="array" ref="E37">[1]!hks_fa_or_ttm($U$1,$A37,"Cur=USD",100000000)+$C37-$D37</f>
        <v>122.05000000000001</v>
      </c>
      <c r="F37" s="7" cm="1">
        <f t="array" ref="F37">[1]!hks_qfa_grossprofitmargin($U$1,$B37,1)%</f>
        <v>0.54161199999999998</v>
      </c>
      <c r="G37" s="7" cm="1">
        <f t="array" ref="G37">[1]!hks_qfa_grossprofitmargin($U$1,EDATE($B37,-12),1)%</f>
        <v>0.48506199999999999</v>
      </c>
      <c r="H37" s="7" cm="1">
        <f t="array" ref="H37">[1]!hks_fa_grossprofitmargin_ttm2($U$1,$B37)%</f>
        <v>0.52142600000000006</v>
      </c>
      <c r="I37" s="7" cm="1">
        <f t="array" ref="I37">[1]!hks_qfa_netprofitmargin($U$1,$B37,1)%</f>
        <v>0.16875800000000002</v>
      </c>
      <c r="J37" s="7" cm="1">
        <f t="array" ref="J37">[1]!hks_qfa_netprofitmargin($U$1,EDATE($B37,-12),1)%</f>
        <v>8.8620000000000004E-2</v>
      </c>
      <c r="K37" s="7" cm="1">
        <f t="array" ref="K37">[1]!hks_fa_netprofitmargin_ttm2($U$1,$B37)%</f>
        <v>0.17714099999999999</v>
      </c>
      <c r="L37" s="8" cm="1">
        <f t="array" ref="L37">[1]!hks_qstm_cs($U$1,"W93978243",$B37,1,"Cur=USD",100000000)</f>
        <v>11.99</v>
      </c>
      <c r="M37" s="6" cm="1">
        <f t="array" ref="M37">[1]!s_nq_avgclose($U$1,-63,$A37,3)</f>
        <v>30.561392247196387</v>
      </c>
      <c r="N37" s="6">
        <f>MIN([1]!s_mq_low($U$1,$A37,3),[1]!s_mq_low($U$1,$A37-31,3),[1]!s_mq_low($U$1,$A37-62,3))</f>
        <v>28.273882767708173</v>
      </c>
      <c r="O37" s="9">
        <f>MAX([1]!s_mq_high($U$1,$A37,3),[1]!s_mq_high($U$1,$A37-31,3),[1]!s_mq_high($U$1,$A37-62,3))</f>
        <v>32.261504965442214</v>
      </c>
      <c r="P37" s="9" cm="1">
        <f t="array" ref="P37">[1]!hks_stm_bs($U$1,"W59961072",$B37,1,"Cur=USD",100000000)</f>
        <v>80.19</v>
      </c>
      <c r="Q37" s="9" cm="1">
        <f t="array" ref="Q37">[1]!hks_stm_bs($U$1,"W57429756",$B37,1,"Cur=USD",100000000)</f>
        <v>109.19</v>
      </c>
      <c r="R37" s="9">
        <f>[1]!hks_stm_bs($U$1,"W51009704",$B37,1,"Cur=USD",100000000)</f>
        <v>27.47</v>
      </c>
      <c r="S37" s="9">
        <f>[1]!hks_stm_bs($U$1,"W50002154",$B37,1,"Cur=USD",100000000)</f>
        <v>53.84</v>
      </c>
    </row>
    <row r="38" spans="1:19" x14ac:dyDescent="0.25">
      <c r="A38" s="5">
        <v>41729</v>
      </c>
      <c r="B38" s="5">
        <v>41729</v>
      </c>
      <c r="C38" s="6">
        <f>[1]!hks_qstm_is($U$1,"W69199016",B38,1,"Cur=USD",100000000)</f>
        <v>29.83</v>
      </c>
      <c r="D38" s="6" cm="1">
        <f t="array" ref="D38">[1]!hks_qstm_is($U$1,"W69199016",EDATE($B38,-12),1,"Cur=USD",100000000)</f>
        <v>28.85</v>
      </c>
      <c r="E38" s="6" cm="1">
        <f t="array" ref="E38">[1]!hks_fa_or_ttm($U$1,$A38,"Cur=USD",100000000)+$C38-$D38</f>
        <v>123.03</v>
      </c>
      <c r="F38" s="7" cm="1">
        <f t="array" ref="F38">[1]!hks_qfa_grossprofitmargin($U$1,$B38,1)%</f>
        <v>0.53871899999999995</v>
      </c>
      <c r="G38" s="7" cm="1">
        <f t="array" ref="G38">[1]!hks_qfa_grossprofitmargin($U$1,EDATE($B38,-12),1)%</f>
        <v>0.47625600000000001</v>
      </c>
      <c r="H38" s="7" cm="1">
        <f t="array" ref="H38">[1]!hks_fa_grossprofitmargin_ttm2($U$1,$B38)%</f>
        <v>0.53621099999999999</v>
      </c>
      <c r="I38" s="7" cm="1">
        <f t="array" ref="I38">[1]!hks_qfa_netprofitmargin($U$1,$B38,1)%</f>
        <v>0.16325800000000001</v>
      </c>
      <c r="J38" s="7" cm="1">
        <f t="array" ref="J38">[1]!hks_qfa_netprofitmargin($U$1,EDATE($B38,-12),1)%</f>
        <v>0.12547700000000001</v>
      </c>
      <c r="K38" s="7" cm="1">
        <f t="array" ref="K38">[1]!hks_fa_netprofitmargin_ttm2($U$1,$B38)%</f>
        <v>0.18589</v>
      </c>
      <c r="L38" s="8" cm="1">
        <f t="array" ref="L38">[1]!hks_qstm_cs($U$1,"W93978243",$B38,1,"Cur=USD",100000000)</f>
        <v>4.62</v>
      </c>
      <c r="M38" s="6" cm="1">
        <f t="array" ref="M38">[1]!s_nq_avgclose($U$1,-63,$A38,3)</f>
        <v>32.436462473122582</v>
      </c>
      <c r="N38" s="6">
        <f>MIN([1]!s_mq_low($U$1,$A38,3),[1]!s_mq_low($U$1,$A38-31,3),[1]!s_mq_low($U$1,$A38-62,3))</f>
        <v>29.718125168320203</v>
      </c>
      <c r="O38" s="9">
        <f>MAX([1]!s_mq_high($U$1,$A38,3),[1]!s_mq_high($U$1,$A38-31,3),[1]!s_mq_high($U$1,$A38-62,3))</f>
        <v>35.112042258131851</v>
      </c>
      <c r="P38" s="9" cm="1">
        <f t="array" ref="P38">[1]!hks_stm_bs($U$1,"W59961072",$B38,1,"Cur=USD",100000000)</f>
        <v>83.6</v>
      </c>
      <c r="Q38" s="9" cm="1">
        <f t="array" ref="Q38">[1]!hks_stm_bs($U$1,"W57429756",$B38,1,"Cur=USD",100000000)</f>
        <v>105.75</v>
      </c>
      <c r="R38" s="9">
        <f>[1]!hks_stm_bs($U$1,"W51009704",$B38,1,"Cur=USD",100000000)</f>
        <v>24.71</v>
      </c>
      <c r="S38" s="9">
        <f>[1]!hks_stm_bs($U$1,"W50002154",$B38,1,"Cur=USD",100000000)</f>
        <v>58.44</v>
      </c>
    </row>
    <row r="39" spans="1:19" x14ac:dyDescent="0.25">
      <c r="A39" s="5">
        <v>41820</v>
      </c>
      <c r="B39" s="5">
        <v>41820</v>
      </c>
      <c r="C39" s="6">
        <f>[1]!hks_qstm_is($U$1,"W69199016",B39,1,"Cur=USD",100000000)</f>
        <v>32.92</v>
      </c>
      <c r="D39" s="6" cm="1">
        <f t="array" ref="D39">[1]!hks_qstm_is($U$1,"W69199016",EDATE($B39,-12),1,"Cur=USD",100000000)</f>
        <v>30.47</v>
      </c>
      <c r="E39" s="6" cm="1">
        <f t="array" ref="E39">[1]!hks_fa_or_ttm($U$1,$A39,"Cur=USD",100000000)+$C39-$D39</f>
        <v>125.47999999999999</v>
      </c>
      <c r="F39" s="7" cm="1">
        <f t="array" ref="F39">[1]!hks_qfa_grossprofitmargin($U$1,$B39,1)%</f>
        <v>0.57138500000000003</v>
      </c>
      <c r="G39" s="7" cm="1">
        <f t="array" ref="G39">[1]!hks_qfa_grossprofitmargin($U$1,EDATE($B39,-12),1)%</f>
        <v>0.51526099999999997</v>
      </c>
      <c r="H39" s="7" cm="1">
        <f t="array" ref="H39">[1]!hks_fa_grossprofitmargin_ttm2($U$1,$B39)%</f>
        <v>0.55052599999999996</v>
      </c>
      <c r="I39" s="7" cm="1">
        <f t="array" ref="I39">[1]!hks_qfa_netprofitmargin($U$1,$B39,1)%</f>
        <v>0.20747299999999999</v>
      </c>
      <c r="J39" s="7" cm="1">
        <f t="array" ref="J39">[1]!hks_qfa_netprofitmargin($U$1,EDATE($B39,-12),1)%</f>
        <v>0.21660599999999999</v>
      </c>
      <c r="K39" s="7" cm="1">
        <f t="array" ref="K39">[1]!hks_fa_netprofitmargin_ttm2($U$1,$B39)%</f>
        <v>0.18409300000000001</v>
      </c>
      <c r="L39" s="8" cm="1">
        <f t="array" ref="L39">[1]!hks_qstm_cs($U$1,"W93978243",$B39,1,"Cur=USD",100000000)</f>
        <v>7.75</v>
      </c>
      <c r="M39" s="6" cm="1">
        <f t="array" ref="M39">[1]!s_nq_avgclose($U$1,-63,$A39,3)</f>
        <v>34.557346761449281</v>
      </c>
      <c r="N39" s="6">
        <f>MIN([1]!s_mq_low($U$1,$A39,3),[1]!s_mq_low($U$1,$A39-31,3),[1]!s_mq_low($U$1,$A39-62,3))</f>
        <v>32.820364368881272</v>
      </c>
      <c r="O39" s="9">
        <f>MAX([1]!s_mq_high($U$1,$A39,3),[1]!s_mq_high($U$1,$A39-31,3),[1]!s_mq_high($U$1,$A39-62,3))</f>
        <v>36.674214967202992</v>
      </c>
      <c r="P39" s="9" cm="1">
        <f t="array" ref="P39">[1]!hks_stm_bs($U$1,"W59961072",$B39,1,"Cur=USD",100000000)</f>
        <v>74.56</v>
      </c>
      <c r="Q39" s="9" cm="1">
        <f t="array" ref="Q39">[1]!hks_stm_bs($U$1,"W57429756",$B39,1,"Cur=USD",100000000)</f>
        <v>103.54</v>
      </c>
      <c r="R39" s="9">
        <f>[1]!hks_stm_bs($U$1,"W51009704",$B39,1,"Cur=USD",100000000)</f>
        <v>18.03</v>
      </c>
      <c r="S39" s="9">
        <f>[1]!hks_stm_bs($U$1,"W50002154",$B39,1,"Cur=USD",100000000)</f>
        <v>55.41</v>
      </c>
    </row>
    <row r="40" spans="1:19" x14ac:dyDescent="0.25">
      <c r="A40" s="5">
        <v>41912</v>
      </c>
      <c r="B40" s="5">
        <v>41912</v>
      </c>
      <c r="C40" s="6">
        <f>[1]!hks_qstm_is($U$1,"W69199016",B40,1,"Cur=USD",100000000)</f>
        <v>35.01</v>
      </c>
      <c r="D40" s="6" cm="1">
        <f t="array" ref="D40">[1]!hks_qstm_is($U$1,"W69199016",EDATE($B40,-12),1,"Cur=USD",100000000)</f>
        <v>32.44</v>
      </c>
      <c r="E40" s="6" cm="1">
        <f t="array" ref="E40">[1]!hks_fa_or_ttm($U$1,$A40,"Cur=USD",100000000)+$C40-$D40</f>
        <v>128.05000000000001</v>
      </c>
      <c r="F40" s="7" cm="1">
        <f t="array" ref="F40">[1]!hks_qfa_grossprofitmargin($U$1,$B40,1)%</f>
        <v>0.58383299999999994</v>
      </c>
      <c r="G40" s="7" cm="1">
        <f t="array" ref="G40">[1]!hks_qfa_grossprofitmargin($U$1,EDATE($B40,-12),1)%</f>
        <v>0.54839700000000002</v>
      </c>
      <c r="H40" s="7" cm="1">
        <f t="array" ref="H40">[1]!hks_fa_grossprofitmargin_ttm2($U$1,$B40)%</f>
        <v>0.560137</v>
      </c>
      <c r="I40" s="7" cm="1">
        <f t="array" ref="I40">[1]!hks_qfa_netprofitmargin($U$1,$B40,1)%</f>
        <v>0.235933</v>
      </c>
      <c r="J40" s="7" cm="1">
        <f t="array" ref="J40">[1]!hks_qfa_netprofitmargin($U$1,EDATE($B40,-12),1)%</f>
        <v>0.19389600000000001</v>
      </c>
      <c r="K40" s="7" cm="1">
        <f t="array" ref="K40">[1]!hks_fa_netprofitmargin_ttm2($U$1,$B40)%</f>
        <v>0.195798</v>
      </c>
      <c r="L40" s="8" cm="1">
        <f t="array" ref="L40">[1]!hks_qstm_cs($U$1,"W93978243",$B40,1,"Cur=USD",100000000)</f>
        <v>13.83</v>
      </c>
      <c r="M40" s="6" cm="1">
        <f t="array" ref="M40">[1]!s_nq_avgclose($U$1,-63,$A40,3)</f>
        <v>35.708394661691187</v>
      </c>
      <c r="N40" s="6">
        <f>MIN([1]!s_mq_low($U$1,$A40,3),[1]!s_mq_low($U$1,$A40-31,3),[1]!s_mq_low($U$1,$A40-62,3))</f>
        <v>34.036045984410769</v>
      </c>
      <c r="O40" s="9">
        <f>MAX([1]!s_mq_high($U$1,$A40,3),[1]!s_mq_high($U$1,$A40-31,3),[1]!s_mq_high($U$1,$A40-62,3))</f>
        <v>36.849991014262272</v>
      </c>
      <c r="P40" s="9" cm="1">
        <f t="array" ref="P40">[1]!hks_stm_bs($U$1,"W59961072",$B40,1,"Cur=USD",100000000)</f>
        <v>77.56</v>
      </c>
      <c r="Q40" s="9" cm="1">
        <f t="array" ref="Q40">[1]!hks_stm_bs($U$1,"W57429756",$B40,1,"Cur=USD",100000000)</f>
        <v>101.44</v>
      </c>
      <c r="R40" s="9">
        <f>[1]!hks_stm_bs($U$1,"W51009704",$B40,1,"Cur=USD",100000000)</f>
        <v>26.43</v>
      </c>
      <c r="S40" s="9">
        <f>[1]!hks_stm_bs($U$1,"W50002154",$B40,1,"Cur=USD",100000000)</f>
        <v>47.86</v>
      </c>
    </row>
    <row r="41" spans="1:19" x14ac:dyDescent="0.25">
      <c r="A41" s="5">
        <v>42004</v>
      </c>
      <c r="B41" s="5">
        <v>42004</v>
      </c>
      <c r="C41" s="6">
        <f>[1]!hks_qstm_is($U$1,"W69199016",B41,1,"Cur=USD",100000000)</f>
        <v>32.69</v>
      </c>
      <c r="D41" s="6" cm="1">
        <f t="array" ref="D41">[1]!hks_qstm_is($U$1,"W69199016",EDATE($B41,-12),1,"Cur=USD",100000000)</f>
        <v>30.28</v>
      </c>
      <c r="E41" s="6" cm="1">
        <f t="array" ref="E41">[1]!hks_fa_or_ttm($U$1,$A41,"Cur=USD",100000000)+$C41-$D41</f>
        <v>130.44999999999999</v>
      </c>
      <c r="F41" s="7" cm="1">
        <f t="array" ref="F41">[1]!hks_qfa_grossprofitmargin($U$1,$B41,1)%</f>
        <v>0.57968799999999998</v>
      </c>
      <c r="G41" s="7" cm="1">
        <f t="array" ref="G41">[1]!hks_qfa_grossprofitmargin($U$1,EDATE($B41,-12),1)%</f>
        <v>0.54161199999999998</v>
      </c>
      <c r="H41" s="7" cm="1">
        <f t="array" ref="H41">[1]!hks_fa_grossprofitmargin_ttm2($U$1,$B41)%</f>
        <v>0.56933699999999998</v>
      </c>
      <c r="I41" s="7" cm="1">
        <f t="array" ref="I41">[1]!hks_qfa_netprofitmargin($U$1,$B41,1)%</f>
        <v>0.25237100000000001</v>
      </c>
      <c r="J41" s="7" cm="1">
        <f t="array" ref="J41">[1]!hks_qfa_netprofitmargin($U$1,EDATE($B41,-12),1)%</f>
        <v>0.16875800000000002</v>
      </c>
      <c r="K41" s="7" cm="1">
        <f t="array" ref="K41">[1]!hks_fa_netprofitmargin_ttm2($U$1,$B41)%</f>
        <v>0.216251</v>
      </c>
      <c r="L41" s="8" cm="1">
        <f t="array" ref="L41">[1]!hks_qstm_cs($U$1,"W93978243",$B41,1,"Cur=USD",100000000)</f>
        <v>12.72</v>
      </c>
      <c r="M41" s="6" cm="1">
        <f t="array" ref="M41">[1]!s_nq_avgclose($U$1,-63,$A41,3)</f>
        <v>37.954978638650559</v>
      </c>
      <c r="N41" s="6">
        <f>MIN([1]!s_mq_low($U$1,$A41,3),[1]!s_mq_low($U$1,$A41-31,3),[1]!s_mq_low($U$1,$A41-62,3))</f>
        <v>30.953395328366547</v>
      </c>
      <c r="O41" s="9">
        <f>MAX([1]!s_mq_high($U$1,$A41,3),[1]!s_mq_high($U$1,$A41-31,3),[1]!s_mq_high($U$1,$A41-62,3))</f>
        <v>42.089985478067973</v>
      </c>
      <c r="P41" s="9" cm="1">
        <f t="array" ref="P41">[1]!hks_stm_bs($U$1,"W59961072",$B41,1,"Cur=USD",100000000)</f>
        <v>77.680000000000007</v>
      </c>
      <c r="Q41" s="9" cm="1">
        <f t="array" ref="Q41">[1]!hks_stm_bs($U$1,"W57429756",$B41,1,"Cur=USD",100000000)</f>
        <v>99.54</v>
      </c>
      <c r="R41" s="9">
        <f>[1]!hks_stm_bs($U$1,"W51009704",$B41,1,"Cur=USD",100000000)</f>
        <v>26.62</v>
      </c>
      <c r="S41" s="9">
        <f>[1]!hks_stm_bs($U$1,"W50002154",$B41,1,"Cur=USD",100000000)</f>
        <v>46.7</v>
      </c>
    </row>
    <row r="42" spans="1:19" x14ac:dyDescent="0.25">
      <c r="A42" s="5">
        <v>42094</v>
      </c>
      <c r="B42" s="5">
        <v>42094</v>
      </c>
      <c r="C42" s="6">
        <f>[1]!hks_qstm_is($U$1,"W69199016",B42,1,"Cur=USD",100000000)</f>
        <v>31.5</v>
      </c>
      <c r="D42" s="6" cm="1">
        <f t="array" ref="D42">[1]!hks_qstm_is($U$1,"W69199016",EDATE($B42,-12),1,"Cur=USD",100000000)</f>
        <v>29.83</v>
      </c>
      <c r="E42" s="6" cm="1">
        <f t="array" ref="E42">[1]!hks_fa_or_ttm($U$1,$A42,"Cur=USD",100000000)+$C42-$D42</f>
        <v>132.12</v>
      </c>
      <c r="F42" s="7" cm="1">
        <f t="array" ref="F42">[1]!hks_qfa_grossprofitmargin($U$1,$B42,1)%</f>
        <v>0.57650800000000002</v>
      </c>
      <c r="G42" s="7" cm="1">
        <f t="array" ref="G42">[1]!hks_qfa_grossprofitmargin($U$1,EDATE($B42,-12),1)%</f>
        <v>0.53871899999999995</v>
      </c>
      <c r="H42" s="7" cm="1">
        <f t="array" ref="H42">[1]!hks_fa_grossprofitmargin_ttm2($U$1,$B42)%</f>
        <v>0.577959</v>
      </c>
      <c r="I42" s="7" cm="1">
        <f t="array" ref="I42">[1]!hks_qfa_netprofitmargin($U$1,$B42,1)%</f>
        <v>0.20825399999999999</v>
      </c>
      <c r="J42" s="7" cm="1">
        <f t="array" ref="J42">[1]!hks_qfa_netprofitmargin($U$1,EDATE($B42,-12),1)%</f>
        <v>0.16325800000000001</v>
      </c>
      <c r="K42" s="7" cm="1">
        <f t="array" ref="K42">[1]!hks_fa_netprofitmargin_ttm2($U$1,$B42)%</f>
        <v>0.22630900000000001</v>
      </c>
      <c r="L42" s="8" cm="1">
        <f t="array" ref="L42">[1]!hks_qstm_cs($U$1,"W93978243",$B42,1,"Cur=USD",100000000)</f>
        <v>6.09</v>
      </c>
      <c r="M42" s="6" cm="1">
        <f t="array" ref="M42">[1]!s_nq_avgclose($U$1,-63,$A42,3)</f>
        <v>42.322157352253733</v>
      </c>
      <c r="N42" s="6">
        <f>MIN([1]!s_mq_low($U$1,$A42,3),[1]!s_mq_low($U$1,$A42-31,3),[1]!s_mq_low($U$1,$A42-62,3))</f>
        <v>38.876579139667392</v>
      </c>
      <c r="O42" s="9">
        <f>MAX([1]!s_mq_high($U$1,$A42,3),[1]!s_mq_high($U$1,$A42-31,3),[1]!s_mq_high($U$1,$A42-62,3))</f>
        <v>45.374286786296366</v>
      </c>
      <c r="P42" s="9" cm="1">
        <f t="array" ref="P42">[1]!hks_stm_bs($U$1,"W59961072",$B42,1,"Cur=USD",100000000)</f>
        <v>76.92</v>
      </c>
      <c r="Q42" s="9" cm="1">
        <f t="array" ref="Q42">[1]!hks_stm_bs($U$1,"W57429756",$B42,1,"Cur=USD",100000000)</f>
        <v>96.54</v>
      </c>
      <c r="R42" s="9">
        <f>[1]!hks_stm_bs($U$1,"W51009704",$B42,1,"Cur=USD",100000000)</f>
        <v>22.86</v>
      </c>
      <c r="S42" s="9">
        <f>[1]!hks_stm_bs($U$1,"W50002154",$B42,1,"Cur=USD",100000000)</f>
        <v>46.91</v>
      </c>
    </row>
    <row r="43" spans="1:19" x14ac:dyDescent="0.25">
      <c r="A43" s="5">
        <v>42185</v>
      </c>
      <c r="B43" s="5">
        <v>42185</v>
      </c>
      <c r="C43" s="6">
        <f>[1]!hks_qstm_is($U$1,"W69199016",B43,1,"Cur=USD",100000000)</f>
        <v>32.32</v>
      </c>
      <c r="D43" s="6" cm="1">
        <f t="array" ref="D43">[1]!hks_qstm_is($U$1,"W69199016",EDATE($B43,-12),1,"Cur=USD",100000000)</f>
        <v>32.92</v>
      </c>
      <c r="E43" s="6" cm="1">
        <f t="array" ref="E43">[1]!hks_fa_or_ttm($U$1,$A43,"Cur=USD",100000000)+$C43-$D43</f>
        <v>131.51999999999998</v>
      </c>
      <c r="F43" s="7" cm="1">
        <f t="array" ref="F43">[1]!hks_qfa_grossprofitmargin($U$1,$B43,1)%</f>
        <v>0.58199299999999998</v>
      </c>
      <c r="G43" s="7" cm="1">
        <f t="array" ref="G43">[1]!hks_qfa_grossprofitmargin($U$1,EDATE($B43,-12),1)%</f>
        <v>0.57138500000000003</v>
      </c>
      <c r="H43" s="7" cm="1">
        <f t="array" ref="H43">[1]!hks_fa_grossprofitmargin_ttm2($U$1,$B43)%</f>
        <v>0.580596</v>
      </c>
      <c r="I43" s="7" cm="1">
        <f t="array" ref="I43">[1]!hks_qfa_netprofitmargin($U$1,$B43,1)%</f>
        <v>0.21534700000000001</v>
      </c>
      <c r="J43" s="7" cm="1">
        <f t="array" ref="J43">[1]!hks_qfa_netprofitmargin($U$1,EDATE($B43,-12),1)%</f>
        <v>0.20747299999999999</v>
      </c>
      <c r="K43" s="7" cm="1">
        <f t="array" ref="K43">[1]!hks_fa_netprofitmargin_ttm2($U$1,$B43)%</f>
        <v>0.22832999999999998</v>
      </c>
      <c r="L43" s="8" cm="1">
        <f t="array" ref="L43">[1]!hks_qstm_cs($U$1,"W93978243",$B43,1,"Cur=USD",100000000)</f>
        <v>8.1999999999999993</v>
      </c>
      <c r="M43" s="6" cm="1">
        <f t="array" ref="M43">[1]!s_nq_avgclose($U$1,-63,$A43,3)</f>
        <v>41.939181075468937</v>
      </c>
      <c r="N43" s="6">
        <f>MIN([1]!s_mq_low($U$1,$A43,3),[1]!s_mq_low($U$1,$A43-31,3),[1]!s_mq_low($U$1,$A43-62,3))</f>
        <v>39.04039357457026</v>
      </c>
      <c r="O43" s="9">
        <f>MAX([1]!s_mq_high($U$1,$A43,3),[1]!s_mq_high($U$1,$A43-31,3),[1]!s_mq_high($U$1,$A43-62,3))</f>
        <v>44.527158911639724</v>
      </c>
      <c r="P43" s="9" cm="1">
        <f t="array" ref="P43">[1]!hks_stm_bs($U$1,"W59961072",$B43,1,"Cur=USD",100000000)</f>
        <v>80.599999999999994</v>
      </c>
      <c r="Q43" s="9" cm="1">
        <f t="array" ref="Q43">[1]!hks_stm_bs($U$1,"W57429756",$B43,1,"Cur=USD",100000000)</f>
        <v>94.72</v>
      </c>
      <c r="R43" s="9">
        <f>[1]!hks_stm_bs($U$1,"W51009704",$B43,1,"Cur=USD",100000000)</f>
        <v>31.93</v>
      </c>
      <c r="S43" s="9">
        <f>[1]!hks_stm_bs($U$1,"W50002154",$B43,1,"Cur=USD",100000000)</f>
        <v>41.34</v>
      </c>
    </row>
    <row r="44" spans="1:19" x14ac:dyDescent="0.25">
      <c r="A44" s="5">
        <v>42277</v>
      </c>
      <c r="B44" s="5">
        <v>42277</v>
      </c>
      <c r="C44" s="6">
        <f>[1]!hks_qstm_is($U$1,"W69199016",B44,1,"Cur=USD",100000000)</f>
        <v>34.29</v>
      </c>
      <c r="D44" s="6" cm="1">
        <f t="array" ref="D44">[1]!hks_qstm_is($U$1,"W69199016",EDATE($B44,-12),1,"Cur=USD",100000000)</f>
        <v>35.01</v>
      </c>
      <c r="E44" s="6" cm="1">
        <f t="array" ref="E44">[1]!hks_fa_or_ttm($U$1,$A44,"Cur=USD",100000000)+$C44-$D44</f>
        <v>130.80000000000001</v>
      </c>
      <c r="F44" s="7" cm="1">
        <f t="array" ref="F44">[1]!hks_qfa_grossprofitmargin($U$1,$B44,1)%</f>
        <v>0.58238599999999996</v>
      </c>
      <c r="G44" s="7" cm="1">
        <f t="array" ref="G44">[1]!hks_qfa_grossprofitmargin($U$1,EDATE($B44,-12),1)%</f>
        <v>0.58383299999999994</v>
      </c>
      <c r="H44" s="7" cm="1">
        <f t="array" ref="H44">[1]!hks_fa_grossprofitmargin_ttm2($U$1,$B44)%</f>
        <v>0.58019900000000002</v>
      </c>
      <c r="I44" s="7" cm="1">
        <f t="array" ref="I44">[1]!hks_qfa_netprofitmargin($U$1,$B44,1)%</f>
        <v>0.23272099999999998</v>
      </c>
      <c r="J44" s="7" cm="1">
        <f t="array" ref="J44">[1]!hks_qfa_netprofitmargin($U$1,EDATE($B44,-12),1)%</f>
        <v>0.235933</v>
      </c>
      <c r="K44" s="7" cm="1">
        <f t="array" ref="K44">[1]!hks_fa_netprofitmargin_ttm2($U$1,$B44)%</f>
        <v>0.22744599999999998</v>
      </c>
      <c r="L44" s="8" cm="1">
        <f t="array" ref="L44">[1]!hks_qstm_cs($U$1,"W93978243",$B44,1,"Cur=USD",100000000)</f>
        <v>14.09</v>
      </c>
      <c r="M44" s="6" cm="1">
        <f t="array" ref="M44">[1]!s_nq_avgclose($U$1,-63,$A44,3)</f>
        <v>37.321108827602089</v>
      </c>
      <c r="N44" s="6">
        <f>MIN([1]!s_mq_low($U$1,$A44,3),[1]!s_mq_low($U$1,$A44-31,3),[1]!s_mq_low($U$1,$A44-62,3))</f>
        <v>33.323048992572978</v>
      </c>
      <c r="O44" s="9">
        <f>MAX([1]!s_mq_high($U$1,$A44,3),[1]!s_mq_high($U$1,$A44-31,3),[1]!s_mq_high($U$1,$A44-62,3))</f>
        <v>40.188409281684358</v>
      </c>
      <c r="P44" s="9" cm="1">
        <f t="array" ref="P44">[1]!hks_stm_bs($U$1,"W59961072",$B44,1,"Cur=USD",100000000)</f>
        <v>72.89</v>
      </c>
      <c r="Q44" s="9" cm="1">
        <f t="array" ref="Q44">[1]!hks_stm_bs($U$1,"W57429756",$B44,1,"Cur=USD",100000000)</f>
        <v>92.51</v>
      </c>
      <c r="R44" s="9">
        <f>[1]!hks_stm_bs($U$1,"W51009704",$B44,1,"Cur=USD",100000000)</f>
        <v>25</v>
      </c>
      <c r="S44" s="9">
        <f>[1]!hks_stm_bs($U$1,"W50002154",$B44,1,"Cur=USD",100000000)</f>
        <v>40.700000000000003</v>
      </c>
    </row>
    <row r="45" spans="1:19" x14ac:dyDescent="0.25">
      <c r="A45" s="5">
        <v>42369</v>
      </c>
      <c r="B45" s="5">
        <v>42369</v>
      </c>
      <c r="C45" s="6">
        <f>[1]!hks_qstm_is($U$1,"W69199016",B45,1,"Cur=USD",100000000)</f>
        <v>31.89</v>
      </c>
      <c r="D45" s="6" cm="1">
        <f t="array" ref="D45">[1]!hks_qstm_is($U$1,"W69199016",EDATE($B45,-12),1,"Cur=USD",100000000)</f>
        <v>32.69</v>
      </c>
      <c r="E45" s="6" cm="1">
        <f t="array" ref="E45">[1]!hks_fa_or_ttm($U$1,$A45,"Cur=USD",100000000)+$C45-$D45</f>
        <v>130</v>
      </c>
      <c r="F45" s="7" cm="1">
        <f t="array" ref="F45">[1]!hks_qfa_grossprofitmargin($U$1,$B45,1)%</f>
        <v>0.58513599999999999</v>
      </c>
      <c r="G45" s="7" cm="1">
        <f t="array" ref="G45">[1]!hks_qfa_grossprofitmargin($U$1,EDATE($B45,-12),1)%</f>
        <v>0.57968799999999998</v>
      </c>
      <c r="H45" s="7" cm="1">
        <f t="array" ref="H45">[1]!hks_fa_grossprofitmargin_ttm2($U$1,$B45)%</f>
        <v>0.581538</v>
      </c>
      <c r="I45" s="7" cm="1">
        <f t="array" ref="I45">[1]!hks_qfa_netprofitmargin($U$1,$B45,1)%</f>
        <v>0.26215100000000002</v>
      </c>
      <c r="J45" s="7" cm="1">
        <f t="array" ref="J45">[1]!hks_qfa_netprofitmargin($U$1,EDATE($B45,-12),1)%</f>
        <v>0.25237100000000001</v>
      </c>
      <c r="K45" s="7" cm="1">
        <f t="array" ref="K45">[1]!hks_fa_netprofitmargin_ttm2($U$1,$B45)%</f>
        <v>0.22969200000000001</v>
      </c>
      <c r="L45" s="8" cm="1">
        <f t="array" ref="L45">[1]!hks_qstm_cs($U$1,"W93978243",$B45,1,"Cur=USD",100000000)</f>
        <v>14.3</v>
      </c>
      <c r="M45" s="6" cm="1">
        <f t="array" ref="M45">[1]!s_nq_avgclose($U$1,-63,$A45,3)</f>
        <v>42.968482697946477</v>
      </c>
      <c r="N45" s="6">
        <f>MIN([1]!s_mq_low($U$1,$A45,3),[1]!s_mq_low($U$1,$A45-31,3),[1]!s_mq_low($U$1,$A45-62,3))</f>
        <v>36.104439377558947</v>
      </c>
      <c r="O45" s="9">
        <f>MAX([1]!s_mq_high($U$1,$A45,3),[1]!s_mq_high($U$1,$A45-31,3),[1]!s_mq_high($U$1,$A45-62,3))</f>
        <v>45.720541121794199</v>
      </c>
      <c r="P45" s="9" cm="1">
        <f t="array" ref="P45">[1]!hks_stm_bs($U$1,"W59961072",$B45,1,"Cur=USD",100000000)</f>
        <v>70.739999999999995</v>
      </c>
      <c r="Q45" s="9" cm="1">
        <f t="array" ref="Q45">[1]!hks_stm_bs($U$1,"W57429756",$B45,1,"Cur=USD",100000000)</f>
        <v>91.56</v>
      </c>
      <c r="R45" s="9">
        <f>[1]!hks_stm_bs($U$1,"W51009704",$B45,1,"Cur=USD",100000000)</f>
        <v>25.55</v>
      </c>
      <c r="S45" s="9">
        <f>[1]!hks_stm_bs($U$1,"W50002154",$B45,1,"Cur=USD",100000000)</f>
        <v>37.29</v>
      </c>
    </row>
    <row r="46" spans="1:19" x14ac:dyDescent="0.25">
      <c r="A46" s="5">
        <v>42460</v>
      </c>
      <c r="B46" s="5">
        <v>42460</v>
      </c>
      <c r="C46" s="6">
        <f>[1]!hks_qstm_is($U$1,"W69199016",B46,1,"Cur=USD",100000000)</f>
        <v>30.08</v>
      </c>
      <c r="D46" s="6" cm="1">
        <f t="array" ref="D46">[1]!hks_qstm_is($U$1,"W69199016",EDATE($B46,-12),1,"Cur=USD",100000000)</f>
        <v>31.5</v>
      </c>
      <c r="E46" s="6" cm="1">
        <f t="array" ref="E46">[1]!hks_fa_or_ttm($U$1,$A46,"Cur=USD",100000000)+$C46-$D46</f>
        <v>128.57999999999998</v>
      </c>
      <c r="F46" s="7" cm="1">
        <f t="array" ref="F46">[1]!hks_qfa_grossprofitmargin($U$1,$B46,1)%</f>
        <v>0.60638300000000001</v>
      </c>
      <c r="G46" s="7" cm="1">
        <f t="array" ref="G46">[1]!hks_qfa_grossprofitmargin($U$1,EDATE($B46,-12),1)%</f>
        <v>0.57650800000000002</v>
      </c>
      <c r="H46" s="7" cm="1">
        <f t="array" ref="H46">[1]!hks_fa_grossprofitmargin_ttm2($U$1,$B46)%</f>
        <v>0.58858299999999997</v>
      </c>
      <c r="I46" s="7" cm="1">
        <f t="array" ref="I46">[1]!hks_qfa_netprofitmargin($U$1,$B46,1)%</f>
        <v>0.22207399999999999</v>
      </c>
      <c r="J46" s="7" cm="1">
        <f t="array" ref="J46">[1]!hks_qfa_netprofitmargin($U$1,EDATE($B46,-12),1)%</f>
        <v>0.20825399999999999</v>
      </c>
      <c r="K46" s="7" cm="1">
        <f t="array" ref="K46">[1]!hks_fa_netprofitmargin_ttm2($U$1,$B46)%</f>
        <v>0.23316199999999998</v>
      </c>
      <c r="L46" s="8" cm="1">
        <f t="array" ref="L46">[1]!hks_qstm_cs($U$1,"W93978243",$B46,1,"Cur=USD",100000000)</f>
        <v>5.47</v>
      </c>
      <c r="M46" s="6" cm="1">
        <f t="array" ref="M46">[1]!s_nq_avgclose($U$1,-63,$A46,3)</f>
        <v>41.261774554978196</v>
      </c>
      <c r="N46" s="6">
        <f>MIN([1]!s_mq_low($U$1,$A46,3),[1]!s_mq_low($U$1,$A46-31,3),[1]!s_mq_low($U$1,$A46-62,3))</f>
        <v>36.04004023428093</v>
      </c>
      <c r="O46" s="9">
        <f>MAX([1]!s_mq_high($U$1,$A46,3),[1]!s_mq_high($U$1,$A46-31,3),[1]!s_mq_high($U$1,$A46-62,3))</f>
        <v>45.676028906684024</v>
      </c>
      <c r="P46" s="9" cm="1">
        <f t="array" ref="P46">[1]!hks_stm_bs($U$1,"W59961072",$B46,1,"Cur=USD",100000000)</f>
        <v>66.59</v>
      </c>
      <c r="Q46" s="9" cm="1">
        <f t="array" ref="Q46">[1]!hks_stm_bs($U$1,"W57429756",$B46,1,"Cur=USD",100000000)</f>
        <v>90.27</v>
      </c>
      <c r="R46" s="9">
        <f>[1]!hks_stm_bs($U$1,"W51009704",$B46,1,"Cur=USD",100000000)</f>
        <v>24.2</v>
      </c>
      <c r="S46" s="9">
        <f>[1]!hks_stm_bs($U$1,"W50002154",$B46,1,"Cur=USD",100000000)</f>
        <v>34.840000000000003</v>
      </c>
    </row>
    <row r="47" spans="1:19" x14ac:dyDescent="0.25">
      <c r="A47" s="5">
        <v>42551</v>
      </c>
      <c r="B47" s="5">
        <v>42551</v>
      </c>
      <c r="C47" s="6">
        <f>[1]!hks_qstm_is($U$1,"W69199016",B47,1,"Cur=USD",100000000)</f>
        <v>32.729999999999997</v>
      </c>
      <c r="D47" s="6" cm="1">
        <f t="array" ref="D47">[1]!hks_qstm_is($U$1,"W69199016",EDATE($B47,-12),1,"Cur=USD",100000000)</f>
        <v>32.32</v>
      </c>
      <c r="E47" s="6" cm="1">
        <f t="array" ref="E47">[1]!hks_fa_or_ttm($U$1,$A47,"Cur=USD",100000000)+$C47-$D47</f>
        <v>128.99</v>
      </c>
      <c r="F47" s="7" cm="1">
        <f t="array" ref="F47">[1]!hks_qfa_grossprofitmargin($U$1,$B47,1)%</f>
        <v>0.61197699999999999</v>
      </c>
      <c r="G47" s="7" cm="1">
        <f t="array" ref="G47">[1]!hks_qfa_grossprofitmargin($U$1,EDATE($B47,-12),1)%</f>
        <v>0.58199299999999998</v>
      </c>
      <c r="H47" s="7" cm="1">
        <f t="array" ref="H47">[1]!hks_fa_grossprofitmargin_ttm2($U$1,$B47)%</f>
        <v>0.59616999999999998</v>
      </c>
      <c r="I47" s="7" cm="1">
        <f t="array" ref="I47">[1]!hks_qfa_netprofitmargin($U$1,$B47,1)%</f>
        <v>0.238008</v>
      </c>
      <c r="J47" s="7" cm="1">
        <f t="array" ref="J47">[1]!hks_qfa_netprofitmargin($U$1,EDATE($B47,-12),1)%</f>
        <v>0.21534700000000001</v>
      </c>
      <c r="K47" s="7" cm="1">
        <f t="array" ref="K47">[1]!hks_fa_netprofitmargin_ttm2($U$1,$B47)%</f>
        <v>0.23885600000000001</v>
      </c>
      <c r="L47" s="8" cm="1">
        <f t="array" ref="L47">[1]!hks_qstm_cs($U$1,"W93978243",$B47,1,"Cur=USD",100000000)</f>
        <v>10.69</v>
      </c>
      <c r="M47" s="6" cm="1">
        <f t="array" ref="M47">[1]!s_nq_avgclose($U$1,-63,$A47,3)</f>
        <v>46.399785641521831</v>
      </c>
      <c r="N47" s="6">
        <f>MIN([1]!s_mq_low($U$1,$A47,3),[1]!s_mq_low($U$1,$A47-31,3),[1]!s_mq_low($U$1,$A47-62,3))</f>
        <v>43.942097703956577</v>
      </c>
      <c r="O47" s="9">
        <f>MAX([1]!s_mq_high($U$1,$A47,3),[1]!s_mq_high($U$1,$A47-31,3),[1]!s_mq_high($U$1,$A47-62,3))</f>
        <v>49.5101300166843</v>
      </c>
      <c r="P47" s="9" cm="1">
        <f t="array" ref="P47">[1]!hks_stm_bs($U$1,"W59961072",$B47,1,"Cur=USD",100000000)</f>
        <v>66.89</v>
      </c>
      <c r="Q47" s="9" cm="1">
        <f t="array" ref="Q47">[1]!hks_stm_bs($U$1,"W57429756",$B47,1,"Cur=USD",100000000)</f>
        <v>90.04</v>
      </c>
      <c r="R47" s="9">
        <f>[1]!hks_stm_bs($U$1,"W51009704",$B47,1,"Cur=USD",100000000)</f>
        <v>19.91</v>
      </c>
      <c r="S47" s="9">
        <f>[1]!hks_stm_bs($U$1,"W50002154",$B47,1,"Cur=USD",100000000)</f>
        <v>37.4</v>
      </c>
    </row>
    <row r="48" spans="1:19" x14ac:dyDescent="0.25">
      <c r="A48" s="5">
        <v>42643</v>
      </c>
      <c r="B48" s="5">
        <v>42643</v>
      </c>
      <c r="C48" s="6">
        <f>[1]!hks_qstm_is($U$1,"W69199016",B48,1,"Cur=USD",100000000)</f>
        <v>36.75</v>
      </c>
      <c r="D48" s="6" cm="1">
        <f t="array" ref="D48">[1]!hks_qstm_is($U$1,"W69199016",EDATE($B48,-12),1,"Cur=USD",100000000)</f>
        <v>34.29</v>
      </c>
      <c r="E48" s="6" cm="1">
        <f t="array" ref="E48">[1]!hks_fa_or_ttm($U$1,$A48,"Cur=USD",100000000)+$C48-$D48</f>
        <v>131.45000000000002</v>
      </c>
      <c r="F48" s="7" cm="1">
        <f t="array" ref="F48">[1]!hks_qfa_grossprofitmargin($U$1,$B48,1)%</f>
        <v>0.62040799999999996</v>
      </c>
      <c r="G48" s="7" cm="1">
        <f t="array" ref="G48">[1]!hks_qfa_grossprofitmargin($U$1,EDATE($B48,-12),1)%</f>
        <v>0.58238599999999996</v>
      </c>
      <c r="H48" s="7" cm="1">
        <f t="array" ref="H48">[1]!hks_fa_grossprofitmargin_ttm2($U$1,$B48)%</f>
        <v>0.60654200000000003</v>
      </c>
      <c r="I48" s="7" cm="1">
        <f t="array" ref="I48">[1]!hks_qfa_netprofitmargin($U$1,$B48,1)%</f>
        <v>0.263401</v>
      </c>
      <c r="J48" s="7" cm="1">
        <f t="array" ref="J48">[1]!hks_qfa_netprofitmargin($U$1,EDATE($B48,-12),1)%</f>
        <v>0.23272099999999998</v>
      </c>
      <c r="K48" s="7" cm="1">
        <f t="array" ref="K48">[1]!hks_fa_netprofitmargin_ttm2($U$1,$B48)%</f>
        <v>0.24731800000000001</v>
      </c>
      <c r="L48" s="8" cm="1">
        <f t="array" ref="L48">[1]!hks_qstm_cs($U$1,"W93978243",$B48,1,"Cur=USD",100000000)</f>
        <v>14.13</v>
      </c>
      <c r="M48" s="6" cm="1">
        <f t="array" ref="M48">[1]!s_nq_avgclose($U$1,-63,$A48,3)</f>
        <v>53.523837409856384</v>
      </c>
      <c r="N48" s="6">
        <f>MIN([1]!s_mq_low($U$1,$A48,3),[1]!s_mq_low($U$1,$A48-31,3),[1]!s_mq_low($U$1,$A48-62,3))</f>
        <v>47.281353037572785</v>
      </c>
      <c r="O48" s="9">
        <f>MAX([1]!s_mq_high($U$1,$A48,3),[1]!s_mq_high($U$1,$A48-31,3),[1]!s_mq_high($U$1,$A48-62,3))</f>
        <v>56.75959860407437</v>
      </c>
      <c r="P48" s="9" cm="1">
        <f t="array" ref="P48">[1]!hks_stm_bs($U$1,"W59961072",$B48,1,"Cur=USD",100000000)</f>
        <v>71.81</v>
      </c>
      <c r="Q48" s="9" cm="1">
        <f t="array" ref="Q48">[1]!hks_stm_bs($U$1,"W57429756",$B48,1,"Cur=USD",100000000)</f>
        <v>90.35</v>
      </c>
      <c r="R48" s="9">
        <f>[1]!hks_stm_bs($U$1,"W51009704",$B48,1,"Cur=USD",100000000)</f>
        <v>21.7</v>
      </c>
      <c r="S48" s="9">
        <f>[1]!hks_stm_bs($U$1,"W50002154",$B48,1,"Cur=USD",100000000)</f>
        <v>37.6</v>
      </c>
    </row>
    <row r="49" spans="1:19" x14ac:dyDescent="0.25">
      <c r="A49" s="5">
        <v>42735</v>
      </c>
      <c r="B49" s="5">
        <v>42735</v>
      </c>
      <c r="C49" s="6">
        <f>[1]!hks_qstm_is($U$1,"W69199016",B49,1,"Cur=USD",100000000)</f>
        <v>34.14</v>
      </c>
      <c r="D49" s="6" cm="1">
        <f t="array" ref="D49">[1]!hks_qstm_is($U$1,"W69199016",EDATE($B49,-12),1,"Cur=USD",100000000)</f>
        <v>31.89</v>
      </c>
      <c r="E49" s="6" cm="1">
        <f t="array" ref="E49">[1]!hks_fa_or_ttm($U$1,$A49,"Cur=USD",100000000)+$C49-$D49</f>
        <v>133.69999999999999</v>
      </c>
      <c r="F49" s="7" cm="1">
        <f t="array" ref="F49">[1]!hks_qfa_grossprofitmargin($U$1,$B49,1)%</f>
        <v>0.62478</v>
      </c>
      <c r="G49" s="7" cm="1">
        <f t="array" ref="G49">[1]!hks_qfa_grossprofitmargin($U$1,EDATE($B49,-12),1)%</f>
        <v>0.58513599999999999</v>
      </c>
      <c r="H49" s="7" cm="1">
        <f t="array" ref="H49">[1]!hks_fa_grossprofitmargin_ttm2($U$1,$B49)%</f>
        <v>0.61630499999999999</v>
      </c>
      <c r="I49" s="7" cm="1">
        <f t="array" ref="I49">[1]!hks_qfa_netprofitmargin($U$1,$B49,1)%</f>
        <v>0.30667800000000001</v>
      </c>
      <c r="J49" s="7" cm="1">
        <f t="array" ref="J49">[1]!hks_qfa_netprofitmargin($U$1,EDATE($B49,-12),1)%</f>
        <v>0.26215100000000002</v>
      </c>
      <c r="K49" s="7" cm="1">
        <f t="array" ref="K49">[1]!hks_fa_netprofitmargin_ttm2($U$1,$B49)%</f>
        <v>0.26888600000000001</v>
      </c>
      <c r="L49" s="8" cm="1">
        <f t="array" ref="L49">[1]!hks_qstm_cs($U$1,"W93978243",$B49,1,"Cur=USD",100000000)</f>
        <v>13.87</v>
      </c>
      <c r="M49" s="6" cm="1">
        <f t="array" ref="M49">[1]!s_nq_avgclose($U$1,-63,$A49,3)</f>
        <v>56.356135799058492</v>
      </c>
      <c r="N49" s="6">
        <f>MIN([1]!s_mq_low($U$1,$A49,3),[1]!s_mq_low($U$1,$A49-31,3),[1]!s_mq_low($U$1,$A49-62,3))</f>
        <v>52.723842390531374</v>
      </c>
      <c r="O49" s="9">
        <f>MAX([1]!s_mq_high($U$1,$A49,3),[1]!s_mq_high($U$1,$A49-31,3),[1]!s_mq_high($U$1,$A49-62,3))</f>
        <v>59.59583480435662</v>
      </c>
      <c r="P49" s="9" cm="1">
        <f t="array" ref="P49">[1]!hks_stm_bs($U$1,"W59961072",$B49,1,"Cur=USD",100000000)</f>
        <v>74.569999999999993</v>
      </c>
      <c r="Q49" s="9" cm="1">
        <f t="array" ref="Q49">[1]!hks_stm_bs($U$1,"W57429756",$B49,1,"Cur=USD",100000000)</f>
        <v>89.74</v>
      </c>
      <c r="R49" s="9">
        <f>[1]!hks_stm_bs($U$1,"W51009704",$B49,1,"Cur=USD",100000000)</f>
        <v>22.64</v>
      </c>
      <c r="S49" s="9">
        <f>[1]!hks_stm_bs($U$1,"W50002154",$B49,1,"Cur=USD",100000000)</f>
        <v>36.94</v>
      </c>
    </row>
    <row r="50" spans="1:19" x14ac:dyDescent="0.25">
      <c r="A50" s="5">
        <v>42825</v>
      </c>
      <c r="B50" s="5">
        <v>42825</v>
      </c>
      <c r="C50" s="6">
        <f>[1]!hks_qstm_is($U$1,"W69199016",B50,1,"Cur=USD",100000000)</f>
        <v>34.020000000000003</v>
      </c>
      <c r="D50" s="6" cm="1">
        <f t="array" ref="D50">[1]!hks_qstm_is($U$1,"W69199016",EDATE($B50,-12),1,"Cur=USD",100000000)</f>
        <v>30.08</v>
      </c>
      <c r="E50" s="6" cm="1">
        <f t="array" ref="E50">[1]!hks_fa_or_ttm($U$1,$A50,"Cur=USD",100000000)+$C50-$D50</f>
        <v>137.63999999999999</v>
      </c>
      <c r="F50" s="7" cm="1">
        <f t="array" ref="F50">[1]!hks_qfa_grossprofitmargin($U$1,$B50,1)%</f>
        <v>0.63021799999999994</v>
      </c>
      <c r="G50" s="7" cm="1">
        <f t="array" ref="G50">[1]!hks_qfa_grossprofitmargin($U$1,EDATE($B50,-12),1)%</f>
        <v>0.60638300000000001</v>
      </c>
      <c r="H50" s="7" cm="1">
        <f t="array" ref="H50">[1]!hks_fa_grossprofitmargin_ttm2($U$1,$B50)%</f>
        <v>0.62191200000000002</v>
      </c>
      <c r="I50" s="7" cm="1">
        <f t="array" ref="I50">[1]!hks_qfa_netprofitmargin($U$1,$B50,1)%</f>
        <v>0.29306300000000002</v>
      </c>
      <c r="J50" s="7" cm="1">
        <f t="array" ref="J50">[1]!hks_qfa_netprofitmargin($U$1,EDATE($B50,-12),1)%</f>
        <v>0.22207399999999999</v>
      </c>
      <c r="K50" s="7" cm="1">
        <f t="array" ref="K50">[1]!hks_fa_netprofitmargin_ttm2($U$1,$B50)%</f>
        <v>0.28509200000000001</v>
      </c>
      <c r="L50" s="8" cm="1">
        <f t="array" ref="L50">[1]!hks_qstm_cs($U$1,"W93978243",$B50,1,"Cur=USD",100000000)</f>
        <v>7.95</v>
      </c>
      <c r="M50" s="6" cm="1">
        <f t="array" ref="M50">[1]!s_nq_avgclose($U$1,-63,$A50,3)</f>
        <v>61.519116070965971</v>
      </c>
      <c r="N50" s="6">
        <f>MIN([1]!s_mq_low($U$1,$A50,3),[1]!s_mq_low($U$1,$A50-31,3),[1]!s_mq_low($U$1,$A50-62,3))</f>
        <v>57.394154794308633</v>
      </c>
      <c r="O50" s="9">
        <f>MAX([1]!s_mq_high($U$1,$A50,3),[1]!s_mq_high($U$1,$A50-31,3),[1]!s_mq_high($U$1,$A50-62,3))</f>
        <v>65.704598265889956</v>
      </c>
      <c r="P50" s="9" cm="1">
        <f t="array" ref="P50">[1]!hks_stm_bs($U$1,"W59961072",$B50,1,"Cur=USD",100000000)</f>
        <v>70.400000000000006</v>
      </c>
      <c r="Q50" s="9" cm="1">
        <f t="array" ref="Q50">[1]!hks_stm_bs($U$1,"W57429756",$B50,1,"Cur=USD",100000000)</f>
        <v>89.38</v>
      </c>
      <c r="R50" s="9">
        <f>[1]!hks_stm_bs($U$1,"W51009704",$B50,1,"Cur=USD",100000000)</f>
        <v>16.02</v>
      </c>
      <c r="S50" s="9">
        <f>[1]!hks_stm_bs($U$1,"W50002154",$B50,1,"Cur=USD",100000000)</f>
        <v>37.369999999999997</v>
      </c>
    </row>
    <row r="51" spans="1:19" x14ac:dyDescent="0.25">
      <c r="A51" s="5">
        <v>42916</v>
      </c>
      <c r="B51" s="5">
        <v>42916</v>
      </c>
      <c r="C51" s="6">
        <f>[1]!hks_qstm_is($U$1,"W69199016",B51,1,"Cur=USD",100000000)</f>
        <v>36.93</v>
      </c>
      <c r="D51" s="6" cm="1">
        <f t="array" ref="D51">[1]!hks_qstm_is($U$1,"W69199016",EDATE($B51,-12),1,"Cur=USD",100000000)</f>
        <v>32.729999999999997</v>
      </c>
      <c r="E51" s="6" cm="1">
        <f t="array" ref="E51">[1]!hks_fa_or_ttm($U$1,$A51,"Cur=USD",100000000)+$C51-$D51</f>
        <v>141.84</v>
      </c>
      <c r="F51" s="7" cm="1">
        <f t="array" ref="F51">[1]!hks_qfa_grossprofitmargin($U$1,$B51,1)%</f>
        <v>0.64283800000000002</v>
      </c>
      <c r="G51" s="7" cm="1">
        <f t="array" ref="G51">[1]!hks_qfa_grossprofitmargin($U$1,EDATE($B51,-12),1)%</f>
        <v>0.61197699999999999</v>
      </c>
      <c r="H51" s="7" cm="1">
        <f t="array" ref="H51">[1]!hks_fa_grossprofitmargin_ttm2($U$1,$B51)%</f>
        <v>0.62965300000000002</v>
      </c>
      <c r="I51" s="7" cm="1">
        <f t="array" ref="I51">[1]!hks_qfa_netprofitmargin($U$1,$B51,1)%</f>
        <v>0.28594599999999998</v>
      </c>
      <c r="J51" s="7" cm="1">
        <f t="array" ref="J51">[1]!hks_qfa_netprofitmargin($U$1,EDATE($B51,-12),1)%</f>
        <v>0.238008</v>
      </c>
      <c r="K51" s="7" cm="1">
        <f t="array" ref="K51">[1]!hks_fa_netprofitmargin_ttm2($U$1,$B51)%</f>
        <v>0.29617899999999997</v>
      </c>
      <c r="L51" s="8" cm="1">
        <f t="array" ref="L51">[1]!hks_qstm_cs($U$1,"W93978243",$B51,1,"Cur=USD",100000000)</f>
        <v>9.17</v>
      </c>
      <c r="M51" s="6" cm="1">
        <f t="array" ref="M51">[1]!s_nq_avgclose($U$1,-63,$A51,3)</f>
        <v>64.180746803993529</v>
      </c>
      <c r="N51" s="6">
        <f>MIN([1]!s_mq_low($U$1,$A51,3),[1]!s_mq_low($U$1,$A51-31,3),[1]!s_mq_low($U$1,$A51-62,3))</f>
        <v>60.883397260266754</v>
      </c>
      <c r="O51" s="9">
        <f>MAX([1]!s_mq_high($U$1,$A51,3),[1]!s_mq_high($U$1,$A51-31,3),[1]!s_mq_high($U$1,$A51-62,3))</f>
        <v>67.884435807760298</v>
      </c>
      <c r="P51" s="9" cm="1">
        <f t="array" ref="P51">[1]!hks_stm_bs($U$1,"W59961072",$B51,1,"Cur=USD",100000000)</f>
        <v>75.11</v>
      </c>
      <c r="Q51" s="9" cm="1">
        <f t="array" ref="Q51">[1]!hks_stm_bs($U$1,"W57429756",$B51,1,"Cur=USD",100000000)</f>
        <v>89.27</v>
      </c>
      <c r="R51" s="9">
        <f>[1]!hks_stm_bs($U$1,"W51009704",$B51,1,"Cur=USD",100000000)</f>
        <v>18.77</v>
      </c>
      <c r="S51" s="9">
        <f>[1]!hks_stm_bs($U$1,"W50002154",$B51,1,"Cur=USD",100000000)</f>
        <v>38.53</v>
      </c>
    </row>
    <row r="52" spans="1:19" x14ac:dyDescent="0.25">
      <c r="A52" s="5">
        <v>43008</v>
      </c>
      <c r="B52" s="5">
        <v>43008</v>
      </c>
      <c r="C52" s="6">
        <f>[1]!hks_qstm_is($U$1,"W69199016",B52,1,"Cur=USD",100000000)</f>
        <v>41.16</v>
      </c>
      <c r="D52" s="6" cm="1">
        <f t="array" ref="D52">[1]!hks_qstm_is($U$1,"W69199016",EDATE($B52,-12),1,"Cur=USD",100000000)</f>
        <v>36.75</v>
      </c>
      <c r="E52" s="6" cm="1">
        <f t="array" ref="E52">[1]!hks_fa_or_ttm($U$1,$A52,"Cur=USD",100000000)+$C52-$D52</f>
        <v>146.25</v>
      </c>
      <c r="F52" s="7" cm="1">
        <f t="array" ref="F52">[1]!hks_qfa_grossprofitmargin($U$1,$B52,1)%</f>
        <v>0.64528700000000005</v>
      </c>
      <c r="G52" s="7" cm="1">
        <f t="array" ref="G52">[1]!hks_qfa_grossprofitmargin($U$1,EDATE($B52,-12),1)%</f>
        <v>0.62040799999999996</v>
      </c>
      <c r="H52" s="7" cm="1">
        <f t="array" ref="H52">[1]!hks_fa_grossprofitmargin_ttm2($U$1,$B52)%</f>
        <v>0.63637599999999994</v>
      </c>
      <c r="I52" s="7" cm="1">
        <f t="array" ref="I52">[1]!hks_qfa_netprofitmargin($U$1,$B52,1)%</f>
        <v>0.31219599999999997</v>
      </c>
      <c r="J52" s="7" cm="1">
        <f t="array" ref="J52">[1]!hks_qfa_netprofitmargin($U$1,EDATE($B52,-12),1)%</f>
        <v>0.263401</v>
      </c>
      <c r="K52" s="7" cm="1">
        <f t="array" ref="K52">[1]!hks_fa_netprofitmargin_ttm2($U$1,$B52)%</f>
        <v>0.308923</v>
      </c>
      <c r="L52" s="8" cm="1">
        <f t="array" ref="L52">[1]!hks_qstm_cs($U$1,"W93978243",$B52,1,"Cur=USD",100000000)</f>
        <v>17.22</v>
      </c>
      <c r="M52" s="6" cm="1">
        <f t="array" ref="M52">[1]!s_nq_avgclose($U$1,-63,$A52,3)</f>
        <v>66.177832638667653</v>
      </c>
      <c r="N52" s="6">
        <f>MIN([1]!s_mq_low($U$1,$A52,3),[1]!s_mq_low($U$1,$A52-31,3),[1]!s_mq_low($U$1,$A52-62,3))</f>
        <v>61.100001939672261</v>
      </c>
      <c r="O52" s="9">
        <f>MAX([1]!s_mq_high($U$1,$A52,3),[1]!s_mq_high($U$1,$A52-31,3),[1]!s_mq_high($U$1,$A52-62,3))</f>
        <v>72.526004037606342</v>
      </c>
      <c r="P52" s="9" cm="1">
        <f t="array" ref="P52">[1]!hks_stm_bs($U$1,"W59961072",$B52,1,"Cur=USD",100000000)</f>
        <v>79.91</v>
      </c>
      <c r="Q52" s="9" cm="1">
        <f t="array" ref="Q52">[1]!hks_stm_bs($U$1,"W57429756",$B52,1,"Cur=USD",100000000)</f>
        <v>89.38</v>
      </c>
      <c r="R52" s="9">
        <f>[1]!hks_stm_bs($U$1,"W51009704",$B52,1,"Cur=USD",100000000)</f>
        <v>20.55</v>
      </c>
      <c r="S52" s="9">
        <f>[1]!hks_stm_bs($U$1,"W50002154",$B52,1,"Cur=USD",100000000)</f>
        <v>38.86</v>
      </c>
    </row>
    <row r="53" spans="1:19" x14ac:dyDescent="0.25">
      <c r="A53" s="5">
        <v>43100</v>
      </c>
      <c r="B53" s="5">
        <v>43100</v>
      </c>
      <c r="C53" s="6">
        <f>[1]!hks_qstm_is($U$1,"W69199016",B53,1,"Cur=USD",100000000)</f>
        <v>37.5</v>
      </c>
      <c r="D53" s="6" cm="1">
        <f t="array" ref="D53">[1]!hks_qstm_is($U$1,"W69199016",EDATE($B53,-12),1,"Cur=USD",100000000)</f>
        <v>34.14</v>
      </c>
      <c r="E53" s="6" cm="1">
        <f t="array" ref="E53">[1]!hks_fa_or_ttm($U$1,$A53,"Cur=USD",100000000)+$C53-$D53</f>
        <v>149.61000000000001</v>
      </c>
      <c r="F53" s="7" cm="1">
        <f t="array" ref="F53">[1]!hks_qfa_grossprofitmargin($U$1,$B53,1)%</f>
        <v>0.650667</v>
      </c>
      <c r="G53" s="7" cm="1">
        <f t="array" ref="G53">[1]!hks_qfa_grossprofitmargin($U$1,EDATE($B53,-12),1)%</f>
        <v>0.62478</v>
      </c>
      <c r="H53" s="7" cm="1">
        <f t="array" ref="H53">[1]!hks_fa_grossprofitmargin_ttm2($U$1,$B53)%</f>
        <v>0.64260400000000006</v>
      </c>
      <c r="I53" s="7" cm="1">
        <f t="array" ref="I53">[1]!hks_qfa_netprofitmargin($U$1,$B53,1)%</f>
        <v>9.1732999999999995E-2</v>
      </c>
      <c r="J53" s="7" cm="1">
        <f t="array" ref="J53">[1]!hks_qfa_netprofitmargin($U$1,EDATE($B53,-12),1)%</f>
        <v>0.30667800000000001</v>
      </c>
      <c r="K53" s="7" cm="1">
        <f t="array" ref="K53">[1]!hks_fa_netprofitmargin_ttm2($U$1,$B53)%</f>
        <v>0.24610700000000002</v>
      </c>
      <c r="L53" s="8" cm="1">
        <f t="array" ref="L53">[1]!hks_qstm_cs($U$1,"W93978243",$B53,1,"Cur=USD",100000000)</f>
        <v>19.29</v>
      </c>
      <c r="M53" s="6" cm="1">
        <f t="array" ref="M53">[1]!s_nq_avgclose($U$1,-63,$A53,3)</f>
        <v>78.807065437001924</v>
      </c>
      <c r="N53" s="6">
        <f>MIN([1]!s_mq_low($U$1,$A53,3),[1]!s_mq_low($U$1,$A53-31,3),[1]!s_mq_low($U$1,$A53-62,3))</f>
        <v>72.058042280549799</v>
      </c>
      <c r="O53" s="9">
        <f>MAX([1]!s_mq_high($U$1,$A53,3),[1]!s_mq_high($U$1,$A53-31,3),[1]!s_mq_high($U$1,$A53-62,3))</f>
        <v>85.5273378098465</v>
      </c>
      <c r="P53" s="9" cm="1">
        <f t="array" ref="P53">[1]!hks_stm_bs($U$1,"W59961072",$B53,1,"Cur=USD",100000000)</f>
        <v>87.34</v>
      </c>
      <c r="Q53" s="9" cm="1">
        <f t="array" ref="Q53">[1]!hks_stm_bs($U$1,"W57429756",$B53,1,"Cur=USD",100000000)</f>
        <v>89.08</v>
      </c>
      <c r="R53" s="9">
        <f>[1]!hks_stm_bs($U$1,"W51009704",$B53,1,"Cur=USD",100000000)</f>
        <v>22.58</v>
      </c>
      <c r="S53" s="9">
        <f>[1]!hks_stm_bs($U$1,"W50002154",$B53,1,"Cur=USD",100000000)</f>
        <v>50.47</v>
      </c>
    </row>
    <row r="54" spans="1:19" x14ac:dyDescent="0.25">
      <c r="A54" s="5">
        <v>43190</v>
      </c>
      <c r="B54" s="5">
        <v>43190</v>
      </c>
      <c r="C54" s="6">
        <f>[1]!hks_qstm_is($U$1,"W69199016",B54,1,"Cur=USD",100000000)</f>
        <v>37.89</v>
      </c>
      <c r="D54" s="6" cm="1">
        <f t="array" ref="D54">[1]!hks_qstm_is($U$1,"W69199016",EDATE($B54,-12),1,"Cur=USD",100000000)</f>
        <v>34.020000000000003</v>
      </c>
      <c r="E54" s="6" cm="1">
        <f t="array" ref="E54">[1]!hks_fa_or_ttm($U$1,$A54,"Cur=USD",100000000)+$C54-$D54</f>
        <v>153.47999999999999</v>
      </c>
      <c r="F54" s="7" cm="1">
        <f t="array" ref="F54">[1]!hks_qfa_grossprofitmargin($U$1,$B54,1)%</f>
        <v>0.64581699999999997</v>
      </c>
      <c r="G54" s="7" cm="1">
        <f t="array" ref="G54">[1]!hks_qfa_grossprofitmargin($U$1,EDATE($B54,-12),1)%</f>
        <v>0.63021799999999994</v>
      </c>
      <c r="H54" s="7" cm="1">
        <f t="array" ref="H54">[1]!hks_fa_grossprofitmargin_ttm2($U$1,$B54)%</f>
        <v>0.64614300000000002</v>
      </c>
      <c r="I54" s="7" cm="1">
        <f t="array" ref="I54">[1]!hks_qfa_netprofitmargin($U$1,$B54,1)%</f>
        <v>0.36051699999999998</v>
      </c>
      <c r="J54" s="7" cm="1">
        <f t="array" ref="J54">[1]!hks_qfa_netprofitmargin($U$1,EDATE($B54,-12),1)%</f>
        <v>0.29306300000000002</v>
      </c>
      <c r="K54" s="7" cm="1">
        <f t="array" ref="K54">[1]!hks_fa_netprofitmargin_ttm2($U$1,$B54)%</f>
        <v>0.26394300000000004</v>
      </c>
      <c r="L54" s="8" cm="1">
        <f t="array" ref="L54">[1]!hks_qstm_cs($U$1,"W93978243",$B54,1,"Cur=USD",100000000)</f>
        <v>11.12</v>
      </c>
      <c r="M54" s="6" cm="1">
        <f t="array" ref="M54">[1]!s_nq_avgclose($U$1,-63,$A54,3)</f>
        <v>88.093303362300873</v>
      </c>
      <c r="N54" s="6">
        <f>MIN([1]!s_mq_low($U$1,$A54,3),[1]!s_mq_low($U$1,$A54-31,3),[1]!s_mq_low($U$1,$A54-62,3))</f>
        <v>79.191156822613436</v>
      </c>
      <c r="O54" s="9">
        <f>MAX([1]!s_mq_high($U$1,$A54,3),[1]!s_mq_high($U$1,$A54-31,3),[1]!s_mq_high($U$1,$A54-62,3))</f>
        <v>98.048286723051021</v>
      </c>
      <c r="P54" s="9" cm="1">
        <f t="array" ref="P54">[1]!hks_stm_bs($U$1,"W59961072",$B54,1,"Cur=USD",100000000)</f>
        <v>85.9</v>
      </c>
      <c r="Q54" s="9" cm="1">
        <f t="array" ref="Q54">[1]!hks_stm_bs($U$1,"W57429756",$B54,1,"Cur=USD",100000000)</f>
        <v>89.17</v>
      </c>
      <c r="R54" s="9">
        <f>[1]!hks_stm_bs($U$1,"W51009704",$B54,1,"Cur=USD",100000000)</f>
        <v>18.600000000000001</v>
      </c>
      <c r="S54" s="9">
        <f>[1]!hks_stm_bs($U$1,"W50002154",$B54,1,"Cur=USD",100000000)</f>
        <v>50.05</v>
      </c>
    </row>
    <row r="55" spans="1:19" x14ac:dyDescent="0.25">
      <c r="A55" s="5">
        <v>43281</v>
      </c>
      <c r="B55" s="5">
        <v>43281</v>
      </c>
      <c r="C55" s="6">
        <f>[1]!hks_qstm_is($U$1,"W69199016",B55,1,"Cur=USD",100000000)</f>
        <v>40.17</v>
      </c>
      <c r="D55" s="6" cm="1">
        <f t="array" ref="D55">[1]!hks_qstm_is($U$1,"W69199016",EDATE($B55,-12),1,"Cur=USD",100000000)</f>
        <v>36.93</v>
      </c>
      <c r="E55" s="6" cm="1">
        <f t="array" ref="E55">[1]!hks_fa_or_ttm($U$1,$A55,"Cur=USD",100000000)+$C55-$D55</f>
        <v>156.71999999999997</v>
      </c>
      <c r="F55" s="7" cm="1">
        <f t="array" ref="F55">[1]!hks_qfa_grossprofitmargin($U$1,$B55,1)%</f>
        <v>0.65197900000000009</v>
      </c>
      <c r="G55" s="7" cm="1">
        <f t="array" ref="G55">[1]!hks_qfa_grossprofitmargin($U$1,EDATE($B55,-12),1)%</f>
        <v>0.64283800000000002</v>
      </c>
      <c r="H55" s="7" cm="1">
        <f t="array" ref="H55">[1]!hks_fa_grossprofitmargin_ttm2($U$1,$B55)%</f>
        <v>0.64841800000000005</v>
      </c>
      <c r="I55" s="7" cm="1">
        <f t="array" ref="I55">[1]!hks_qfa_netprofitmargin($U$1,$B55,1)%</f>
        <v>0.34976399999999996</v>
      </c>
      <c r="J55" s="7" cm="1">
        <f t="array" ref="J55">[1]!hks_qfa_netprofitmargin($U$1,EDATE($B55,-12),1)%</f>
        <v>0.28594599999999998</v>
      </c>
      <c r="K55" s="7" cm="1">
        <f t="array" ref="K55">[1]!hks_fa_netprofitmargin_ttm2($U$1,$B55)%</f>
        <v>0.28075500000000003</v>
      </c>
      <c r="L55" s="8" cm="1">
        <f t="array" ref="L55">[1]!hks_qstm_cs($U$1,"W93978243",$B55,1,"Cur=USD",100000000)</f>
        <v>18.260000000000002</v>
      </c>
      <c r="M55" s="6" cm="1">
        <f t="array" ref="M55">[1]!s_nq_avgclose($U$1,-63,$A55,3)</f>
        <v>88.694774437905636</v>
      </c>
      <c r="N55" s="6">
        <f>MIN([1]!s_mq_low($U$1,$A55,3),[1]!s_mq_low($U$1,$A55-31,3),[1]!s_mq_low($U$1,$A55-62,3))</f>
        <v>79.517751963649076</v>
      </c>
      <c r="O55" s="9">
        <f>MAX([1]!s_mq_high($U$1,$A55,3),[1]!s_mq_high($U$1,$A55-31,3),[1]!s_mq_high($U$1,$A55-62,3))</f>
        <v>97.319891984083554</v>
      </c>
      <c r="P55" s="9" cm="1">
        <f t="array" ref="P55">[1]!hks_stm_bs($U$1,"W59961072",$B55,1,"Cur=USD",100000000)</f>
        <v>95.92</v>
      </c>
      <c r="Q55" s="9" cm="1">
        <f t="array" ref="Q55">[1]!hks_stm_bs($U$1,"W57429756",$B55,1,"Cur=USD",100000000)</f>
        <v>89.35</v>
      </c>
      <c r="R55" s="9">
        <f>[1]!hks_stm_bs($U$1,"W51009704",$B55,1,"Cur=USD",100000000)</f>
        <v>14.66</v>
      </c>
      <c r="S55" s="9">
        <f>[1]!hks_stm_bs($U$1,"W50002154",$B55,1,"Cur=USD",100000000)</f>
        <v>64.27</v>
      </c>
    </row>
    <row r="56" spans="1:19" x14ac:dyDescent="0.25">
      <c r="A56" s="5">
        <v>43373</v>
      </c>
      <c r="B56" s="5">
        <v>43373</v>
      </c>
      <c r="C56" s="6">
        <f>[1]!hks_qstm_is($U$1,"W69199016",B56,1,"Cur=USD",100000000)</f>
        <v>42.61</v>
      </c>
      <c r="D56" s="6" cm="1">
        <f t="array" ref="D56">[1]!hks_qstm_is($U$1,"W69199016",EDATE($B56,-12),1,"Cur=USD",100000000)</f>
        <v>41.16</v>
      </c>
      <c r="E56" s="6" cm="1">
        <f t="array" ref="E56">[1]!hks_fa_or_ttm($U$1,$A56,"Cur=USD",100000000)+$C56-$D56</f>
        <v>158.16999999999999</v>
      </c>
      <c r="F56" s="7" cm="1">
        <f t="array" ref="F56">[1]!hks_qfa_grossprofitmargin($U$1,$B56,1)%</f>
        <v>0.65806100000000001</v>
      </c>
      <c r="G56" s="7" cm="1">
        <f t="array" ref="G56">[1]!hks_qfa_grossprofitmargin($U$1,EDATE($B56,-12),1)%</f>
        <v>0.64528700000000005</v>
      </c>
      <c r="H56" s="7" cm="1">
        <f t="array" ref="H56">[1]!hks_fa_grossprofitmargin_ttm2($U$1,$B56)%</f>
        <v>0.65183000000000002</v>
      </c>
      <c r="I56" s="7" cm="1">
        <f t="array" ref="I56">[1]!hks_qfa_netprofitmargin($U$1,$B56,1)%</f>
        <v>0.36845799999999995</v>
      </c>
      <c r="J56" s="7" cm="1">
        <f t="array" ref="J56">[1]!hks_qfa_netprofitmargin($U$1,EDATE($B56,-12),1)%</f>
        <v>0.31219599999999997</v>
      </c>
      <c r="K56" s="7" cm="1">
        <f t="array" ref="K56">[1]!hks_fa_netprofitmargin_ttm2($U$1,$B56)%</f>
        <v>0.29620000000000002</v>
      </c>
      <c r="L56" s="8" cm="1">
        <f t="array" ref="L56">[1]!hks_qstm_cs($U$1,"W93978243",$B56,1,"Cur=USD",100000000)</f>
        <v>21.06</v>
      </c>
      <c r="M56" s="6" cm="1">
        <f t="array" ref="M56">[1]!s_nq_avgclose($U$1,-63,$A56,3)</f>
        <v>91.69036663819989</v>
      </c>
      <c r="N56" s="6">
        <f>MIN([1]!s_mq_low($U$1,$A56,3),[1]!s_mq_low($U$1,$A56-31,3),[1]!s_mq_low($U$1,$A56-62,3))</f>
        <v>84.453532619749708</v>
      </c>
      <c r="O56" s="9">
        <f>MAX([1]!s_mq_high($U$1,$A56,3),[1]!s_mq_high($U$1,$A56-31,3),[1]!s_mq_high($U$1,$A56-62,3))</f>
        <v>96.314195000381545</v>
      </c>
      <c r="P56" s="9" cm="1">
        <f t="array" ref="P56">[1]!hks_stm_bs($U$1,"W59961072",$B56,1,"Cur=USD",100000000)</f>
        <v>94.68</v>
      </c>
      <c r="Q56" s="9" cm="1">
        <f t="array" ref="Q56">[1]!hks_stm_bs($U$1,"W57429756",$B56,1,"Cur=USD",100000000)</f>
        <v>91.05</v>
      </c>
      <c r="R56" s="9">
        <f>[1]!hks_stm_bs($U$1,"W51009704",$B56,1,"Cur=USD",100000000)</f>
        <v>23.82</v>
      </c>
      <c r="S56" s="9">
        <f>[1]!hks_stm_bs($U$1,"W50002154",$B56,1,"Cur=USD",100000000)</f>
        <v>56.75</v>
      </c>
    </row>
    <row r="57" spans="1:19" x14ac:dyDescent="0.25">
      <c r="A57" s="5">
        <v>43465</v>
      </c>
      <c r="B57" s="5">
        <v>43465</v>
      </c>
      <c r="C57" s="6">
        <f>[1]!hks_qstm_is($U$1,"W69199016",B57,1,"Cur=USD",100000000)</f>
        <v>37.17</v>
      </c>
      <c r="D57" s="6" cm="1">
        <f t="array" ref="D57">[1]!hks_qstm_is($U$1,"W69199016",EDATE($B57,-12),1,"Cur=USD",100000000)</f>
        <v>37.5</v>
      </c>
      <c r="E57" s="6" cm="1">
        <f t="array" ref="E57">[1]!hks_fa_or_ttm($U$1,$A57,"Cur=USD",100000000)+$C57-$D57</f>
        <v>157.83999999999997</v>
      </c>
      <c r="F57" s="7" cm="1">
        <f t="array" ref="F57">[1]!hks_qfa_grossprofitmargin($U$1,$B57,1)%</f>
        <v>0.64756500000000006</v>
      </c>
      <c r="G57" s="7" cm="1">
        <f t="array" ref="G57">[1]!hks_qfa_grossprofitmargin($U$1,EDATE($B57,-12),1)%</f>
        <v>0.650667</v>
      </c>
      <c r="H57" s="7" cm="1">
        <f t="array" ref="H57">[1]!hks_fa_grossprofitmargin_ttm2($U$1,$B57)%</f>
        <v>0.65110200000000007</v>
      </c>
      <c r="I57" s="7" cm="1">
        <f t="array" ref="I57">[1]!hks_qfa_netprofitmargin($U$1,$B57,1)%</f>
        <v>0.33333299999999999</v>
      </c>
      <c r="J57" s="7" cm="1">
        <f t="array" ref="J57">[1]!hks_qfa_netprofitmargin($U$1,EDATE($B57,-12),1)%</f>
        <v>9.1732999999999995E-2</v>
      </c>
      <c r="K57" s="7" cm="1">
        <f t="array" ref="K57">[1]!hks_fa_netprofitmargin_ttm2($U$1,$B57)%</f>
        <v>0.35352299999999998</v>
      </c>
      <c r="L57" s="8" cm="1">
        <f t="array" ref="L57">[1]!hks_qstm_cs($U$1,"W93978243",$B57,1,"Cur=USD",100000000)</f>
        <v>21.45</v>
      </c>
      <c r="M57" s="6" cm="1">
        <f t="array" ref="M57">[1]!s_nq_avgclose($U$1,-63,$A57,3)</f>
        <v>80.521443777111728</v>
      </c>
      <c r="N57" s="6">
        <f>MIN([1]!s_mq_low($U$1,$A57,3),[1]!s_mq_low($U$1,$A57-31,3),[1]!s_mq_low($U$1,$A57-62,3))</f>
        <v>72.601129753310502</v>
      </c>
      <c r="O57" s="9">
        <f>MAX([1]!s_mq_high($U$1,$A57,3),[1]!s_mq_high($U$1,$A57-31,3),[1]!s_mq_high($U$1,$A57-62,3))</f>
        <v>90.730763406156527</v>
      </c>
      <c r="P57" s="9" cm="1">
        <f t="array" ref="P57">[1]!hks_stm_bs($U$1,"W59961072",$B57,1,"Cur=USD",100000000)</f>
        <v>80.97</v>
      </c>
      <c r="Q57" s="9" cm="1">
        <f t="array" ref="Q57">[1]!hks_stm_bs($U$1,"W57429756",$B57,1,"Cur=USD",100000000)</f>
        <v>90.4</v>
      </c>
      <c r="R57" s="9">
        <f>[1]!hks_stm_bs($U$1,"W51009704",$B57,1,"Cur=USD",100000000)</f>
        <v>24.74</v>
      </c>
      <c r="S57" s="9">
        <f>[1]!hks_stm_bs($U$1,"W50002154",$B57,1,"Cur=USD",100000000)</f>
        <v>56.69</v>
      </c>
    </row>
    <row r="58" spans="1:19" x14ac:dyDescent="0.25">
      <c r="A58" s="5">
        <v>43555</v>
      </c>
      <c r="B58" s="5">
        <v>43555</v>
      </c>
      <c r="C58" s="6">
        <f>[1]!hks_qstm_is($U$1,"W69199016",B58,1,"Cur=USD",100000000)</f>
        <v>35.94</v>
      </c>
      <c r="D58" s="6" cm="1">
        <f t="array" ref="D58">[1]!hks_qstm_is($U$1,"W69199016",EDATE($B58,-12),1,"Cur=USD",100000000)</f>
        <v>37.89</v>
      </c>
      <c r="E58" s="6" cm="1">
        <f t="array" ref="E58">[1]!hks_fa_or_ttm($U$1,$A58,"Cur=USD",100000000)+$C58-$D58</f>
        <v>155.88999999999999</v>
      </c>
      <c r="F58" s="7" cm="1">
        <f t="array" ref="F58">[1]!hks_qfa_grossprofitmargin($U$1,$B58,1)%</f>
        <v>0.629104</v>
      </c>
      <c r="G58" s="7" cm="1">
        <f t="array" ref="G58">[1]!hks_qfa_grossprofitmargin($U$1,EDATE($B58,-12),1)%</f>
        <v>0.64581699999999997</v>
      </c>
      <c r="H58" s="7" cm="1">
        <f t="array" ref="H58">[1]!hks_fa_grossprofitmargin_ttm2($U$1,$B58)%</f>
        <v>0.64731499999999997</v>
      </c>
      <c r="I58" s="7" cm="1">
        <f t="array" ref="I58">[1]!hks_qfa_netprofitmargin($U$1,$B58,1)%</f>
        <v>0.33862000000000003</v>
      </c>
      <c r="J58" s="7" cm="1">
        <f t="array" ref="J58">[1]!hks_qfa_netprofitmargin($U$1,EDATE($B58,-12),1)%</f>
        <v>0.36051699999999998</v>
      </c>
      <c r="K58" s="7" cm="1">
        <f t="array" ref="K58">[1]!hks_fa_netprofitmargin_ttm2($U$1,$B58)%</f>
        <v>0.348387</v>
      </c>
      <c r="L58" s="8" cm="1">
        <f t="array" ref="L58">[1]!hks_qstm_cs($U$1,"W93978243",$B58,1,"Cur=USD",100000000)</f>
        <v>11.07</v>
      </c>
      <c r="M58" s="6" cm="1">
        <f t="array" ref="M58">[1]!s_nq_avgclose($U$1,-63,$A58,3)</f>
        <v>86.374051006520943</v>
      </c>
      <c r="N58" s="6">
        <f>MIN([1]!s_mq_low($U$1,$A58,3),[1]!s_mq_low($U$1,$A58-31,3),[1]!s_mq_low($U$1,$A58-62,3))</f>
        <v>73.876161269087561</v>
      </c>
      <c r="O58" s="9">
        <f>MAX([1]!s_mq_high($U$1,$A58,3),[1]!s_mq_high($U$1,$A58-31,3),[1]!s_mq_high($U$1,$A58-62,3))</f>
        <v>94.840171351820175</v>
      </c>
      <c r="P58" s="9" cm="1">
        <f t="array" ref="P58">[1]!hks_stm_bs($U$1,"W59961072",$B58,1,"Cur=USD",100000000)</f>
        <v>79.510000000000005</v>
      </c>
      <c r="Q58" s="9" cm="1">
        <f t="array" ref="Q58">[1]!hks_stm_bs($U$1,"W57429756",$B58,1,"Cur=USD",100000000)</f>
        <v>94.92</v>
      </c>
      <c r="R58" s="9">
        <f>[1]!hks_stm_bs($U$1,"W51009704",$B58,1,"Cur=USD",100000000)</f>
        <v>21.59</v>
      </c>
      <c r="S58" s="9">
        <f>[1]!hks_stm_bs($U$1,"W50002154",$B58,1,"Cur=USD",100000000)</f>
        <v>67.650000000000006</v>
      </c>
    </row>
    <row r="59" spans="1:19" x14ac:dyDescent="0.25">
      <c r="A59" s="5">
        <v>43646</v>
      </c>
      <c r="B59" s="5">
        <v>43646</v>
      </c>
      <c r="C59" s="6">
        <f>[1]!hks_qstm_is($U$1,"W69199016",B59,1,"Cur=USD",100000000)</f>
        <v>36.68</v>
      </c>
      <c r="D59" s="6" cm="1">
        <f t="array" ref="D59">[1]!hks_qstm_is($U$1,"W69199016",EDATE($B59,-12),1,"Cur=USD",100000000)</f>
        <v>40.17</v>
      </c>
      <c r="E59" s="6" cm="1">
        <f t="array" ref="E59">[1]!hks_fa_or_ttm($U$1,$A59,"Cur=USD",100000000)+$C59-$D59</f>
        <v>152.39999999999998</v>
      </c>
      <c r="F59" s="7" cm="1">
        <f t="array" ref="F59">[1]!hks_qfa_grossprofitmargin($U$1,$B59,1)%</f>
        <v>0.64340199999999992</v>
      </c>
      <c r="G59" s="7" cm="1">
        <f t="array" ref="G59">[1]!hks_qfa_grossprofitmargin($U$1,EDATE($B59,-12),1)%</f>
        <v>0.65197900000000009</v>
      </c>
      <c r="H59" s="7" cm="1">
        <f t="array" ref="H59">[1]!hks_fa_grossprofitmargin_ttm2($U$1,$B59)%</f>
        <v>0.64514399999999994</v>
      </c>
      <c r="I59" s="7" cm="1">
        <f t="array" ref="I59">[1]!hks_qfa_netprofitmargin($U$1,$B59,1)%</f>
        <v>0.35578000000000004</v>
      </c>
      <c r="J59" s="7" cm="1">
        <f t="array" ref="J59">[1]!hks_qfa_netprofitmargin($U$1,EDATE($B59,-12),1)%</f>
        <v>0.34976399999999996</v>
      </c>
      <c r="K59" s="7" cm="1">
        <f t="array" ref="K59">[1]!hks_fa_netprofitmargin_ttm2($U$1,$B59)%</f>
        <v>0.34980299999999998</v>
      </c>
      <c r="L59" s="8" cm="1">
        <f t="array" ref="L59">[1]!hks_qstm_cs($U$1,"W93978243",$B59,1,"Cur=USD",100000000)</f>
        <v>17.96</v>
      </c>
      <c r="M59" s="6" cm="1">
        <f t="array" ref="M59">[1]!s_nq_avgclose($U$1,-63,$A59,3)</f>
        <v>94.184363966003076</v>
      </c>
      <c r="N59" s="6">
        <f>MIN([1]!s_mq_low($U$1,$A59,3),[1]!s_mq_low($U$1,$A59-31,3),[1]!s_mq_low($U$1,$A59-62,3))</f>
        <v>85.824757081473948</v>
      </c>
      <c r="O59" s="9">
        <f>MAX([1]!s_mq_high($U$1,$A59,3),[1]!s_mq_high($U$1,$A59-31,3),[1]!s_mq_high($U$1,$A59-62,3))</f>
        <v>100.16223442821016</v>
      </c>
      <c r="P59" s="9" cm="1">
        <f t="array" ref="P59">[1]!hks_stm_bs($U$1,"W59961072",$B59,1,"Cur=USD",100000000)</f>
        <v>79.56</v>
      </c>
      <c r="Q59" s="9" cm="1">
        <f t="array" ref="Q59">[1]!hks_stm_bs($U$1,"W57429756",$B59,1,"Cur=USD",100000000)</f>
        <v>94.28</v>
      </c>
      <c r="R59" s="9">
        <f>[1]!hks_stm_bs($U$1,"W51009704",$B59,1,"Cur=USD",100000000)</f>
        <v>26.46</v>
      </c>
      <c r="S59" s="9">
        <f>[1]!hks_stm_bs($U$1,"W50002154",$B59,1,"Cur=USD",100000000)</f>
        <v>62.52</v>
      </c>
    </row>
    <row r="60" spans="1:19" x14ac:dyDescent="0.25">
      <c r="A60" s="5">
        <v>43738</v>
      </c>
      <c r="B60" s="5">
        <v>43738</v>
      </c>
      <c r="C60" s="6">
        <f>[1]!hks_qstm_is($U$1,"W69199016",B60,1,"Cur=USD",100000000)</f>
        <v>37.71</v>
      </c>
      <c r="D60" s="6" cm="1">
        <f t="array" ref="D60">[1]!hks_qstm_is($U$1,"W69199016",EDATE($B60,-12),1,"Cur=USD",100000000)</f>
        <v>42.61</v>
      </c>
      <c r="E60" s="6" cm="1">
        <f t="array" ref="E60">[1]!hks_fa_or_ttm($U$1,$A60,"Cur=USD",100000000)+$C60-$D60</f>
        <v>147.5</v>
      </c>
      <c r="F60" s="7" cm="1">
        <f t="array" ref="F60">[1]!hks_qfa_grossprofitmargin($U$1,$B60,1)%</f>
        <v>0.64863399999999993</v>
      </c>
      <c r="G60" s="7" cm="1">
        <f t="array" ref="G60">[1]!hks_qfa_grossprofitmargin($U$1,EDATE($B60,-12),1)%</f>
        <v>0.65806100000000001</v>
      </c>
      <c r="H60" s="7" cm="1">
        <f t="array" ref="H60">[1]!hks_fa_grossprofitmargin_ttm2($U$1,$B60)%</f>
        <v>0.64230500000000001</v>
      </c>
      <c r="I60" s="7" cm="1">
        <f t="array" ref="I60">[1]!hks_qfa_netprofitmargin($U$1,$B60,1)%</f>
        <v>0.37788400000000005</v>
      </c>
      <c r="J60" s="7" cm="1">
        <f t="array" ref="J60">[1]!hks_qfa_netprofitmargin($U$1,EDATE($B60,-12),1)%</f>
        <v>0.36845799999999995</v>
      </c>
      <c r="K60" s="7" cm="1">
        <f t="array" ref="K60">[1]!hks_fa_netprofitmargin_ttm2($U$1,$B60)%</f>
        <v>0.35159300000000004</v>
      </c>
      <c r="L60" s="8" cm="1">
        <f t="array" ref="L60">[1]!hks_qstm_cs($U$1,"W93978243",$B60,1,"Cur=USD",100000000)</f>
        <v>19.920000000000002</v>
      </c>
      <c r="M60" s="6" cm="1">
        <f t="array" ref="M60">[1]!s_nq_avgclose($U$1,-63,$A60,3)</f>
        <v>104.52796336447273</v>
      </c>
      <c r="N60" s="6">
        <f>MIN([1]!s_mq_low($U$1,$A60,3),[1]!s_mq_low($U$1,$A60-31,3),[1]!s_mq_low($U$1,$A60-62,3))</f>
        <v>96.640518533111916</v>
      </c>
      <c r="O60" s="9">
        <f>MAX([1]!s_mq_high($U$1,$A60,3),[1]!s_mq_high($U$1,$A60-31,3),[1]!s_mq_high($U$1,$A60-62,3))</f>
        <v>111.28425661336934</v>
      </c>
      <c r="P60" s="9" cm="1">
        <f t="array" ref="P60">[1]!hks_stm_bs($U$1,"W59961072",$B60,1,"Cur=USD",100000000)</f>
        <v>87.13</v>
      </c>
      <c r="Q60" s="9" cm="1">
        <f t="array" ref="Q60">[1]!hks_stm_bs($U$1,"W57429756",$B60,1,"Cur=USD",100000000)</f>
        <v>92.79</v>
      </c>
      <c r="R60" s="9">
        <f>[1]!hks_stm_bs($U$1,"W51009704",$B60,1,"Cur=USD",100000000)</f>
        <v>20.07</v>
      </c>
      <c r="S60" s="9">
        <f>[1]!hks_stm_bs($U$1,"W50002154",$B60,1,"Cur=USD",100000000)</f>
        <v>70</v>
      </c>
    </row>
    <row r="61" spans="1:19" x14ac:dyDescent="0.25">
      <c r="A61" s="5">
        <v>43830</v>
      </c>
      <c r="B61" s="5">
        <v>43830</v>
      </c>
      <c r="C61" s="6">
        <f>[1]!hks_qstm_is($U$1,"W69199016",B61,1,"Cur=USD",100000000)</f>
        <v>33.5</v>
      </c>
      <c r="D61" s="6" cm="1">
        <f t="array" ref="D61">[1]!hks_qstm_is($U$1,"W69199016",EDATE($B61,-12),1,"Cur=USD",100000000)</f>
        <v>37.17</v>
      </c>
      <c r="E61" s="6" cm="1">
        <f t="array" ref="E61">[1]!hks_fa_or_ttm($U$1,$A61,"Cur=USD",100000000)+$C61-$D61</f>
        <v>143.82999999999998</v>
      </c>
      <c r="F61" s="7" cm="1">
        <f t="array" ref="F61">[1]!hks_qfa_grossprofitmargin($U$1,$B61,1)%</f>
        <v>0.62597000000000003</v>
      </c>
      <c r="G61" s="7" cm="1">
        <f t="array" ref="G61">[1]!hks_qfa_grossprofitmargin($U$1,EDATE($B61,-12),1)%</f>
        <v>0.64756500000000006</v>
      </c>
      <c r="H61" s="7" cm="1">
        <f t="array" ref="H61">[1]!hks_fa_grossprofitmargin_ttm2($U$1,$B61)%</f>
        <v>0.63714100000000007</v>
      </c>
      <c r="I61" s="7" cm="1">
        <f t="array" ref="I61">[1]!hks_qfa_netprofitmargin($U$1,$B61,1)%</f>
        <v>0.31940299999999999</v>
      </c>
      <c r="J61" s="7" cm="1">
        <f t="array" ref="J61">[1]!hks_qfa_netprofitmargin($U$1,EDATE($B61,-12),1)%</f>
        <v>0.33333299999999999</v>
      </c>
      <c r="K61" s="7" cm="1">
        <f t="array" ref="K61">[1]!hks_fa_netprofitmargin_ttm2($U$1,$B61)%</f>
        <v>0.34881500000000004</v>
      </c>
      <c r="L61" s="8" cm="1">
        <f t="array" ref="L61">[1]!hks_qstm_cs($U$1,"W93978243",$B61,1,"Cur=USD",100000000)</f>
        <v>17.54</v>
      </c>
      <c r="M61" s="6" cm="1">
        <f t="array" ref="M61">[1]!s_nq_avgclose($U$1,-63,$A61,3)</f>
        <v>105.42834243225305</v>
      </c>
      <c r="N61" s="6">
        <f>MIN([1]!s_mq_low($U$1,$A61,3),[1]!s_mq_low($U$1,$A61-31,3),[1]!s_mq_low($U$1,$A61-62,3))</f>
        <v>98.137738956042128</v>
      </c>
      <c r="O61" s="9">
        <f>MAX([1]!s_mq_high($U$1,$A61,3),[1]!s_mq_high($U$1,$A61-31,3),[1]!s_mq_high($U$1,$A61-62,3))</f>
        <v>112.37227867619482</v>
      </c>
      <c r="P61" s="9" cm="1">
        <f t="array" ref="P61">[1]!hks_stm_bs($U$1,"W59961072",$B61,1,"Cur=USD",100000000)</f>
        <v>87.61</v>
      </c>
      <c r="Q61" s="9" cm="1">
        <f t="array" ref="Q61">[1]!hks_stm_bs($U$1,"W57429756",$B61,1,"Cur=USD",100000000)</f>
        <v>92.57</v>
      </c>
      <c r="R61" s="9">
        <f>[1]!hks_stm_bs($U$1,"W51009704",$B61,1,"Cur=USD",100000000)</f>
        <v>21.23</v>
      </c>
      <c r="S61" s="9">
        <f>[1]!hks_stm_bs($U$1,"W50002154",$B61,1,"Cur=USD",100000000)</f>
        <v>69.88</v>
      </c>
    </row>
    <row r="62" spans="1:19" x14ac:dyDescent="0.25">
      <c r="A62" s="5">
        <v>43921</v>
      </c>
      <c r="B62" s="5">
        <v>43921</v>
      </c>
      <c r="C62" s="6">
        <f>[1]!hks_qstm_is($U$1,"W69199016",B62,1,"Cur=USD",100000000)</f>
        <v>33.29</v>
      </c>
      <c r="D62" s="6" cm="1">
        <f t="array" ref="D62">[1]!hks_qstm_is($U$1,"W69199016",EDATE($B62,-12),1,"Cur=USD",100000000)</f>
        <v>35.94</v>
      </c>
      <c r="E62" s="6" cm="1">
        <f t="array" ref="E62">[1]!hks_fa_or_ttm($U$1,$A62,"Cur=USD",100000000)+$C62-$D62</f>
        <v>141.18</v>
      </c>
      <c r="F62" s="7" cm="1">
        <f t="array" ref="F62">[1]!hks_qfa_grossprofitmargin($U$1,$B62,1)%</f>
        <v>0.62721499999999997</v>
      </c>
      <c r="G62" s="7" cm="1">
        <f t="array" ref="G62">[1]!hks_qfa_grossprofitmargin($U$1,EDATE($B62,-12),1)%</f>
        <v>0.629104</v>
      </c>
      <c r="H62" s="7" cm="1">
        <f t="array" ref="H62">[1]!hks_fa_grossprofitmargin_ttm2($U$1,$B62)%</f>
        <v>0.63684699999999994</v>
      </c>
      <c r="I62" s="7" cm="1">
        <f t="array" ref="I62">[1]!hks_qfa_netprofitmargin($U$1,$B62,1)%</f>
        <v>0.35265799999999997</v>
      </c>
      <c r="J62" s="7" cm="1">
        <f t="array" ref="J62">[1]!hks_qfa_netprofitmargin($U$1,EDATE($B62,-12),1)%</f>
        <v>0.33862000000000003</v>
      </c>
      <c r="K62" s="7" cm="1">
        <f t="array" ref="K62">[1]!hks_fa_netprofitmargin_ttm2($U$1,$B62)%</f>
        <v>0.35231600000000002</v>
      </c>
      <c r="L62" s="8" cm="1">
        <f t="array" ref="L62">[1]!hks_qstm_cs($U$1,"W93978243",$B62,1,"Cur=USD",100000000)</f>
        <v>8.51</v>
      </c>
      <c r="M62" s="6" cm="1">
        <f t="array" ref="M62">[1]!s_nq_avgclose($U$1,-63,$A62,3)</f>
        <v>103.47743952237327</v>
      </c>
      <c r="N62" s="6">
        <f>MIN([1]!s_mq_low($U$1,$A62,3),[1]!s_mq_low($U$1,$A62-31,3),[1]!s_mq_low($U$1,$A62-62,3))</f>
        <v>80.300506571428485</v>
      </c>
      <c r="O62" s="9">
        <f>MAX([1]!s_mq_high($U$1,$A62,3),[1]!s_mq_high($U$1,$A62-31,3),[1]!s_mq_high($U$1,$A62-62,3))</f>
        <v>116.21687037555559</v>
      </c>
      <c r="P62" s="9" cm="1">
        <f t="array" ref="P62">[1]!hks_stm_bs($U$1,"W59961072",$B62,1,"Cur=USD",100000000)</f>
        <v>83.1</v>
      </c>
      <c r="Q62" s="9" cm="1">
        <f t="array" ref="Q62">[1]!hks_stm_bs($U$1,"W57429756",$B62,1,"Cur=USD",100000000)</f>
        <v>89.73</v>
      </c>
      <c r="R62" s="9">
        <f>[1]!hks_stm_bs($U$1,"W51009704",$B62,1,"Cur=USD",100000000)</f>
        <v>23.81</v>
      </c>
      <c r="S62" s="9">
        <f>[1]!hks_stm_bs($U$1,"W50002154",$B62,1,"Cur=USD",100000000)</f>
        <v>71.680000000000007</v>
      </c>
    </row>
    <row r="63" spans="1:19" x14ac:dyDescent="0.25">
      <c r="A63" s="5">
        <v>44012</v>
      </c>
      <c r="B63" s="5">
        <v>44012</v>
      </c>
      <c r="C63" s="6">
        <f>[1]!hks_qstm_is($U$1,"W69199016",B63,1,"Cur=USD",100000000)</f>
        <v>32.39</v>
      </c>
      <c r="D63" s="6" cm="1">
        <f t="array" ref="D63">[1]!hks_qstm_is($U$1,"W69199016",EDATE($B63,-12),1,"Cur=USD",100000000)</f>
        <v>36.68</v>
      </c>
      <c r="E63" s="6" cm="1">
        <f t="array" ref="E63">[1]!hks_fa_or_ttm($U$1,$A63,"Cur=USD",100000000)+$C63-$D63</f>
        <v>136.88999999999999</v>
      </c>
      <c r="F63" s="7" cm="1">
        <f t="array" ref="F63">[1]!hks_qfa_grossprofitmargin($U$1,$B63,1)%</f>
        <v>0.642791</v>
      </c>
      <c r="G63" s="7" cm="1">
        <f t="array" ref="G63">[1]!hks_qfa_grossprofitmargin($U$1,EDATE($B63,-12),1)%</f>
        <v>0.64340199999999992</v>
      </c>
      <c r="H63" s="7" cm="1">
        <f t="array" ref="H63">[1]!hks_fa_grossprofitmargin_ttm2($U$1,$B63)%</f>
        <v>0.63649599999999995</v>
      </c>
      <c r="I63" s="7" cm="1">
        <f t="array" ref="I63">[1]!hks_qfa_netprofitmargin($U$1,$B63,1)%</f>
        <v>0.42605699999999996</v>
      </c>
      <c r="J63" s="7" cm="1">
        <f t="array" ref="J63">[1]!hks_qfa_netprofitmargin($U$1,EDATE($B63,-12),1)%</f>
        <v>0.35578000000000004</v>
      </c>
      <c r="K63" s="7" cm="1">
        <f t="array" ref="K63">[1]!hks_fa_netprofitmargin_ttm2($U$1,$B63)%</f>
        <v>0.368836</v>
      </c>
      <c r="L63" s="8" cm="1">
        <f t="array" ref="L63">[1]!hks_qstm_cs($U$1,"W93978243",$B63,1,"Cur=USD",100000000)</f>
        <v>17.2</v>
      </c>
      <c r="M63" s="6" cm="1">
        <f t="array" ref="M63">[1]!s_nq_avgclose($U$1,-63,$A63,3)</f>
        <v>100.89741021116514</v>
      </c>
      <c r="N63" s="6">
        <f>MIN([1]!s_mq_low($U$1,$A63,3),[1]!s_mq_low($U$1,$A63-31,3),[1]!s_mq_low($U$1,$A63-62,3))</f>
        <v>82.871088906618695</v>
      </c>
      <c r="O63" s="9">
        <f>MAX([1]!s_mq_high($U$1,$A63,3),[1]!s_mq_high($U$1,$A63-31,3),[1]!s_mq_high($U$1,$A63-62,3))</f>
        <v>117.95373650209319</v>
      </c>
      <c r="P63" s="9" cm="1">
        <f t="array" ref="P63">[1]!hks_stm_bs($U$1,"W59961072",$B63,1,"Cur=USD",100000000)</f>
        <v>84.88</v>
      </c>
      <c r="Q63" s="9" cm="1">
        <f t="array" ref="Q63">[1]!hks_stm_bs($U$1,"W57429756",$B63,1,"Cur=USD",100000000)</f>
        <v>89.57</v>
      </c>
      <c r="R63" s="9">
        <f>[1]!hks_stm_bs($U$1,"W51009704",$B63,1,"Cur=USD",100000000)</f>
        <v>21.63</v>
      </c>
      <c r="S63" s="9">
        <f>[1]!hks_stm_bs($U$1,"W50002154",$B63,1,"Cur=USD",100000000)</f>
        <v>76.38</v>
      </c>
    </row>
    <row r="64" spans="1:19" x14ac:dyDescent="0.25">
      <c r="A64" s="5">
        <v>44104</v>
      </c>
      <c r="B64" s="5">
        <v>44104</v>
      </c>
      <c r="C64" s="6">
        <f>[1]!hks_qstm_is($U$1,"W69199016",B64,1,"Cur=USD",100000000)</f>
        <v>38.17</v>
      </c>
      <c r="D64" s="6" cm="1">
        <f t="array" ref="D64">[1]!hks_qstm_is($U$1,"W69199016",EDATE($B64,-12),1,"Cur=USD",100000000)</f>
        <v>37.71</v>
      </c>
      <c r="E64" s="6" cm="1">
        <f t="array" ref="E64">[1]!hks_fa_or_ttm($U$1,$A64,"Cur=USD",100000000)+$C64-$D64</f>
        <v>137.35</v>
      </c>
      <c r="F64" s="7" cm="1">
        <f t="array" ref="F64">[1]!hks_qfa_grossprofitmargin($U$1,$B64,1)%</f>
        <v>0.64265100000000008</v>
      </c>
      <c r="G64" s="7" cm="1">
        <f t="array" ref="G64">[1]!hks_qfa_grossprofitmargin($U$1,EDATE($B64,-12),1)%</f>
        <v>0.64863399999999993</v>
      </c>
      <c r="H64" s="7" cm="1">
        <f t="array" ref="H64">[1]!hks_fa_grossprofitmargin_ttm2($U$1,$B64)%</f>
        <v>0.63487400000000005</v>
      </c>
      <c r="I64" s="7" cm="1">
        <f t="array" ref="I64">[1]!hks_qfa_netprofitmargin($U$1,$B64,1)%</f>
        <v>0.35446699999999998</v>
      </c>
      <c r="J64" s="7" cm="1">
        <f t="array" ref="J64">[1]!hks_qfa_netprofitmargin($U$1,EDATE($B64,-12),1)%</f>
        <v>0.37788400000000005</v>
      </c>
      <c r="K64" s="7" cm="1">
        <f t="array" ref="K64">[1]!hks_fa_netprofitmargin_ttm2($U$1,$B64)%</f>
        <v>0.36235899999999999</v>
      </c>
      <c r="L64" s="8" cm="1">
        <f t="array" ref="L64">[1]!hks_qstm_cs($U$1,"W93978243",$B64,1,"Cur=USD",100000000)</f>
        <v>14.43</v>
      </c>
      <c r="M64" s="6" cm="1">
        <f t="array" ref="M64">[1]!s_nq_avgclose($U$1,-63,$A64,3)</f>
        <v>118.73030826276631</v>
      </c>
      <c r="N64" s="6">
        <f>MIN([1]!s_mq_low($U$1,$A64,3),[1]!s_mq_low($U$1,$A64-31,3),[1]!s_mq_low($U$1,$A64-62,3))</f>
        <v>108.38216634519426</v>
      </c>
      <c r="O64" s="9">
        <f>MAX([1]!s_mq_high($U$1,$A64,3),[1]!s_mq_high($U$1,$A64-31,3),[1]!s_mq_high($U$1,$A64-62,3))</f>
        <v>129.87373588448611</v>
      </c>
      <c r="P64" s="9" cm="1">
        <f t="array" ref="P64">[1]!hks_stm_bs($U$1,"W59961072",$B64,1,"Cur=USD",100000000)</f>
        <v>92.59</v>
      </c>
      <c r="Q64" s="9" cm="1">
        <f t="array" ref="Q64">[1]!hks_stm_bs($U$1,"W57429756",$B64,1,"Cur=USD",100000000)</f>
        <v>89.48</v>
      </c>
      <c r="R64" s="9">
        <f>[1]!hks_stm_bs($U$1,"W51009704",$B64,1,"Cur=USD",100000000)</f>
        <v>21.85</v>
      </c>
      <c r="S64" s="9">
        <f>[1]!hks_stm_bs($U$1,"W50002154",$B64,1,"Cur=USD",100000000)</f>
        <v>76.97</v>
      </c>
    </row>
    <row r="65" spans="1:19" x14ac:dyDescent="0.25">
      <c r="A65" s="5">
        <v>44196</v>
      </c>
      <c r="B65" s="5">
        <v>44196</v>
      </c>
      <c r="C65" s="6">
        <f>[1]!hks_qstm_is($U$1,"W69199016",B65,1,"Cur=USD",100000000)</f>
        <v>40.76</v>
      </c>
      <c r="D65" s="6" cm="1">
        <f t="array" ref="D65">[1]!hks_qstm_is($U$1,"W69199016",EDATE($B65,-12),1,"Cur=USD",100000000)</f>
        <v>33.5</v>
      </c>
      <c r="E65" s="6" cm="1">
        <f t="array" ref="E65">[1]!hks_fa_or_ttm($U$1,$A65,"Cur=USD",100000000)+$C65-$D65</f>
        <v>144.60999999999999</v>
      </c>
      <c r="F65" s="7" cm="1">
        <f t="array" ref="F65">[1]!hks_qfa_grossprofitmargin($U$1,$B65,1)%</f>
        <v>0.64916600000000002</v>
      </c>
      <c r="G65" s="7" cm="1">
        <f t="array" ref="G65">[1]!hks_qfa_grossprofitmargin($U$1,EDATE($B65,-12),1)%</f>
        <v>0.62597000000000003</v>
      </c>
      <c r="H65" s="7" cm="1">
        <f t="array" ref="H65">[1]!hks_fa_grossprofitmargin_ttm2($U$1,$B65)%</f>
        <v>0.64096500000000001</v>
      </c>
      <c r="I65" s="7" cm="1">
        <f t="array" ref="I65">[1]!hks_qfa_netprofitmargin($U$1,$B65,1)%</f>
        <v>0.41413200000000006</v>
      </c>
      <c r="J65" s="7" cm="1">
        <f t="array" ref="J65">[1]!hks_qfa_netprofitmargin($U$1,EDATE($B65,-12),1)%</f>
        <v>0.31940299999999999</v>
      </c>
      <c r="K65" s="7" cm="1">
        <f t="array" ref="K65">[1]!hks_fa_netprofitmargin_ttm2($U$1,$B65)%</f>
        <v>0.386903</v>
      </c>
      <c r="L65" s="8" cm="1">
        <f t="array" ref="L65">[1]!hks_qstm_cs($U$1,"W93978243",$B65,1,"Cur=USD",100000000)</f>
        <v>21.25</v>
      </c>
      <c r="M65" s="6" cm="1">
        <f t="array" ref="M65">[1]!s_nq_avgclose($U$1,-63,$A65,3)</f>
        <v>136.7811449665825</v>
      </c>
      <c r="N65" s="6">
        <f>MIN([1]!s_mq_low($U$1,$A65,3),[1]!s_mq_low($U$1,$A65-31,3),[1]!s_mq_low($U$1,$A65-62,3))</f>
        <v>123.28244902588813</v>
      </c>
      <c r="O65" s="9">
        <f>MAX([1]!s_mq_high($U$1,$A65,3),[1]!s_mq_high($U$1,$A65-31,3),[1]!s_mq_high($U$1,$A65-62,3))</f>
        <v>147.44303724616128</v>
      </c>
      <c r="P65" s="9" cm="1">
        <f t="array" ref="P65">[1]!hks_stm_bs($U$1,"W59961072",$B65,1,"Cur=USD",100000000)</f>
        <v>102.39</v>
      </c>
      <c r="Q65" s="9" cm="1">
        <f t="array" ref="Q65">[1]!hks_stm_bs($U$1,"W57429756",$B65,1,"Cur=USD",100000000)</f>
        <v>91.12</v>
      </c>
      <c r="R65" s="9">
        <f>[1]!hks_stm_bs($U$1,"W51009704",$B65,1,"Cur=USD",100000000)</f>
        <v>23.9</v>
      </c>
      <c r="S65" s="9">
        <f>[1]!hks_stm_bs($U$1,"W50002154",$B65,1,"Cur=USD",100000000)</f>
        <v>77.739999999999995</v>
      </c>
    </row>
    <row r="66" spans="1:19" x14ac:dyDescent="0.25">
      <c r="A66" s="5">
        <v>44286</v>
      </c>
      <c r="B66" s="5">
        <v>44286</v>
      </c>
      <c r="C66" s="6">
        <f>[1]!hks_qstm_is($U$1,"W69199016",B66,1,"Cur=USD",100000000)</f>
        <v>42.89</v>
      </c>
      <c r="D66" s="6" cm="1">
        <f t="array" ref="D66">[1]!hks_qstm_is($U$1,"W69199016",EDATE($B66,-12),1,"Cur=USD",100000000)</f>
        <v>33.29</v>
      </c>
      <c r="E66" s="6" cm="1">
        <f t="array" ref="E66">[1]!hks_fa_or_ttm($U$1,$A66,"Cur=USD",100000000)+$C66-$D66</f>
        <v>154.21</v>
      </c>
      <c r="F66" s="7" cm="1">
        <f t="array" ref="F66">[1]!hks_qfa_grossprofitmargin($U$1,$B66,1)%</f>
        <v>0.65213300000000007</v>
      </c>
      <c r="G66" s="7" cm="1">
        <f t="array" ref="G66">[1]!hks_qfa_grossprofitmargin($U$1,EDATE($B66,-12),1)%</f>
        <v>0.62721499999999997</v>
      </c>
      <c r="H66" s="7" cm="1">
        <f t="array" ref="H66">[1]!hks_fa_grossprofitmargin_ttm2($U$1,$B66)%</f>
        <v>0.64703999999999995</v>
      </c>
      <c r="I66" s="7" cm="1">
        <f t="array" ref="I66">[1]!hks_qfa_netprofitmargin($U$1,$B66,1)%</f>
        <v>0.40871999999999997</v>
      </c>
      <c r="J66" s="7" cm="1">
        <f t="array" ref="J66">[1]!hks_qfa_netprofitmargin($U$1,EDATE($B66,-12),1)%</f>
        <v>0.35265799999999997</v>
      </c>
      <c r="K66" s="7" cm="1">
        <f t="array" ref="K66">[1]!hks_fa_netprofitmargin_ttm2($U$1,$B66)%</f>
        <v>0.40036299999999997</v>
      </c>
      <c r="L66" s="8" cm="1">
        <f t="array" ref="L66">[1]!hks_qstm_cs($U$1,"W93978243",$B66,1,"Cur=USD",100000000)</f>
        <v>18.5</v>
      </c>
      <c r="M66" s="6" cm="1">
        <f t="array" ref="M66">[1]!s_nq_avgclose($U$1,-63,$A66,3)</f>
        <v>153.32527685791919</v>
      </c>
      <c r="N66" s="6">
        <f>MIN([1]!s_mq_low($U$1,$A66,3),[1]!s_mq_low($U$1,$A66-31,3),[1]!s_mq_low($U$1,$A66-62,3))</f>
        <v>141.72569631970015</v>
      </c>
      <c r="O66" s="9">
        <f>MAX([1]!s_mq_high($U$1,$A66,3),[1]!s_mq_high($U$1,$A66-31,3),[1]!s_mq_high($U$1,$A66-62,3))</f>
        <v>168.92372581422438</v>
      </c>
      <c r="P66" s="9" cm="1">
        <f t="array" ref="P66">[1]!hks_stm_bs($U$1,"W59961072",$B66,1,"Cur=USD",100000000)</f>
        <v>104.05</v>
      </c>
      <c r="Q66" s="9" cm="1">
        <f t="array" ref="Q66">[1]!hks_stm_bs($U$1,"W57429756",$B66,1,"Cur=USD",100000000)</f>
        <v>92.34</v>
      </c>
      <c r="R66" s="9">
        <f>[1]!hks_stm_bs($U$1,"W51009704",$B66,1,"Cur=USD",100000000)</f>
        <v>17</v>
      </c>
      <c r="S66" s="9">
        <f>[1]!hks_stm_bs($U$1,"W50002154",$B66,1,"Cur=USD",100000000)</f>
        <v>77.73</v>
      </c>
    </row>
    <row r="67" spans="1:19" x14ac:dyDescent="0.25">
      <c r="A67" s="5">
        <v>44377</v>
      </c>
      <c r="B67" s="5">
        <v>44377</v>
      </c>
      <c r="C67" s="6">
        <f>[1]!hks_qstm_is($U$1,"W69199016",B67,1,"Cur=USD",100000000)</f>
        <v>45.8</v>
      </c>
      <c r="D67" s="6" cm="1">
        <f t="array" ref="D67">[1]!hks_qstm_is($U$1,"W69199016",EDATE($B67,-12),1,"Cur=USD",100000000)</f>
        <v>32.39</v>
      </c>
      <c r="E67" s="6" cm="1">
        <f t="array" ref="E67">[1]!hks_fa_or_ttm($U$1,$A67,"Cur=USD",100000000)+$C67-$D67</f>
        <v>167.62</v>
      </c>
      <c r="F67" s="7" cm="1">
        <f t="array" ref="F67">[1]!hks_qfa_grossprofitmargin($U$1,$B67,1)%</f>
        <v>0.67183400000000004</v>
      </c>
      <c r="G67" s="7" cm="1">
        <f t="array" ref="G67">[1]!hks_qfa_grossprofitmargin($U$1,EDATE($B67,-12),1)%</f>
        <v>0.642791</v>
      </c>
      <c r="H67" s="7" cm="1">
        <f t="array" ref="H67">[1]!hks_fa_grossprofitmargin_ttm2($U$1,$B67)%</f>
        <v>0.65463499999999997</v>
      </c>
      <c r="I67" s="7" cm="1">
        <f t="array" ref="I67">[1]!hks_qfa_netprofitmargin($U$1,$B67,1)%</f>
        <v>0.42161599999999999</v>
      </c>
      <c r="J67" s="7" cm="1">
        <f t="array" ref="J67">[1]!hks_qfa_netprofitmargin($U$1,EDATE($B67,-12),1)%</f>
        <v>0.42605699999999996</v>
      </c>
      <c r="K67" s="7" cm="1">
        <f t="array" ref="K67">[1]!hks_fa_netprofitmargin_ttm2($U$1,$B67)%</f>
        <v>0.40120499999999998</v>
      </c>
      <c r="L67" s="8" cm="1">
        <f t="array" ref="L67">[1]!hks_qstm_cs($U$1,"W93978243",$B67,1,"Cur=USD",100000000)</f>
        <v>21.21</v>
      </c>
      <c r="M67" s="6" cm="1">
        <f t="array" ref="M67">[1]!s_nq_avgclose($U$1,-63,$A67,3)</f>
        <v>166.88402474728213</v>
      </c>
      <c r="N67" s="6">
        <f>MIN([1]!s_mq_low($U$1,$A67,3),[1]!s_mq_low($U$1,$A67-31,3),[1]!s_mq_low($U$1,$A67-62,3))</f>
        <v>156.07674154063869</v>
      </c>
      <c r="O67" s="9">
        <f>MAX([1]!s_mq_high($U$1,$A67,3),[1]!s_mq_high($U$1,$A67-31,3),[1]!s_mq_high($U$1,$A67-62,3))</f>
        <v>175.2478327454684</v>
      </c>
      <c r="P67" s="9" cm="1">
        <f t="array" ref="P67">[1]!hks_stm_bs($U$1,"W59961072",$B67,1,"Cur=USD",100000000)</f>
        <v>111.77</v>
      </c>
      <c r="Q67" s="9" cm="1">
        <f t="array" ref="Q67">[1]!hks_stm_bs($U$1,"W57429756",$B67,1,"Cur=USD",100000000)</f>
        <v>94.26</v>
      </c>
      <c r="R67" s="9">
        <f>[1]!hks_stm_bs($U$1,"W51009704",$B67,1,"Cur=USD",100000000)</f>
        <v>22.01</v>
      </c>
      <c r="S67" s="9">
        <f>[1]!hks_stm_bs($U$1,"W50002154",$B67,1,"Cur=USD",100000000)</f>
        <v>72.489999999999995</v>
      </c>
    </row>
    <row r="68" spans="1:19" x14ac:dyDescent="0.25">
      <c r="A68" s="5">
        <v>44469</v>
      </c>
      <c r="B68" s="5">
        <v>44469</v>
      </c>
      <c r="C68" s="6">
        <f>[1]!hks_qstm_is($U$1,"W69199016",B68,1,"Cur=USD",100000000)</f>
        <v>46.43</v>
      </c>
      <c r="D68" s="6" cm="1">
        <f t="array" ref="D68">[1]!hks_qstm_is($U$1,"W69199016",EDATE($B68,-12),1,"Cur=USD",100000000)</f>
        <v>38.17</v>
      </c>
      <c r="E68" s="6" cm="1">
        <f t="array" ref="E68">[1]!hks_fa_or_ttm($U$1,$A68,"Cur=USD",100000000)+$C68-$D68</f>
        <v>175.88</v>
      </c>
      <c r="F68" s="7" cm="1">
        <f t="array" ref="F68">[1]!hks_qfa_grossprofitmargin($U$1,$B68,1)%</f>
        <v>0.678871</v>
      </c>
      <c r="G68" s="7" cm="1">
        <f t="array" ref="G68">[1]!hks_qfa_grossprofitmargin($U$1,EDATE($B68,-12),1)%</f>
        <v>0.64265100000000008</v>
      </c>
      <c r="H68" s="7" cm="1">
        <f t="array" ref="H68">[1]!hks_fa_grossprofitmargin_ttm2($U$1,$B68)%</f>
        <v>0.66363399999999995</v>
      </c>
      <c r="I68" s="7" cm="1">
        <f t="array" ref="I68">[1]!hks_qfa_netprofitmargin($U$1,$B68,1)%</f>
        <v>0.41934100000000002</v>
      </c>
      <c r="J68" s="7" cm="1">
        <f t="array" ref="J68">[1]!hks_qfa_netprofitmargin($U$1,EDATE($B68,-12),1)%</f>
        <v>0.35446699999999998</v>
      </c>
      <c r="K68" s="7" cm="1">
        <f t="array" ref="K68">[1]!hks_fa_netprofitmargin_ttm2($U$1,$B68)%</f>
        <v>0.41613600000000001</v>
      </c>
      <c r="L68" s="8" cm="1">
        <f t="array" ref="L68">[1]!hks_qstm_cs($U$1,"W93978243",$B68,1,"Cur=USD",100000000)</f>
        <v>24.28</v>
      </c>
      <c r="M68" s="6" cm="1">
        <f t="array" ref="M68">[1]!s_nq_avgclose($U$1,-63,$A68,3)</f>
        <v>170.68736960932753</v>
      </c>
      <c r="N68" s="6">
        <f>MIN([1]!s_mq_low($U$1,$A68,3),[1]!s_mq_low($U$1,$A68-31,3),[1]!s_mq_low($U$1,$A68-62,3))</f>
        <v>163.18474181648341</v>
      </c>
      <c r="O68" s="9">
        <f>MAX([1]!s_mq_high($U$1,$A68,3),[1]!s_mq_high($U$1,$A68-31,3),[1]!s_mq_high($U$1,$A68-62,3))</f>
        <v>180.19333530690469</v>
      </c>
      <c r="P68" s="9" cm="1">
        <f t="array" ref="P68">[1]!hks_stm_bs($U$1,"W59961072",$B68,1,"Cur=USD",100000000)</f>
        <v>135.85</v>
      </c>
      <c r="Q68" s="9" cm="1">
        <f t="array" ref="Q68">[1]!hks_stm_bs($U$1,"W57429756",$B68,1,"Cur=USD",100000000)</f>
        <v>96.88</v>
      </c>
      <c r="R68" s="9">
        <f>[1]!hks_stm_bs($U$1,"W51009704",$B68,1,"Cur=USD",100000000)</f>
        <v>24.13</v>
      </c>
      <c r="S68" s="9">
        <f>[1]!hks_stm_bs($U$1,"W50002154",$B68,1,"Cur=USD",100000000)</f>
        <v>87.09</v>
      </c>
    </row>
    <row r="69" spans="1:19" x14ac:dyDescent="0.25">
      <c r="A69" s="5">
        <v>44561</v>
      </c>
      <c r="B69" s="5">
        <v>44561</v>
      </c>
      <c r="C69" s="6">
        <f>[1]!hks_qstm_is($U$1,"W69199016",B69,1,"Cur=USD",100000000)</f>
        <v>48.32</v>
      </c>
      <c r="D69" s="6" cm="1">
        <f t="array" ref="D69">[1]!hks_qstm_is($U$1,"W69199016",EDATE($B69,-12),1,"Cur=USD",100000000)</f>
        <v>40.76</v>
      </c>
      <c r="E69" s="6" cm="1">
        <f t="array" ref="E69">[1]!hks_fa_or_ttm($U$1,$A69,"Cur=USD",100000000)+$C69-$D69</f>
        <v>183.44</v>
      </c>
      <c r="F69" s="7" cm="1">
        <f t="array" ref="F69">[1]!hks_qfa_grossprofitmargin($U$1,$B69,1)%</f>
        <v>0.69329499999999999</v>
      </c>
      <c r="G69" s="7" cm="1">
        <f t="array" ref="G69">[1]!hks_qfa_grossprofitmargin($U$1,EDATE($B69,-12),1)%</f>
        <v>0.64916600000000002</v>
      </c>
      <c r="H69" s="7" cm="1">
        <f t="array" ref="H69">[1]!hks_fa_grossprofitmargin_ttm2($U$1,$B69)%</f>
        <v>0.67466199999999998</v>
      </c>
      <c r="I69" s="7" cm="1">
        <f t="array" ref="I69">[1]!hks_qfa_netprofitmargin($U$1,$B69,1)%</f>
        <v>0.44246699999999994</v>
      </c>
      <c r="J69" s="7" cm="1">
        <f t="array" ref="J69">[1]!hks_qfa_netprofitmargin($U$1,EDATE($B69,-12),1)%</f>
        <v>0.41413200000000006</v>
      </c>
      <c r="K69" s="7" cm="1">
        <f t="array" ref="K69">[1]!hks_fa_netprofitmargin_ttm2($U$1,$B69)%</f>
        <v>0.42351700000000003</v>
      </c>
      <c r="L69" s="8" cm="1">
        <f t="array" ref="L69">[1]!hks_qstm_cs($U$1,"W93978243",$B69,1,"Cur=USD",100000000)</f>
        <v>23.57</v>
      </c>
      <c r="M69" s="6" cm="1">
        <f t="array" ref="M69">[1]!s_nq_avgclose($U$1,-63,$A69,3)</f>
        <v>172.90022094056124</v>
      </c>
      <c r="N69" s="6">
        <f>MIN([1]!s_mq_low($U$1,$A69,3),[1]!s_mq_low($U$1,$A69-31,3),[1]!s_mq_low($U$1,$A69-62,3))</f>
        <v>164.61520354162033</v>
      </c>
      <c r="O69" s="9">
        <f>MAX([1]!s_mq_high($U$1,$A69,3),[1]!s_mq_high($U$1,$A69-31,3),[1]!s_mq_high($U$1,$A69-62,3))</f>
        <v>181.39510252426112</v>
      </c>
      <c r="P69" s="9" cm="1">
        <f t="array" ref="P69">[1]!hks_stm_bs($U$1,"W59961072",$B69,1,"Cur=USD",100000000)</f>
        <v>136.85</v>
      </c>
      <c r="Q69" s="9" cm="1">
        <f t="array" ref="Q69">[1]!hks_stm_bs($U$1,"W57429756",$B69,1,"Cur=USD",100000000)</f>
        <v>109.91</v>
      </c>
      <c r="R69" s="9">
        <f>[1]!hks_stm_bs($U$1,"W51009704",$B69,1,"Cur=USD",100000000)</f>
        <v>25.69</v>
      </c>
      <c r="S69" s="9">
        <f>[1]!hks_stm_bs($U$1,"W50002154",$B69,1,"Cur=USD",100000000)</f>
        <v>87.74</v>
      </c>
    </row>
    <row r="70" spans="1:19" x14ac:dyDescent="0.25">
      <c r="A70" s="5">
        <v>44651</v>
      </c>
      <c r="B70" s="5">
        <v>44651</v>
      </c>
      <c r="C70" s="6">
        <f>[1]!hks_qstm_is($U$1,"W69199016",B70,1,"Cur=USD",100000000)</f>
        <v>49.05</v>
      </c>
      <c r="D70" s="6" cm="1">
        <f t="array" ref="D70">[1]!hks_qstm_is($U$1,"W69199016",EDATE($B70,-12),1,"Cur=USD",100000000)</f>
        <v>42.89</v>
      </c>
      <c r="E70" s="6" cm="1">
        <f t="array" ref="E70">[1]!hks_fa_or_ttm($U$1,$A70,"Cur=USD",100000000)+$C70-$D70</f>
        <v>189.60000000000002</v>
      </c>
      <c r="F70" s="7" cm="1">
        <f t="array" ref="F70">[1]!hks_qfa_grossprofitmargin($U$1,$B70,1)%</f>
        <v>0.70173299999999994</v>
      </c>
      <c r="G70" s="7" cm="1">
        <f t="array" ref="G70">[1]!hks_qfa_grossprofitmargin($U$1,EDATE($B70,-12),1)%</f>
        <v>0.65213300000000007</v>
      </c>
      <c r="H70" s="7" cm="1">
        <f t="array" ref="H70">[1]!hks_fa_grossprofitmargin_ttm2($U$1,$B70)%</f>
        <v>0.68676199999999998</v>
      </c>
      <c r="I70" s="7" cm="1">
        <f t="array" ref="I70">[1]!hks_qfa_netprofitmargin($U$1,$B70,1)%</f>
        <v>0.44872599999999996</v>
      </c>
      <c r="J70" s="7" cm="1">
        <f t="array" ref="J70">[1]!hks_qfa_netprofitmargin($U$1,EDATE($B70,-12),1)%</f>
        <v>0.40871999999999997</v>
      </c>
      <c r="K70" s="7" cm="1">
        <f t="array" ref="K70">[1]!hks_fa_netprofitmargin_ttm2($U$1,$B70)%</f>
        <v>0.43338599999999999</v>
      </c>
      <c r="L70" s="8" cm="1">
        <f t="array" ref="L70">[1]!hks_qstm_cs($U$1,"W93978243",$B70,1,"Cur=USD",100000000)</f>
        <v>21.44</v>
      </c>
      <c r="M70" s="6" cm="1">
        <f t="array" ref="M70">[1]!s_nq_avgclose($U$1,-63,$A70,3)</f>
        <v>160.16841782347061</v>
      </c>
      <c r="N70" s="6">
        <f>MIN([1]!s_mq_low($U$1,$A70,3),[1]!s_mq_low($U$1,$A70-31,3),[1]!s_mq_low($U$1,$A70-62,3))</f>
        <v>146.27913047454493</v>
      </c>
      <c r="O70" s="9">
        <f>MAX([1]!s_mq_high($U$1,$A70,3),[1]!s_mq_high($U$1,$A70-31,3),[1]!s_mq_high($U$1,$A70-62,3))</f>
        <v>173.801843175605</v>
      </c>
      <c r="P70" s="9" cm="1">
        <f t="array" ref="P70">[1]!hks_stm_bs($U$1,"W59961072",$B70,1,"Cur=USD",100000000)</f>
        <v>140.1</v>
      </c>
      <c r="Q70" s="9" cm="1">
        <f t="array" ref="Q70">[1]!hks_stm_bs($U$1,"W57429756",$B70,1,"Cur=USD",100000000)</f>
        <v>112.66</v>
      </c>
      <c r="R70" s="9">
        <f>[1]!hks_stm_bs($U$1,"W51009704",$B70,1,"Cur=USD",100000000)</f>
        <v>25.28</v>
      </c>
      <c r="S70" s="9">
        <f>[1]!hks_stm_bs($U$1,"W50002154",$B70,1,"Cur=USD",100000000)</f>
        <v>87.31</v>
      </c>
    </row>
    <row r="71" spans="1:19" x14ac:dyDescent="0.25">
      <c r="A71" s="5">
        <v>44742</v>
      </c>
      <c r="B71" s="5">
        <v>44742</v>
      </c>
      <c r="C71" s="6">
        <f>[1]!hks_qstm_is($U$1,"W69199016",B71,1,"Cur=USD",100000000)</f>
        <v>52.12</v>
      </c>
      <c r="D71" s="6" cm="1">
        <f t="array" ref="D71">[1]!hks_qstm_is($U$1,"W69199016",EDATE($B71,-12),1,"Cur=USD",100000000)</f>
        <v>45.8</v>
      </c>
      <c r="E71" s="6" cm="1">
        <f t="array" ref="E71">[1]!hks_fa_or_ttm($U$1,$A71,"Cur=USD",100000000)+$C71-$D71</f>
        <v>195.92000000000002</v>
      </c>
      <c r="F71" s="7" cm="1">
        <f t="array" ref="F71">[1]!hks_qfa_grossprofitmargin($U$1,$B71,1)%</f>
        <v>0.69551000000000007</v>
      </c>
      <c r="G71" s="7" cm="1">
        <f t="array" ref="G71">[1]!hks_qfa_grossprofitmargin($U$1,EDATE($B71,-12),1)%</f>
        <v>0.67183400000000004</v>
      </c>
      <c r="H71" s="7" cm="1">
        <f t="array" ref="H71">[1]!hks_fa_grossprofitmargin_ttm2($U$1,$B71)%</f>
        <v>0.69257900000000006</v>
      </c>
      <c r="I71" s="7" cm="1">
        <f t="array" ref="I71">[1]!hks_qfa_netprofitmargin($U$1,$B71,1)%</f>
        <v>0.43956299999999998</v>
      </c>
      <c r="J71" s="7" cm="1">
        <f t="array" ref="J71">[1]!hks_qfa_netprofitmargin($U$1,EDATE($B71,-12),1)%</f>
        <v>0.42161599999999999</v>
      </c>
      <c r="K71" s="7" cm="1">
        <f t="array" ref="K71">[1]!hks_fa_netprofitmargin_ttm2($U$1,$B71)%</f>
        <v>0.43778100000000003</v>
      </c>
      <c r="L71" s="8" cm="1">
        <f t="array" ref="L71">[1]!hks_qstm_cs($U$1,"W93978243",$B71,1,"Cur=USD",100000000)</f>
        <v>17.68</v>
      </c>
      <c r="M71" s="6" cm="1">
        <f t="array" ref="M71">[1]!s_nq_avgclose($U$1,-63,$A71,3)</f>
        <v>153.89975113287653</v>
      </c>
      <c r="N71" s="6">
        <f>MIN([1]!s_mq_low($U$1,$A71,3),[1]!s_mq_low($U$1,$A71-31,3),[1]!s_mq_low($U$1,$A71-62,3))</f>
        <v>136.35443202862845</v>
      </c>
      <c r="O71" s="9">
        <f>MAX([1]!s_mq_high($U$1,$A71,3),[1]!s_mq_high($U$1,$A71-31,3),[1]!s_mq_high($U$1,$A71-62,3))</f>
        <v>167.92942279235902</v>
      </c>
      <c r="P71" s="9" cm="1">
        <f t="array" ref="P71">[1]!hks_stm_bs($U$1,"W59961072",$B71,1,"Cur=USD",100000000)</f>
        <v>130.43</v>
      </c>
      <c r="Q71" s="9" cm="1">
        <f t="array" ref="Q71">[1]!hks_stm_bs($U$1,"W57429756",$B71,1,"Cur=USD",100000000)</f>
        <v>116.8</v>
      </c>
      <c r="R71" s="9">
        <f>[1]!hks_stm_bs($U$1,"W51009704",$B71,1,"Cur=USD",100000000)</f>
        <v>25.6</v>
      </c>
      <c r="S71" s="9">
        <f>[1]!hks_stm_bs($U$1,"W50002154",$B71,1,"Cur=USD",100000000)</f>
        <v>80.709999999999994</v>
      </c>
    </row>
    <row r="72" spans="1:19" x14ac:dyDescent="0.25">
      <c r="A72" s="5">
        <v>44834</v>
      </c>
      <c r="B72" s="5">
        <v>44834</v>
      </c>
      <c r="C72" s="6">
        <f>[1]!hks_qstm_is($U$1,"W69199016",B72,1,"Cur=USD",100000000)</f>
        <v>52.41</v>
      </c>
      <c r="D72" s="6" cm="1">
        <f t="array" ref="D72">[1]!hks_qstm_is($U$1,"W69199016",EDATE($B72,-12),1,"Cur=USD",100000000)</f>
        <v>46.43</v>
      </c>
      <c r="E72" s="6" cm="1">
        <f t="array" ref="E72">[1]!hks_fa_or_ttm($U$1,$A72,"Cur=USD",100000000)+$C72-$D72</f>
        <v>201.89999999999998</v>
      </c>
      <c r="F72" s="7" cm="1">
        <f t="array" ref="F72">[1]!hks_qfa_grossprofitmargin($U$1,$B72,1)%</f>
        <v>0.69013499999999994</v>
      </c>
      <c r="G72" s="7" cm="1">
        <f t="array" ref="G72">[1]!hks_qfa_grossprofitmargin($U$1,EDATE($B72,-12),1)%</f>
        <v>0.678871</v>
      </c>
      <c r="H72" s="7" cm="1">
        <f t="array" ref="H72">[1]!hks_fa_grossprofitmargin_ttm2($U$1,$B72)%</f>
        <v>0.69509699999999996</v>
      </c>
      <c r="I72" s="7" cm="1">
        <f t="array" ref="I72">[1]!hks_qfa_netprofitmargin($U$1,$B72,1)%</f>
        <v>0.43789400000000001</v>
      </c>
      <c r="J72" s="7" cm="1">
        <f t="array" ref="J72">[1]!hks_qfa_netprofitmargin($U$1,EDATE($B72,-12),1)%</f>
        <v>0.41934100000000002</v>
      </c>
      <c r="K72" s="7" cm="1">
        <f t="array" ref="K72">[1]!hks_fa_netprofitmargin_ttm2($U$1,$B72)%</f>
        <v>0.44205100000000003</v>
      </c>
      <c r="L72" s="8" cm="1">
        <f t="array" ref="L72">[1]!hks_qstm_cs($U$1,"W93978243",$B72,1,"Cur=USD",100000000)</f>
        <v>27.66</v>
      </c>
      <c r="M72" s="6" cm="1">
        <f t="array" ref="M72">[1]!s_nq_avgclose($U$1,-63,$A72,3)</f>
        <v>154.09263637160697</v>
      </c>
      <c r="N72" s="6">
        <f>MIN([1]!s_mq_low($U$1,$A72,3),[1]!s_mq_low($U$1,$A72-31,3),[1]!s_mq_low($U$1,$A72-62,3))</f>
        <v>132.11006881945295</v>
      </c>
      <c r="O72" s="9">
        <f>MAX([1]!s_mq_high($U$1,$A72,3),[1]!s_mq_high($U$1,$A72-31,3),[1]!s_mq_high($U$1,$A72-62,3))</f>
        <v>171.21125271502154</v>
      </c>
      <c r="P72" s="9" cm="1">
        <f t="array" ref="P72">[1]!hks_stm_bs($U$1,"W59961072",$B72,1,"Cur=USD",100000000)</f>
        <v>137.72</v>
      </c>
      <c r="Q72" s="9" cm="1">
        <f t="array" ref="Q72">[1]!hks_stm_bs($U$1,"W57429756",$B72,1,"Cur=USD",100000000)</f>
        <v>122.85</v>
      </c>
      <c r="R72" s="9">
        <f>[1]!hks_stm_bs($U$1,"W51009704",$B72,1,"Cur=USD",100000000)</f>
        <v>27.98</v>
      </c>
      <c r="S72" s="9">
        <f>[1]!hks_stm_bs($U$1,"W50002154",$B72,1,"Cur=USD",100000000)</f>
        <v>87.52</v>
      </c>
    </row>
    <row r="73" spans="1:19" x14ac:dyDescent="0.25">
      <c r="A73" s="5">
        <v>44926</v>
      </c>
      <c r="B73" s="5">
        <v>44926</v>
      </c>
      <c r="C73" s="6">
        <f>[1]!hks_qstm_is($U$1,"W69199016",B73,1,"Cur=USD",100000000)</f>
        <v>46.7</v>
      </c>
      <c r="D73" s="6" cm="1">
        <f t="array" ref="D73">[1]!hks_qstm_is($U$1,"W69199016",EDATE($B73,-12),1,"Cur=USD",100000000)</f>
        <v>48.32</v>
      </c>
      <c r="E73" s="6" cm="1">
        <f t="array" ref="E73">[1]!hks_fa_or_ttm($U$1,$A73,"Cur=USD",100000000)+$C73-$D73</f>
        <v>200.28000000000003</v>
      </c>
      <c r="F73" s="7" cm="1">
        <f t="array" ref="F73">[1]!hks_qfa_grossprofitmargin($U$1,$B73,1)%</f>
        <v>0.66102800000000006</v>
      </c>
      <c r="G73" s="7" cm="1">
        <f t="array" ref="G73">[1]!hks_qfa_grossprofitmargin($U$1,EDATE($B73,-12),1)%</f>
        <v>0.69329499999999999</v>
      </c>
      <c r="H73" s="7" cm="1">
        <f t="array" ref="H73">[1]!hks_fa_grossprofitmargin_ttm2($U$1,$B73)%</f>
        <v>0.68758700000000006</v>
      </c>
      <c r="I73" s="7" cm="1">
        <f t="array" ref="I73">[1]!hks_qfa_netprofitmargin($U$1,$B73,1)%</f>
        <v>0.420128</v>
      </c>
      <c r="J73" s="7" cm="1">
        <f t="array" ref="J73">[1]!hks_qfa_netprofitmargin($U$1,EDATE($B73,-12),1)%</f>
        <v>0.44246699999999994</v>
      </c>
      <c r="K73" s="7" cm="1">
        <f t="array" ref="K73">[1]!hks_fa_netprofitmargin_ttm2($U$1,$B73)%</f>
        <v>0.436838</v>
      </c>
      <c r="L73" s="8" cm="1">
        <f t="array" ref="L73">[1]!hks_qstm_cs($U$1,"W93978243",$B73,1,"Cur=USD",100000000)</f>
        <v>20.420000000000002</v>
      </c>
      <c r="M73" s="6" cm="1">
        <f t="array" ref="M73">[1]!s_nq_avgclose($U$1,-63,$A73,3)</f>
        <v>154.18742347696485</v>
      </c>
      <c r="N73" s="6">
        <f>MIN([1]!s_mq_low($U$1,$A73,3),[1]!s_mq_low($U$1,$A73-31,3),[1]!s_mq_low($U$1,$A73-62,3))</f>
        <v>134.37123801716058</v>
      </c>
      <c r="O73" s="9">
        <f>MAX([1]!s_mq_high($U$1,$A73,3),[1]!s_mq_high($U$1,$A73-31,3),[1]!s_mq_high($U$1,$A73-62,3))</f>
        <v>169.88550323174786</v>
      </c>
      <c r="P73" s="9" cm="1">
        <f t="array" ref="P73">[1]!hks_stm_bs($U$1,"W59961072",$B73,1,"Cur=USD",100000000)</f>
        <v>140.21</v>
      </c>
      <c r="Q73" s="9" cm="1">
        <f t="array" ref="Q73">[1]!hks_stm_bs($U$1,"W57429756",$B73,1,"Cur=USD",100000000)</f>
        <v>131.86000000000001</v>
      </c>
      <c r="R73" s="9">
        <f>[1]!hks_stm_bs($U$1,"W51009704",$B73,1,"Cur=USD",100000000)</f>
        <v>29.85</v>
      </c>
      <c r="S73" s="9">
        <f>[1]!hks_stm_bs($U$1,"W50002154",$B73,1,"Cur=USD",100000000)</f>
        <v>96.45</v>
      </c>
    </row>
    <row r="74" spans="1:19" x14ac:dyDescent="0.25">
      <c r="A74" s="5">
        <v>45016</v>
      </c>
      <c r="B74" s="5">
        <v>45016</v>
      </c>
      <c r="C74" s="6">
        <f>[1]!hks_qstm_is($U$1,"W69199016",B74,1,"Cur=USD",100000000)</f>
        <v>43.79</v>
      </c>
      <c r="D74" s="6" cm="1">
        <f t="array" ref="D74">[1]!hks_qstm_is($U$1,"W69199016",EDATE($B74,-12),1,"Cur=USD",100000000)</f>
        <v>49.05</v>
      </c>
      <c r="E74" s="6" cm="1">
        <f t="array" ref="E74">[1]!hks_fa_or_ttm($U$1,$A74,"Cur=USD",100000000)+$C74-$D74</f>
        <v>195.01999999999998</v>
      </c>
      <c r="F74" s="7" cm="1">
        <f t="array" ref="F74">[1]!hks_qfa_grossprofitmargin($U$1,$B74,1)%</f>
        <v>0.65380199999999999</v>
      </c>
      <c r="G74" s="7" cm="1">
        <f t="array" ref="G74">[1]!hks_qfa_grossprofitmargin($U$1,EDATE($B74,-12),1)%</f>
        <v>0.70173299999999994</v>
      </c>
      <c r="H74" s="7" cm="1">
        <f t="array" ref="H74">[1]!hks_fa_grossprofitmargin_ttm2($U$1,$B74)%</f>
        <v>0.67644300000000002</v>
      </c>
      <c r="I74" s="7" cm="1">
        <f t="array" ref="I74">[1]!hks_qfa_netprofitmargin($U$1,$B74,1)%</f>
        <v>0.39004300000000003</v>
      </c>
      <c r="J74" s="7" cm="1">
        <f t="array" ref="J74">[1]!hks_qfa_netprofitmargin($U$1,EDATE($B74,-12),1)%</f>
        <v>0.44872599999999996</v>
      </c>
      <c r="K74" s="7" cm="1">
        <f t="array" ref="K74">[1]!hks_fa_netprofitmargin_ttm2($U$1,$B74)%</f>
        <v>0.42334099999999997</v>
      </c>
      <c r="L74" s="8" cm="1">
        <f t="array" ref="L74">[1]!hks_qstm_cs($U$1,"W93978243",$B74,1,"Cur=USD",100000000)</f>
        <v>11.6</v>
      </c>
      <c r="M74" s="6" cm="1">
        <f t="array" ref="M74">[1]!s_nq_avgclose($U$1,-63,$A74,3)</f>
        <v>163.63129729607422</v>
      </c>
      <c r="N74" s="6">
        <f>MIN([1]!s_mq_low($U$1,$A74,3),[1]!s_mq_low($U$1,$A74-31,3),[1]!s_mq_low($U$1,$A74-62,3))</f>
        <v>150.86396837866559</v>
      </c>
      <c r="O74" s="9">
        <f>MAX([1]!s_mq_high($U$1,$A74,3),[1]!s_mq_high($U$1,$A74-31,3),[1]!s_mq_high($U$1,$A74-62,3))</f>
        <v>174.0959019839737</v>
      </c>
      <c r="P74" s="9" cm="1">
        <f t="array" ref="P74">[1]!hks_stm_bs($U$1,"W59961072",$B74,1,"Cur=USD",100000000)</f>
        <v>150.22999999999999</v>
      </c>
      <c r="Q74" s="9" cm="1">
        <f t="array" ref="Q74">[1]!hks_stm_bs($U$1,"W57429756",$B74,1,"Cur=USD",100000000)</f>
        <v>141.97</v>
      </c>
      <c r="R74" s="9">
        <f>[1]!hks_stm_bs($U$1,"W51009704",$B74,1,"Cur=USD",100000000)</f>
        <v>29.04</v>
      </c>
      <c r="S74" s="9">
        <f>[1]!hks_stm_bs($U$1,"W50002154",$B74,1,"Cur=USD",100000000)</f>
        <v>110.73</v>
      </c>
    </row>
    <row r="75" spans="1:19" x14ac:dyDescent="0.25">
      <c r="A75" s="5">
        <v>45107</v>
      </c>
      <c r="B75" s="5">
        <v>45107</v>
      </c>
      <c r="C75" s="6">
        <f>[1]!hks_qstm_is($U$1,"W69199016",B75,1,"Cur=USD",100000000)</f>
        <v>45.31</v>
      </c>
      <c r="D75" s="6" cm="1">
        <f t="array" ref="D75">[1]!hks_qstm_is($U$1,"W69199016",EDATE($B75,-12),1,"Cur=USD",100000000)</f>
        <v>52.12</v>
      </c>
      <c r="E75" s="6" cm="1">
        <f t="array" ref="E75">[1]!hks_fa_or_ttm($U$1,$A75,"Cur=USD",100000000)+$C75-$D75</f>
        <v>188.21</v>
      </c>
      <c r="F75" s="7" cm="1">
        <f t="array" ref="F75">[1]!hks_qfa_grossprofitmargin($U$1,$B75,1)%</f>
        <v>0.64224199999999998</v>
      </c>
      <c r="G75" s="7" cm="1">
        <f t="array" ref="G75">[1]!hks_qfa_grossprofitmargin($U$1,EDATE($B75,-12),1)%</f>
        <v>0.69551000000000007</v>
      </c>
      <c r="H75" s="7" cm="1">
        <f t="array" ref="H75">[1]!hks_fa_grossprofitmargin_ttm2($U$1,$B75)%</f>
        <v>0.66293000000000002</v>
      </c>
      <c r="I75" s="7" cm="1">
        <f t="array" ref="I75">[1]!hks_qfa_netprofitmargin($U$1,$B75,1)%</f>
        <v>0.38004899999999997</v>
      </c>
      <c r="J75" s="7" cm="1">
        <f t="array" ref="J75">[1]!hks_qfa_netprofitmargin($U$1,EDATE($B75,-12),1)%</f>
        <v>0.43956299999999998</v>
      </c>
      <c r="K75" s="7" cm="1">
        <f t="array" ref="K75">[1]!hks_fa_netprofitmargin_ttm2($U$1,$B75)%</f>
        <v>0.40842699999999998</v>
      </c>
      <c r="L75" s="8" cm="1">
        <f t="array" ref="L75">[1]!hks_qstm_cs($U$1,"W93978243",$B75,1,"Cur=USD",100000000)</f>
        <v>13.99</v>
      </c>
      <c r="M75" s="6" cm="1">
        <f t="array" ref="M75">[1]!s_nq_avgclose($U$1,-63,$A75,3)</f>
        <v>162.00166279573509</v>
      </c>
      <c r="N75" s="6">
        <f>MIN([1]!s_mq_low($U$1,$A75,3),[1]!s_mq_low($U$1,$A75-31,3),[1]!s_mq_low($U$1,$A75-62,3))</f>
        <v>150.54669785087577</v>
      </c>
      <c r="O75" s="9">
        <f>MAX([1]!s_mq_high($U$1,$A75,3),[1]!s_mq_high($U$1,$A75-31,3),[1]!s_mq_high($U$1,$A75-62,3))</f>
        <v>173.98376291667321</v>
      </c>
      <c r="P75" s="9" cm="1">
        <f t="array" ref="P75">[1]!hks_stm_bs($U$1,"W59961072",$B75,1,"Cur=USD",100000000)</f>
        <v>155.13999999999999</v>
      </c>
      <c r="Q75" s="9" cm="1">
        <f t="array" ref="Q75">[1]!hks_stm_bs($U$1,"W57429756",$B75,1,"Cur=USD",100000000)</f>
        <v>154.25</v>
      </c>
      <c r="R75" s="9">
        <f>[1]!hks_stm_bs($U$1,"W51009704",$B75,1,"Cur=USD",100000000)</f>
        <v>27.11</v>
      </c>
      <c r="S75" s="9">
        <f>[1]!hks_stm_bs($U$1,"W50002154",$B75,1,"Cur=USD",100000000)</f>
        <v>122.88</v>
      </c>
    </row>
    <row r="76" spans="1:19" x14ac:dyDescent="0.25">
      <c r="A76" s="5">
        <v>45199</v>
      </c>
      <c r="B76" s="5">
        <v>45199</v>
      </c>
      <c r="C76" s="6">
        <f>[1]!hks_qstm_is($U$1,"W69199016",B76,1,"Cur=USD",100000000)</f>
        <v>45.32</v>
      </c>
      <c r="D76" s="6" cm="1">
        <f t="array" ref="D76">[1]!hks_qstm_is($U$1,"W69199016",EDATE($B76,-12),1,"Cur=USD",100000000)</f>
        <v>52.41</v>
      </c>
      <c r="E76" s="6" cm="1">
        <f t="array" ref="E76">[1]!hks_fa_or_ttm($U$1,$A76,"Cur=USD",100000000)+$C76-$D76</f>
        <v>181.12</v>
      </c>
      <c r="F76" s="7" cm="1">
        <f t="array" ref="F76">[1]!hks_qfa_grossprofitmargin($U$1,$B76,1)%</f>
        <v>0.621139</v>
      </c>
      <c r="G76" s="7" cm="1">
        <f t="array" ref="G76">[1]!hks_qfa_grossprofitmargin($U$1,EDATE($B76,-12),1)%</f>
        <v>0.69013499999999994</v>
      </c>
      <c r="H76" s="7" cm="1">
        <f t="array" ref="H76">[1]!hks_fa_grossprofitmargin_ttm2($U$1,$B76)%</f>
        <v>0.64459999999999995</v>
      </c>
      <c r="I76" s="7" cm="1">
        <f t="array" ref="I76">[1]!hks_qfa_netprofitmargin($U$1,$B76,1)%</f>
        <v>0.37709600000000004</v>
      </c>
      <c r="J76" s="7" cm="1">
        <f t="array" ref="J76">[1]!hks_qfa_netprofitmargin($U$1,EDATE($B76,-12),1)%</f>
        <v>0.43789400000000001</v>
      </c>
      <c r="K76" s="7" cm="1">
        <f t="array" ref="K76">[1]!hks_fa_netprofitmargin_ttm2($U$1,$B76)%</f>
        <v>0.39206099999999999</v>
      </c>
      <c r="L76" s="8" cm="1">
        <f t="array" ref="L76">[1]!hks_qstm_cs($U$1,"W93978243",$B76,1,"Cur=USD",100000000)</f>
        <v>19.37</v>
      </c>
      <c r="M76" s="6" cm="1">
        <f t="array" ref="M76">[1]!s_nq_avgclose($U$1,-63,$A76,3)</f>
        <v>161.5841121569878</v>
      </c>
      <c r="N76" s="6">
        <f>MIN([1]!s_mq_low($U$1,$A76,3),[1]!s_mq_low($U$1,$A76-31,3),[1]!s_mq_low($U$1,$A76-62,3))</f>
        <v>147.83102731367342</v>
      </c>
      <c r="O76" s="9">
        <f>MAX([1]!s_mq_high($U$1,$A76,3),[1]!s_mq_high($U$1,$A76-31,3),[1]!s_mq_high($U$1,$A76-62,3))</f>
        <v>177.15014050858161</v>
      </c>
      <c r="P76" s="9" cm="1">
        <f t="array" ref="P76">[1]!hks_stm_bs($U$1,"W59961072",$B76,1,"Cur=USD",100000000)</f>
        <v>150.97</v>
      </c>
      <c r="Q76" s="9" cm="1">
        <f t="array" ref="Q76">[1]!hks_stm_bs($U$1,"W57429756",$B76,1,"Cur=USD",100000000)</f>
        <v>165.41</v>
      </c>
      <c r="R76" s="9">
        <f>[1]!hks_stm_bs($U$1,"W51009704",$B76,1,"Cur=USD",100000000)</f>
        <v>26.52</v>
      </c>
      <c r="S76" s="9">
        <f>[1]!hks_stm_bs($U$1,"W50002154",$B76,1,"Cur=USD",100000000)</f>
        <v>123.55</v>
      </c>
    </row>
    <row r="77" spans="1:19" x14ac:dyDescent="0.25">
      <c r="A77" s="5">
        <v>45291</v>
      </c>
      <c r="B77" s="5">
        <v>45291</v>
      </c>
      <c r="C77" s="6">
        <f>[1]!hks_qstm_is($U$1,"W69199016",B77,1,"Cur=USD",100000000)</f>
        <v>40.770000000000003</v>
      </c>
      <c r="D77" s="6" cm="1">
        <f t="array" ref="D77">[1]!hks_qstm_is($U$1,"W69199016",EDATE($B77,-12),1,"Cur=USD",100000000)</f>
        <v>46.7</v>
      </c>
      <c r="E77" s="6" cm="1">
        <f t="array" ref="E77">[1]!hks_fa_or_ttm($U$1,$A77,"Cur=USD",100000000)+$C77-$D77</f>
        <v>175.19</v>
      </c>
      <c r="F77" s="7" cm="1">
        <f t="array" ref="F77">[1]!hks_qfa_grossprofitmargin($U$1,$B77,1)%</f>
        <v>0.59627200000000002</v>
      </c>
      <c r="G77" s="7" cm="1">
        <f t="array" ref="G77">[1]!hks_qfa_grossprofitmargin($U$1,EDATE($B77,-12),1)%</f>
        <v>0.66102800000000006</v>
      </c>
      <c r="H77" s="7" cm="1">
        <f t="array" ref="H77">[1]!hks_fa_grossprofitmargin_ttm2($U$1,$B77)%</f>
        <v>0.62897399999999992</v>
      </c>
      <c r="I77" s="7" cm="1">
        <f t="array" ref="I77">[1]!hks_qfa_netprofitmargin($U$1,$B77,1)%</f>
        <v>0.33627699999999999</v>
      </c>
      <c r="J77" s="7" cm="1">
        <f t="array" ref="J77">[1]!hks_qfa_netprofitmargin($U$1,EDATE($B77,-12),1)%</f>
        <v>0.420128</v>
      </c>
      <c r="K77" s="7" cm="1">
        <f t="array" ref="K77">[1]!hks_fa_netprofitmargin_ttm2($U$1,$B77)%</f>
        <v>0.37159700000000001</v>
      </c>
      <c r="L77" s="8" cm="1">
        <f t="array" ref="L77">[1]!hks_qstm_cs($U$1,"W93978243",$B77,1,"Cur=USD",100000000)</f>
        <v>19.239999999999998</v>
      </c>
      <c r="M77" s="6" cm="1">
        <f t="array" ref="M77">[1]!s_nq_avgclose($U$1,-63,$A77,3)</f>
        <v>147.90240025608423</v>
      </c>
      <c r="N77" s="6">
        <f>MIN([1]!s_mq_low($U$1,$A77,3),[1]!s_mq_low($U$1,$A77-31,3),[1]!s_mq_low($U$1,$A77-62,3))</f>
        <v>132.88576468962125</v>
      </c>
      <c r="O77" s="9">
        <f>MAX([1]!s_mq_high($U$1,$A77,3),[1]!s_mq_high($U$1,$A77-31,3),[1]!s_mq_high($U$1,$A77-62,3))</f>
        <v>164.90000441529682</v>
      </c>
      <c r="P77" s="9" cm="1">
        <f t="array" ref="P77">[1]!hks_stm_bs($U$1,"W59961072",$B77,1,"Cur=USD",100000000)</f>
        <v>151.22</v>
      </c>
      <c r="Q77" s="9" cm="1">
        <f t="array" ref="Q77">[1]!hks_stm_bs($U$1,"W57429756",$B77,1,"Cur=USD",100000000)</f>
        <v>172.26</v>
      </c>
      <c r="R77" s="9">
        <f>[1]!hks_stm_bs($U$1,"W51009704",$B77,1,"Cur=USD",100000000)</f>
        <v>33.200000000000003</v>
      </c>
      <c r="S77" s="9">
        <f>[1]!hks_stm_bs($U$1,"W50002154",$B77,1,"Cur=USD",100000000)</f>
        <v>121.31</v>
      </c>
    </row>
    <row r="78" spans="1:19" x14ac:dyDescent="0.25">
      <c r="A78" s="5">
        <v>45382</v>
      </c>
      <c r="B78" s="5">
        <v>45382</v>
      </c>
      <c r="C78" s="6">
        <f>[1]!hks_qstm_is($U$1,"W69199016",B78,1,"Cur=USD",100000000)</f>
        <v>36.61</v>
      </c>
      <c r="D78" s="6" cm="1">
        <f t="array" ref="D78">[1]!hks_qstm_is($U$1,"W69199016",EDATE($B78,-12),1,"Cur=USD",100000000)</f>
        <v>43.79</v>
      </c>
      <c r="E78" s="6" cm="1">
        <f t="array" ref="E78">[1]!hks_fa_or_ttm($U$1,$A78,"Cur=USD",100000000)+$C78-$D78</f>
        <v>168.01000000000002</v>
      </c>
      <c r="F78" s="7" cm="1">
        <f t="array" ref="F78">[1]!hks_qfa_grossprofitmargin($U$1,$B78,1)%</f>
        <v>0.57224799999999998</v>
      </c>
      <c r="G78" s="7" cm="1">
        <f t="array" ref="G78">[1]!hks_qfa_grossprofitmargin($U$1,EDATE($B78,-12),1)%</f>
        <v>0.65380199999999999</v>
      </c>
      <c r="H78" s="7" cm="1">
        <f t="array" ref="H78">[1]!hks_fa_grossprofitmargin_ttm2($U$1,$B78)%</f>
        <v>0.61014200000000007</v>
      </c>
      <c r="I78" s="7" cm="1">
        <f t="array" ref="I78">[1]!hks_qfa_netprofitmargin($U$1,$B78,1)%</f>
        <v>0.30182999999999999</v>
      </c>
      <c r="J78" s="7" cm="1">
        <f t="array" ref="J78">[1]!hks_qfa_netprofitmargin($U$1,EDATE($B78,-12),1)%</f>
        <v>0.39004300000000003</v>
      </c>
      <c r="K78" s="7" cm="1">
        <f t="array" ref="K78">[1]!hks_fa_netprofitmargin_ttm2($U$1,$B78)%</f>
        <v>0.35158600000000001</v>
      </c>
      <c r="L78" s="8" cm="1">
        <f t="array" ref="L78">[1]!hks_qstm_cs($U$1,"W93978243",$B78,1,"Cur=USD",100000000)</f>
        <v>10.17</v>
      </c>
      <c r="M78" s="6" cm="1">
        <f t="array" ref="M78">[1]!s_nq_avgclose($U$1,-63,$A78,3)</f>
        <v>160.60433626856147</v>
      </c>
      <c r="N78" s="6">
        <f>MIN([1]!s_mq_low($U$1,$A78,3),[1]!s_mq_low($U$1,$A78-31,3),[1]!s_mq_low($U$1,$A78-62,3))</f>
        <v>149.94863472608682</v>
      </c>
      <c r="O78" s="9">
        <f>MAX([1]!s_mq_high($U$1,$A78,3),[1]!s_mq_high($U$1,$A78-31,3),[1]!s_mq_high($U$1,$A78-62,3))</f>
        <v>171.4484100254852</v>
      </c>
      <c r="P78" s="9" cm="1">
        <f t="array" ref="P78">[1]!hks_stm_bs($U$1,"W59961072",$B78,1,"Cur=USD",100000000)</f>
        <v>174.48</v>
      </c>
      <c r="Q78" s="9" cm="1">
        <f t="array" ref="Q78">[1]!hks_stm_bs($U$1,"W57429756",$B78,1,"Cur=USD",100000000)</f>
        <v>174.37</v>
      </c>
      <c r="R78" s="9">
        <f>[1]!hks_stm_bs($U$1,"W51009704",$B78,1,"Cur=USD",100000000)</f>
        <v>35.53</v>
      </c>
      <c r="S78" s="9">
        <f>[1]!hks_stm_bs($U$1,"W50002154",$B78,1,"Cur=USD",100000000)</f>
        <v>143.49</v>
      </c>
    </row>
    <row r="79" spans="1:19" x14ac:dyDescent="0.25">
      <c r="A79" s="5">
        <v>45473</v>
      </c>
      <c r="B79" s="5">
        <v>45473</v>
      </c>
      <c r="C79" s="6">
        <f>[1]!hks_qstm_is($U$1,"W69199016",B79,1,"Cur=USD",100000000)</f>
        <v>38.22</v>
      </c>
      <c r="D79" s="6" cm="1">
        <f t="array" ref="D79">[1]!hks_qstm_is($U$1,"W69199016",EDATE($B79,-12),1,"Cur=USD",100000000)</f>
        <v>45.31</v>
      </c>
      <c r="E79" s="6" cm="1">
        <f t="array" ref="E79">[1]!hks_fa_or_ttm($U$1,$A79,"Cur=USD",100000000)+$C79-$D79</f>
        <v>160.91999999999999</v>
      </c>
      <c r="F79" s="7" cm="1">
        <f t="array" ref="F79">[1]!hks_qfa_grossprofitmargin($U$1,$B79,1)%</f>
        <v>0.57849300000000003</v>
      </c>
      <c r="G79" s="7" cm="1">
        <f t="array" ref="G79">[1]!hks_qfa_grossprofitmargin($U$1,EDATE($B79,-12),1)%</f>
        <v>0.64224199999999998</v>
      </c>
      <c r="H79" s="7" cm="1">
        <f t="array" ref="H79">[1]!hks_fa_grossprofitmargin_ttm2($U$1,$B79)%</f>
        <v>0.59358699999999998</v>
      </c>
      <c r="I79" s="7" cm="1">
        <f t="array" ref="I79">[1]!hks_qfa_netprofitmargin($U$1,$B79,1)%</f>
        <v>0.29487200000000002</v>
      </c>
      <c r="J79" s="7" cm="1">
        <f t="array" ref="J79">[1]!hks_qfa_netprofitmargin($U$1,EDATE($B79,-12),1)%</f>
        <v>0.38004899999999997</v>
      </c>
      <c r="K79" s="7" cm="1">
        <f t="array" ref="K79">[1]!hks_fa_netprofitmargin_ttm2($U$1,$B79)%</f>
        <v>0.33010199999999995</v>
      </c>
      <c r="L79" s="8" cm="1">
        <f t="array" ref="L79">[1]!hks_qstm_cs($U$1,"W93978243",$B79,1,"Cur=USD",100000000)</f>
        <v>15.71</v>
      </c>
      <c r="M79" s="6" cm="1">
        <f t="array" ref="M79">[1]!s_nq_avgclose($U$1,-63,$A79,3)</f>
        <v>178.83292028789779</v>
      </c>
      <c r="N79" s="6">
        <f>MIN([1]!s_mq_low($U$1,$A79,3),[1]!s_mq_low($U$1,$A79-31,3),[1]!s_mq_low($U$1,$A79-62,3))</f>
        <v>153.46923498821351</v>
      </c>
      <c r="O79" s="9">
        <f>MAX([1]!s_mq_high($U$1,$A79,3),[1]!s_mq_high($U$1,$A79-31,3),[1]!s_mq_high($U$1,$A79-62,3))</f>
        <v>200.12897580850856</v>
      </c>
      <c r="P79" s="9" cm="1">
        <f t="array" ref="P79">[1]!hks_stm_bs($U$1,"W59961072",$B79,1,"Cur=USD",100000000)</f>
        <v>167.89</v>
      </c>
      <c r="Q79" s="9" cm="1">
        <f t="array" ref="Q79">[1]!hks_stm_bs($U$1,"W57429756",$B79,1,"Cur=USD",100000000)</f>
        <v>182.59</v>
      </c>
      <c r="R79" s="9">
        <f>[1]!hks_stm_bs($U$1,"W51009704",$B79,1,"Cur=USD",100000000)</f>
        <v>36.369999999999997</v>
      </c>
      <c r="S79" s="9">
        <f>[1]!hks_stm_bs($U$1,"W50002154",$B79,1,"Cur=USD",100000000)</f>
        <v>141.97</v>
      </c>
    </row>
    <row r="80" spans="1:19" x14ac:dyDescent="0.25">
      <c r="A80" s="5">
        <v>45565</v>
      </c>
      <c r="B80" s="5">
        <v>45565</v>
      </c>
      <c r="C80" s="6">
        <f>[1]!hks_qstm_is($U$1,"W69199016",B80,1,"Cur=USD",100000000)</f>
        <v>41.51</v>
      </c>
      <c r="D80" s="6" cm="1">
        <f t="array" ref="D80">[1]!hks_qstm_is($U$1,"W69199016",EDATE($B80,-12),1,"Cur=USD",100000000)</f>
        <v>45.32</v>
      </c>
      <c r="E80" s="6" cm="1">
        <f t="array" ref="E80">[1]!hks_fa_or_ttm($U$1,$A80,"Cur=USD",100000000)+$C80-$D80</f>
        <v>157.10999999999999</v>
      </c>
      <c r="F80" s="7" cm="1">
        <f t="array" ref="F80">[1]!hks_qfa_grossprofitmargin($U$1,$B80,1)%</f>
        <v>0.596001</v>
      </c>
      <c r="G80" s="7" cm="1">
        <f t="array" ref="G80">[1]!hks_qfa_grossprofitmargin($U$1,EDATE($B80,-12),1)%</f>
        <v>0.621139</v>
      </c>
      <c r="H80" s="7" cm="1">
        <f t="array" ref="H80">[1]!hks_fa_grossprofitmargin_ttm2($U$1,$B80)%</f>
        <v>0.58627699999999994</v>
      </c>
      <c r="I80" s="7" cm="1">
        <f t="array" ref="I80">[1]!hks_qfa_netprofitmargin($U$1,$B80,1)%</f>
        <v>0.32811400000000002</v>
      </c>
      <c r="J80" s="7" cm="1">
        <f t="array" ref="J80">[1]!hks_qfa_netprofitmargin($U$1,EDATE($B80,-12),1)%</f>
        <v>0.37709600000000004</v>
      </c>
      <c r="K80" s="7" cm="1">
        <f t="array" ref="K80">[1]!hks_fa_netprofitmargin_ttm2($U$1,$B80)%</f>
        <v>0.316021</v>
      </c>
      <c r="L80" s="8" cm="1">
        <f t="array" ref="L80">[1]!hks_qstm_cs($U$1,"W93978243",$B80,1,"Cur=USD",100000000)</f>
        <v>17.32</v>
      </c>
      <c r="M80" s="6" cm="1">
        <f t="array" ref="M80">[1]!s_nq_avgclose($U$1,-63,$A80,3)</f>
        <v>196.08550822991364</v>
      </c>
      <c r="N80" s="6">
        <f>MIN([1]!s_mq_low($U$1,$A80,3),[1]!s_mq_low($U$1,$A80-31,3),[1]!s_mq_low($U$1,$A80-62,3))</f>
        <v>176.07684271165735</v>
      </c>
      <c r="O80" s="9">
        <f>MAX([1]!s_mq_high($U$1,$A80,3),[1]!s_mq_high($U$1,$A80-31,3),[1]!s_mq_high($U$1,$A80-62,3))</f>
        <v>209.8997892846358</v>
      </c>
      <c r="P80" s="9" cm="1">
        <f t="array" ref="P80">[1]!hks_stm_bs($U$1,"W59961072",$B80,1,"Cur=USD",100000000)</f>
        <v>158.72</v>
      </c>
      <c r="Q80" s="9" cm="1">
        <f t="array" ref="Q80">[1]!hks_stm_bs($U$1,"W57429756",$B80,1,"Cur=USD",100000000)</f>
        <v>194.49</v>
      </c>
      <c r="R80" s="9">
        <f>[1]!hks_stm_bs($U$1,"W51009704",$B80,1,"Cur=USD",100000000)</f>
        <v>36.86</v>
      </c>
      <c r="S80" s="9">
        <f>[1]!hks_stm_bs($U$1,"W50002154",$B80,1,"Cur=USD",100000000)</f>
        <v>143.66999999999999</v>
      </c>
    </row>
    <row r="81" spans="1:19" x14ac:dyDescent="0.25">
      <c r="A81" s="5">
        <v>45657</v>
      </c>
      <c r="B81" s="5">
        <v>45657</v>
      </c>
      <c r="C81" s="6">
        <f>[1]!hks_qstm_is($U$1,"W69199016",B81,1,"Cur=USD",100000000)</f>
        <v>40.07</v>
      </c>
      <c r="D81" s="6" cm="1">
        <f t="array" ref="D81">[1]!hks_qstm_is($U$1,"W69199016",EDATE($B81,-12),1,"Cur=USD",100000000)</f>
        <v>40.770000000000003</v>
      </c>
      <c r="E81" s="6" cm="1">
        <f t="array" ref="E81">[1]!hks_fa_or_ttm($U$1,$A81,"Cur=USD",100000000)+$C81-$D81</f>
        <v>156.41</v>
      </c>
      <c r="F81" s="7" cm="1">
        <f t="array" ref="F81">[1]!hks_qfa_grossprofitmargin($U$1,$B81,1)%</f>
        <v>0.57748900000000003</v>
      </c>
      <c r="G81" s="7" cm="1">
        <f t="array" ref="G81">[1]!hks_qfa_grossprofitmargin($U$1,EDATE($B81,-12),1)%</f>
        <v>0.59627200000000002</v>
      </c>
      <c r="H81" s="7" cm="1">
        <f t="array" ref="H81">[1]!hks_fa_grossprofitmargin_ttm2($U$1,$B81)%</f>
        <v>0.58142099999999997</v>
      </c>
      <c r="I81" s="7" cm="1">
        <f t="array" ref="I81">[1]!hks_qfa_netprofitmargin($U$1,$B81,1)%</f>
        <v>0.30072399999999999</v>
      </c>
      <c r="J81" s="7" cm="1">
        <f t="array" ref="J81">[1]!hks_qfa_netprofitmargin($U$1,EDATE($B81,-12),1)%</f>
        <v>0.33627699999999999</v>
      </c>
      <c r="K81" s="7" cm="1">
        <f t="array" ref="K81">[1]!hks_fa_netprofitmargin_ttm2($U$1,$B81)%</f>
        <v>0.30682200000000004</v>
      </c>
      <c r="L81" s="8" cm="1">
        <f t="array" ref="L81">[1]!hks_qstm_cs($U$1,"W93978243",$B81,1,"Cur=USD",100000000)</f>
        <v>19.98</v>
      </c>
      <c r="M81" s="6" cm="1">
        <f t="array" ref="M81">[1]!s_nq_avgclose($U$1,-63,$A81,3)</f>
        <v>196.28084550081422</v>
      </c>
      <c r="N81" s="6">
        <f>MIN([1]!s_mq_low($U$1,$A81,3),[1]!s_mq_low($U$1,$A81-31,3),[1]!s_mq_low($U$1,$A81-62,3))</f>
        <v>180.46446593911759</v>
      </c>
      <c r="O81" s="9">
        <f>MAX([1]!s_mq_high($U$1,$A81,3),[1]!s_mq_high($U$1,$A81-31,3),[1]!s_mq_high($U$1,$A81-62,3))</f>
        <v>216.91661481315751</v>
      </c>
      <c r="P81" s="9" cm="1">
        <f t="array" ref="P81">[1]!hks_stm_bs($U$1,"W59961072",$B81,1,"Cur=USD",100000000)</f>
        <v>150.26</v>
      </c>
      <c r="Q81" s="9" cm="1">
        <f t="array" ref="Q81">[1]!hks_stm_bs($U$1,"W57429756",$B81,1,"Cur=USD",100000000)</f>
        <v>204.83</v>
      </c>
      <c r="R81" s="9">
        <f>[1]!hks_stm_bs($U$1,"W51009704",$B81,1,"Cur=USD",100000000)</f>
        <v>36.43</v>
      </c>
      <c r="S81" s="9">
        <f>[1]!hks_stm_bs($U$1,"W50002154",$B81,1,"Cur=USD",100000000)</f>
        <v>149.63</v>
      </c>
    </row>
    <row r="82" spans="1:19" x14ac:dyDescent="0.25">
      <c r="A82" s="5">
        <v>45747</v>
      </c>
      <c r="B82" s="5">
        <v>45747</v>
      </c>
      <c r="C82" s="6">
        <f>[1]!hks_qstm_is($U$1,"W69199016",B82,1,"Cur=USD",100000000)</f>
        <v>40.69</v>
      </c>
      <c r="D82" s="6" cm="1">
        <f t="array" ref="D82">[1]!hks_qstm_is($U$1,"W69199016",EDATE($B82,-12),1,"Cur=USD",100000000)</f>
        <v>36.61</v>
      </c>
      <c r="E82" s="6" cm="1">
        <f t="array" ref="E82">[1]!hks_fa_or_ttm($U$1,$A82,"Cur=USD",100000000)+$C82-$D82</f>
        <v>160.49</v>
      </c>
      <c r="F82" s="7" cm="1">
        <f t="array" ref="F82">[1]!hks_qfa_grossprofitmargin($U$1,$B82,1)%</f>
        <v>0.56844399999999995</v>
      </c>
      <c r="G82" s="7" cm="1">
        <f t="array" ref="G82">[1]!hks_qfa_grossprofitmargin($U$1,EDATE($B82,-12),1)%</f>
        <v>0.57224799999999998</v>
      </c>
      <c r="H82" s="7" cm="1">
        <f t="array" ref="H82">[1]!hks_fa_grossprofitmargin_ttm2($U$1,$B82)%</f>
        <v>0.58022300000000004</v>
      </c>
      <c r="I82" s="7" cm="1">
        <f t="array" ref="I82">[1]!hks_qfa_netprofitmargin($U$1,$B82,1)%</f>
        <v>0.28975200000000001</v>
      </c>
      <c r="J82" s="7" cm="1">
        <f t="array" ref="J82">[1]!hks_qfa_netprofitmargin($U$1,EDATE($B82,-12),1)%</f>
        <v>0.30182999999999999</v>
      </c>
      <c r="K82" s="7" cm="1">
        <f t="array" ref="K82">[1]!hks_fa_netprofitmargin_ttm2($U$1,$B82)%</f>
        <v>0.30363299999999999</v>
      </c>
      <c r="L82" s="8" cm="1">
        <f t="array" ref="L82">[1]!hks_qstm_cs($U$1,"W93978243",$B82,1,"Cur=USD",100000000)</f>
        <v>8.49</v>
      </c>
      <c r="M82" s="6" cm="1">
        <f t="array" ref="M82">[1]!s_nq_avgclose($U$1,-63,$A82,3)</f>
        <v>185.27156837380898</v>
      </c>
      <c r="N82" s="6">
        <f>MIN([1]!s_mq_low($U$1,$A82,3),[1]!s_mq_low($U$1,$A82-31,3),[1]!s_mq_low($U$1,$A82-62,3))</f>
        <v>170.63424128750887</v>
      </c>
      <c r="O82" s="9">
        <f>MAX([1]!s_mq_high($U$1,$A82,3),[1]!s_mq_high($U$1,$A82-31,3),[1]!s_mq_high($U$1,$A82-62,3))</f>
        <v>204.00950168461239</v>
      </c>
      <c r="P82" s="9" cm="1">
        <f t="array" ref="P82">[1]!hks_stm_bs($U$1,"W59961072",$B82,1,"Cur=USD",100000000)</f>
        <v>130.86000000000001</v>
      </c>
      <c r="Q82" s="9" cm="1">
        <f t="array" ref="Q82">[1]!hks_stm_bs($U$1,"W57429756",$B82,1,"Cur=USD",100000000)</f>
        <v>206.71</v>
      </c>
      <c r="R82" s="9">
        <f>[1]!hks_stm_bs($U$1,"W51009704",$B82,1,"Cur=USD",100000000)</f>
        <v>24.89</v>
      </c>
      <c r="S82" s="9">
        <f>[1]!hks_stm_bs($U$1,"W50002154",$B82,1,"Cur=USD",100000000)</f>
        <v>148.62</v>
      </c>
    </row>
    <row r="83" spans="1:19" x14ac:dyDescent="0.25">
      <c r="J83" s="11"/>
    </row>
    <row r="84" spans="1:19" ht="14.5" x14ac:dyDescent="0.25">
      <c r="J84" s="1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英伟达</vt:lpstr>
      <vt:lpstr>苹果</vt:lpstr>
      <vt:lpstr>英特尔</vt:lpstr>
      <vt:lpstr>AMD</vt:lpstr>
      <vt:lpstr>高通</vt:lpstr>
      <vt:lpstr>博通</vt:lpstr>
      <vt:lpstr>美光科技</vt:lpstr>
      <vt:lpstr>德州仪器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c31242</cp:lastModifiedBy>
  <dcterms:created xsi:type="dcterms:W3CDTF">2023-05-12T11:15:00Z</dcterms:created>
  <dcterms:modified xsi:type="dcterms:W3CDTF">2025-07-08T03:50:08Z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24F46F84C91F4091B09C3F59716F4F56_12</vt:lpwstr>
  </property>
</Properties>
</file>