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activeTab="1"/>
  </bookViews>
  <sheets>
    <sheet name="Proforma txt" sheetId="1" r:id="rId1"/>
    <sheet name="Extraction" sheetId="2" r:id="rId2"/>
    <sheet name="Données" sheetId="3" r:id="rId3"/>
  </sheets>
  <definedNames>
    <definedName name="magasin">Extraction!$L$1</definedName>
    <definedName name="nomOngletDonnées">Extraction!$C$2</definedName>
    <definedName name="referenceFacture">Extraction!$L$4</definedName>
    <definedName name="tabCodes">Données!$C:$C</definedName>
    <definedName name="totalFacture">Extraction!$L$2</definedName>
    <definedName name="totalMontant">Extraction!$L$3</definedName>
  </definedNames>
  <calcPr calcId="152511"/>
</workbook>
</file>

<file path=xl/calcChain.xml><?xml version="1.0" encoding="utf-8"?>
<calcChain xmlns="http://schemas.openxmlformats.org/spreadsheetml/2006/main">
  <c r="T36" i="2" l="1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J28" i="2"/>
  <c r="J29" i="2" s="1"/>
  <c r="J30" i="2" s="1"/>
  <c r="J31" i="2" s="1"/>
  <c r="J32" i="2" s="1"/>
  <c r="J33" i="2" s="1"/>
  <c r="J34" i="2" s="1"/>
  <c r="J35" i="2" s="1"/>
  <c r="J36" i="2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P1" i="2" l="1"/>
  <c r="L1" i="2" s="1"/>
  <c r="T26" i="2" s="1"/>
  <c r="A13" i="2" l="1"/>
  <c r="D7" i="2"/>
  <c r="P3" i="2" l="1"/>
  <c r="P2" i="2"/>
  <c r="L2" i="2" s="1"/>
  <c r="N26" i="2" l="1"/>
  <c r="L3" i="2"/>
  <c r="T27" i="2"/>
  <c r="S27" i="2"/>
  <c r="R27" i="2"/>
  <c r="Q27" i="2"/>
  <c r="P27" i="2"/>
  <c r="O27" i="2"/>
  <c r="N27" i="2"/>
  <c r="M27" i="2"/>
  <c r="L27" i="2"/>
  <c r="B7" i="2"/>
  <c r="A7" i="2"/>
  <c r="A9" i="2" s="1"/>
  <c r="A11" i="2" s="1"/>
  <c r="L7" i="2"/>
  <c r="P7" i="2"/>
  <c r="N7" i="2"/>
  <c r="O7" i="2"/>
  <c r="T7" i="2"/>
  <c r="M7" i="2"/>
  <c r="P26" i="2" l="1"/>
  <c r="D28" i="2" l="1"/>
  <c r="E28" i="2" s="1"/>
  <c r="B28" i="2"/>
  <c r="F28" i="2" l="1"/>
  <c r="G28" i="2" s="1"/>
  <c r="P4" i="2"/>
  <c r="L4" i="2" s="1"/>
  <c r="L26" i="2" s="1"/>
  <c r="T28" i="2"/>
  <c r="P28" i="2"/>
  <c r="O28" i="2"/>
  <c r="N28" i="2"/>
  <c r="M28" i="2"/>
  <c r="L28" i="2"/>
  <c r="S7" i="2"/>
  <c r="S28" i="2" s="1"/>
  <c r="R7" i="2"/>
  <c r="R28" i="2" s="1"/>
  <c r="Q7" i="2"/>
  <c r="Q28" i="2" s="1"/>
  <c r="K7" i="2" l="1"/>
  <c r="B9" i="2" s="1"/>
  <c r="F7" i="2"/>
  <c r="L8" i="2" s="1"/>
  <c r="N8" i="2" l="1"/>
  <c r="O8" i="2"/>
  <c r="M8" i="2"/>
  <c r="P8" i="2"/>
  <c r="G7" i="2"/>
  <c r="T8" i="2"/>
  <c r="R8" i="2"/>
  <c r="S8" i="2"/>
  <c r="D9" i="2"/>
  <c r="Q8" i="2"/>
  <c r="L9" i="2"/>
  <c r="C7" i="2" l="1"/>
  <c r="C28" i="2" s="1"/>
  <c r="A29" i="2" s="1"/>
  <c r="D29" i="2" s="1"/>
  <c r="K9" i="2"/>
  <c r="B11" i="2" s="1"/>
  <c r="F9" i="2"/>
  <c r="G9" i="2" s="1"/>
  <c r="R9" i="2"/>
  <c r="N9" i="2"/>
  <c r="Q9" i="2"/>
  <c r="P9" i="2"/>
  <c r="M9" i="2"/>
  <c r="S9" i="2"/>
  <c r="T9" i="2"/>
  <c r="O9" i="2"/>
  <c r="B29" i="2" l="1"/>
  <c r="M10" i="2"/>
  <c r="L10" i="2"/>
  <c r="S10" i="2"/>
  <c r="P10" i="2"/>
  <c r="O10" i="2"/>
  <c r="Q10" i="2"/>
  <c r="T10" i="2"/>
  <c r="C29" i="2"/>
  <c r="A30" i="2" s="1"/>
  <c r="E29" i="2"/>
  <c r="F29" i="2"/>
  <c r="G29" i="2" s="1"/>
  <c r="D11" i="2"/>
  <c r="N10" i="2"/>
  <c r="R10" i="2"/>
  <c r="T29" i="2"/>
  <c r="S29" i="2"/>
  <c r="R29" i="2"/>
  <c r="Q29" i="2"/>
  <c r="P29" i="2"/>
  <c r="O29" i="2"/>
  <c r="N29" i="2"/>
  <c r="M29" i="2"/>
  <c r="L29" i="2"/>
  <c r="M11" i="2"/>
  <c r="N11" i="2"/>
  <c r="S11" i="2"/>
  <c r="R11" i="2"/>
  <c r="L11" i="2"/>
  <c r="P11" i="2"/>
  <c r="T11" i="2"/>
  <c r="C9" i="2" l="1"/>
  <c r="K11" i="2"/>
  <c r="B13" i="2" s="1"/>
  <c r="D13" i="2" s="1"/>
  <c r="F11" i="2"/>
  <c r="G11" i="2" s="1"/>
  <c r="D30" i="2"/>
  <c r="B30" i="2"/>
  <c r="O11" i="2"/>
  <c r="R13" i="2"/>
  <c r="N13" i="2"/>
  <c r="M13" i="2"/>
  <c r="P13" i="2"/>
  <c r="Q11" i="2"/>
  <c r="Q13" i="2"/>
  <c r="T13" i="2"/>
  <c r="O12" i="2" l="1"/>
  <c r="N12" i="2"/>
  <c r="T12" i="2"/>
  <c r="P12" i="2"/>
  <c r="L12" i="2"/>
  <c r="Q12" i="2"/>
  <c r="M12" i="2"/>
  <c r="S12" i="2"/>
  <c r="R12" i="2"/>
  <c r="C30" i="2"/>
  <c r="A31" i="2" s="1"/>
  <c r="E30" i="2"/>
  <c r="F30" i="2"/>
  <c r="G30" i="2" s="1"/>
  <c r="T30" i="2"/>
  <c r="S30" i="2"/>
  <c r="R30" i="2"/>
  <c r="Q30" i="2"/>
  <c r="P30" i="2"/>
  <c r="O30" i="2"/>
  <c r="N30" i="2"/>
  <c r="M30" i="2"/>
  <c r="L30" i="2"/>
  <c r="S13" i="2"/>
  <c r="O13" i="2"/>
  <c r="L13" i="2"/>
  <c r="K13" i="2" l="1"/>
  <c r="F13" i="2"/>
  <c r="G13" i="2" s="1"/>
  <c r="C11" i="2"/>
  <c r="D31" i="2"/>
  <c r="B31" i="2"/>
  <c r="P14" i="2" l="1"/>
  <c r="O14" i="2"/>
  <c r="S14" i="2"/>
  <c r="T14" i="2"/>
  <c r="M14" i="2"/>
  <c r="Q14" i="2"/>
  <c r="R14" i="2"/>
  <c r="L14" i="2"/>
  <c r="C13" i="2" s="1"/>
  <c r="N14" i="2"/>
  <c r="C31" i="2"/>
  <c r="A32" i="2" s="1"/>
  <c r="E31" i="2"/>
  <c r="F31" i="2"/>
  <c r="G31" i="2" s="1"/>
  <c r="T31" i="2"/>
  <c r="S31" i="2"/>
  <c r="R31" i="2"/>
  <c r="Q31" i="2"/>
  <c r="P31" i="2"/>
  <c r="O31" i="2"/>
  <c r="N31" i="2"/>
  <c r="M31" i="2"/>
  <c r="L31" i="2"/>
  <c r="D32" i="2" l="1"/>
  <c r="B32" i="2"/>
  <c r="C32" i="2" l="1"/>
  <c r="A33" i="2" s="1"/>
  <c r="E32" i="2"/>
  <c r="F32" i="2"/>
  <c r="G32" i="2" s="1"/>
  <c r="T32" i="2"/>
  <c r="S32" i="2"/>
  <c r="R32" i="2"/>
  <c r="Q32" i="2"/>
  <c r="P32" i="2"/>
  <c r="O32" i="2"/>
  <c r="N32" i="2"/>
  <c r="M32" i="2"/>
  <c r="L32" i="2"/>
  <c r="D33" i="2" l="1"/>
  <c r="B33" i="2"/>
  <c r="C33" i="2" l="1"/>
  <c r="A34" i="2" s="1"/>
  <c r="E33" i="2"/>
  <c r="F33" i="2"/>
  <c r="G33" i="2" s="1"/>
  <c r="T33" i="2"/>
  <c r="S33" i="2"/>
  <c r="R33" i="2"/>
  <c r="Q33" i="2"/>
  <c r="P33" i="2"/>
  <c r="O33" i="2"/>
  <c r="N33" i="2"/>
  <c r="M33" i="2"/>
  <c r="L33" i="2"/>
  <c r="D34" i="2" l="1"/>
  <c r="B34" i="2"/>
  <c r="C34" i="2" l="1"/>
  <c r="A35" i="2" s="1"/>
  <c r="E34" i="2"/>
  <c r="F34" i="2"/>
  <c r="G34" i="2" s="1"/>
  <c r="T34" i="2"/>
  <c r="S34" i="2"/>
  <c r="R34" i="2"/>
  <c r="Q34" i="2"/>
  <c r="P34" i="2"/>
  <c r="O34" i="2"/>
  <c r="N34" i="2"/>
  <c r="M34" i="2"/>
  <c r="L34" i="2"/>
  <c r="D35" i="2" l="1"/>
  <c r="B35" i="2"/>
  <c r="E35" i="2" l="1"/>
  <c r="C35" i="2"/>
  <c r="A36" i="2" s="1"/>
  <c r="F35" i="2"/>
  <c r="G35" i="2" s="1"/>
  <c r="T35" i="2"/>
  <c r="S35" i="2"/>
  <c r="R35" i="2"/>
  <c r="Q35" i="2"/>
  <c r="P35" i="2"/>
  <c r="O35" i="2"/>
  <c r="N35" i="2"/>
  <c r="M35" i="2"/>
  <c r="L35" i="2"/>
  <c r="D36" i="2" l="1"/>
  <c r="B36" i="2"/>
  <c r="E36" i="2" l="1"/>
  <c r="C36" i="2"/>
  <c r="A37" i="2" s="1"/>
  <c r="F36" i="2"/>
  <c r="G36" i="2" s="1"/>
  <c r="D37" i="2" l="1"/>
  <c r="B37" i="2"/>
  <c r="E37" i="2" l="1"/>
  <c r="C37" i="2"/>
  <c r="A38" i="2" s="1"/>
  <c r="F37" i="2"/>
  <c r="G37" i="2" s="1"/>
  <c r="D38" i="2" l="1"/>
  <c r="B38" i="2"/>
  <c r="E38" i="2" l="1"/>
  <c r="C38" i="2"/>
  <c r="A39" i="2" s="1"/>
  <c r="F38" i="2"/>
  <c r="G38" i="2" s="1"/>
  <c r="D39" i="2" l="1"/>
  <c r="B39" i="2"/>
  <c r="E39" i="2" l="1"/>
  <c r="C39" i="2"/>
  <c r="A40" i="2" s="1"/>
  <c r="F39" i="2"/>
  <c r="G39" i="2" s="1"/>
  <c r="D40" i="2" l="1"/>
  <c r="B40" i="2"/>
  <c r="E40" i="2" l="1"/>
  <c r="C40" i="2"/>
  <c r="A41" i="2" s="1"/>
  <c r="F40" i="2"/>
  <c r="G40" i="2" s="1"/>
  <c r="D41" i="2" l="1"/>
  <c r="B41" i="2"/>
  <c r="C41" i="2" l="1"/>
  <c r="A42" i="2" s="1"/>
  <c r="E41" i="2"/>
  <c r="F41" i="2"/>
  <c r="G41" i="2" s="1"/>
  <c r="D42" i="2" l="1"/>
  <c r="B42" i="2"/>
  <c r="C42" i="2" l="1"/>
  <c r="A43" i="2" s="1"/>
  <c r="E42" i="2"/>
  <c r="F42" i="2"/>
  <c r="G42" i="2" s="1"/>
  <c r="D43" i="2" l="1"/>
  <c r="B43" i="2"/>
  <c r="C43" i="2" l="1"/>
  <c r="A44" i="2" s="1"/>
  <c r="E43" i="2"/>
  <c r="F43" i="2"/>
  <c r="G43" i="2" s="1"/>
  <c r="D44" i="2" l="1"/>
  <c r="B44" i="2"/>
  <c r="E44" i="2" l="1"/>
  <c r="C44" i="2"/>
  <c r="A45" i="2" s="1"/>
  <c r="F44" i="2"/>
  <c r="G44" i="2" s="1"/>
  <c r="D45" i="2" l="1"/>
  <c r="B45" i="2"/>
  <c r="E45" i="2" l="1"/>
  <c r="C45" i="2"/>
  <c r="A46" i="2" s="1"/>
  <c r="F45" i="2"/>
  <c r="G45" i="2" s="1"/>
  <c r="D46" i="2" l="1"/>
  <c r="B46" i="2"/>
  <c r="C46" i="2" l="1"/>
  <c r="A47" i="2" s="1"/>
  <c r="E46" i="2"/>
  <c r="F46" i="2"/>
  <c r="G46" i="2" s="1"/>
  <c r="D47" i="2" l="1"/>
  <c r="B47" i="2"/>
  <c r="E47" i="2" l="1"/>
  <c r="C47" i="2"/>
  <c r="A48" i="2" s="1"/>
  <c r="F47" i="2"/>
  <c r="G47" i="2" s="1"/>
  <c r="D48" i="2" l="1"/>
  <c r="B48" i="2"/>
  <c r="E48" i="2" l="1"/>
  <c r="C48" i="2"/>
  <c r="A49" i="2" s="1"/>
  <c r="F48" i="2"/>
  <c r="G48" i="2" s="1"/>
  <c r="D49" i="2" l="1"/>
  <c r="B49" i="2"/>
  <c r="C49" i="2" l="1"/>
  <c r="A50" i="2" s="1"/>
  <c r="E49" i="2"/>
  <c r="F49" i="2"/>
  <c r="G49" i="2" s="1"/>
  <c r="D50" i="2" l="1"/>
  <c r="B50" i="2"/>
  <c r="C50" i="2" l="1"/>
  <c r="A51" i="2" s="1"/>
  <c r="E50" i="2"/>
  <c r="F50" i="2"/>
  <c r="G50" i="2" s="1"/>
  <c r="D51" i="2" l="1"/>
  <c r="B51" i="2"/>
  <c r="C51" i="2" l="1"/>
  <c r="A52" i="2" s="1"/>
  <c r="E51" i="2"/>
  <c r="F51" i="2"/>
  <c r="G51" i="2" s="1"/>
  <c r="D52" i="2" l="1"/>
  <c r="B52" i="2"/>
  <c r="C52" i="2" l="1"/>
  <c r="A53" i="2" s="1"/>
  <c r="E52" i="2"/>
  <c r="F52" i="2"/>
  <c r="G52" i="2" s="1"/>
  <c r="D53" i="2" l="1"/>
  <c r="B53" i="2"/>
  <c r="C53" i="2" l="1"/>
  <c r="A54" i="2" s="1"/>
  <c r="E53" i="2"/>
  <c r="F53" i="2"/>
  <c r="G53" i="2" s="1"/>
  <c r="D54" i="2" l="1"/>
  <c r="B54" i="2"/>
  <c r="C54" i="2" l="1"/>
  <c r="A55" i="2" s="1"/>
  <c r="E54" i="2"/>
  <c r="F54" i="2"/>
  <c r="G54" i="2" s="1"/>
  <c r="D55" i="2" l="1"/>
  <c r="B55" i="2"/>
  <c r="C55" i="2" l="1"/>
  <c r="A56" i="2" s="1"/>
  <c r="E55" i="2"/>
  <c r="F55" i="2"/>
  <c r="G55" i="2" s="1"/>
  <c r="D56" i="2" l="1"/>
  <c r="B56" i="2"/>
  <c r="E56" i="2" l="1"/>
  <c r="C56" i="2"/>
  <c r="A57" i="2" s="1"/>
  <c r="F56" i="2"/>
  <c r="G56" i="2" s="1"/>
  <c r="D57" i="2" l="1"/>
  <c r="B57" i="2"/>
  <c r="E57" i="2" l="1"/>
  <c r="C57" i="2"/>
  <c r="A58" i="2" s="1"/>
  <c r="F57" i="2"/>
  <c r="G57" i="2" s="1"/>
  <c r="D58" i="2" l="1"/>
  <c r="B58" i="2"/>
  <c r="C58" i="2" l="1"/>
  <c r="A59" i="2" s="1"/>
  <c r="E58" i="2"/>
  <c r="F58" i="2"/>
  <c r="G58" i="2" s="1"/>
  <c r="D59" i="2" l="1"/>
  <c r="B59" i="2"/>
  <c r="C59" i="2" l="1"/>
  <c r="A60" i="2" s="1"/>
  <c r="E59" i="2"/>
  <c r="F59" i="2"/>
  <c r="G59" i="2" s="1"/>
  <c r="D60" i="2" l="1"/>
  <c r="B60" i="2"/>
  <c r="E60" i="2" l="1"/>
  <c r="C60" i="2"/>
  <c r="A61" i="2" s="1"/>
  <c r="F60" i="2"/>
  <c r="G60" i="2" s="1"/>
  <c r="D61" i="2" l="1"/>
  <c r="B61" i="2"/>
  <c r="C61" i="2" l="1"/>
  <c r="A62" i="2" s="1"/>
  <c r="E61" i="2"/>
  <c r="F61" i="2"/>
  <c r="G61" i="2" s="1"/>
  <c r="D62" i="2" l="1"/>
  <c r="B62" i="2"/>
  <c r="E62" i="2" l="1"/>
  <c r="C62" i="2"/>
  <c r="A63" i="2" s="1"/>
  <c r="F62" i="2"/>
  <c r="G62" i="2" s="1"/>
  <c r="D63" i="2" l="1"/>
  <c r="B63" i="2"/>
  <c r="E63" i="2" l="1"/>
  <c r="C63" i="2"/>
  <c r="A64" i="2" s="1"/>
  <c r="F63" i="2"/>
  <c r="G63" i="2" s="1"/>
  <c r="D64" i="2" l="1"/>
  <c r="B64" i="2"/>
  <c r="C64" i="2" l="1"/>
  <c r="A65" i="2" s="1"/>
  <c r="E64" i="2"/>
  <c r="F64" i="2"/>
  <c r="G64" i="2" s="1"/>
  <c r="D65" i="2" l="1"/>
  <c r="B65" i="2"/>
  <c r="C65" i="2" l="1"/>
  <c r="A66" i="2" s="1"/>
  <c r="E65" i="2"/>
  <c r="F65" i="2"/>
  <c r="G65" i="2" s="1"/>
  <c r="D66" i="2" l="1"/>
  <c r="B66" i="2"/>
  <c r="E66" i="2" l="1"/>
  <c r="C66" i="2"/>
  <c r="A67" i="2" s="1"/>
  <c r="F66" i="2"/>
  <c r="G66" i="2" s="1"/>
  <c r="D67" i="2" l="1"/>
  <c r="B67" i="2"/>
  <c r="C67" i="2" l="1"/>
  <c r="A68" i="2" s="1"/>
  <c r="E67" i="2"/>
  <c r="F67" i="2"/>
  <c r="G67" i="2" s="1"/>
  <c r="D68" i="2" l="1"/>
  <c r="B68" i="2"/>
  <c r="E68" i="2" l="1"/>
  <c r="C68" i="2"/>
  <c r="A69" i="2" s="1"/>
  <c r="F68" i="2"/>
  <c r="G68" i="2" s="1"/>
  <c r="D69" i="2" l="1"/>
  <c r="B69" i="2"/>
  <c r="C69" i="2" l="1"/>
  <c r="A70" i="2" s="1"/>
  <c r="E69" i="2"/>
  <c r="F69" i="2"/>
  <c r="G69" i="2" s="1"/>
  <c r="D70" i="2" l="1"/>
  <c r="B70" i="2"/>
  <c r="C70" i="2" l="1"/>
  <c r="A71" i="2" s="1"/>
  <c r="E70" i="2"/>
  <c r="F70" i="2"/>
  <c r="G70" i="2" s="1"/>
  <c r="D71" i="2" l="1"/>
  <c r="B71" i="2"/>
  <c r="E71" i="2" l="1"/>
  <c r="C71" i="2"/>
  <c r="A72" i="2" s="1"/>
  <c r="F71" i="2"/>
  <c r="G71" i="2" s="1"/>
  <c r="D72" i="2" l="1"/>
  <c r="B72" i="2"/>
  <c r="E72" i="2" l="1"/>
  <c r="C72" i="2"/>
  <c r="A73" i="2" s="1"/>
  <c r="F72" i="2"/>
  <c r="G72" i="2" s="1"/>
  <c r="D73" i="2" l="1"/>
  <c r="B73" i="2"/>
  <c r="C73" i="2" l="1"/>
  <c r="A74" i="2" s="1"/>
  <c r="E73" i="2"/>
  <c r="F73" i="2"/>
  <c r="G73" i="2" s="1"/>
  <c r="D74" i="2" l="1"/>
  <c r="B74" i="2"/>
  <c r="C74" i="2" l="1"/>
  <c r="A75" i="2" s="1"/>
  <c r="E74" i="2"/>
  <c r="F74" i="2"/>
  <c r="G74" i="2" s="1"/>
  <c r="Q26" i="2" l="1"/>
  <c r="D75" i="2"/>
  <c r="B75" i="2"/>
  <c r="C75" i="2" l="1"/>
  <c r="A76" i="2" s="1"/>
  <c r="E75" i="2"/>
  <c r="F75" i="2"/>
  <c r="G75" i="2" s="1"/>
  <c r="D76" i="2" l="1"/>
  <c r="B76" i="2"/>
  <c r="E76" i="2" l="1"/>
  <c r="C76" i="2"/>
  <c r="A77" i="2" s="1"/>
  <c r="F76" i="2"/>
  <c r="G76" i="2" s="1"/>
  <c r="B77" i="2" l="1"/>
  <c r="D77" i="2"/>
  <c r="E77" i="2" l="1"/>
  <c r="F77" i="2"/>
  <c r="G77" i="2" s="1"/>
  <c r="C77" i="2"/>
  <c r="A78" i="2" s="1"/>
  <c r="D78" i="2" l="1"/>
  <c r="F78" i="2" s="1"/>
  <c r="G78" i="2" s="1"/>
  <c r="B78" i="2"/>
  <c r="C78" i="2" l="1"/>
  <c r="A79" i="2" s="1"/>
  <c r="D79" i="2" s="1"/>
  <c r="E78" i="2"/>
  <c r="B79" i="2" l="1"/>
  <c r="E79" i="2"/>
  <c r="C79" i="2"/>
  <c r="F79" i="2"/>
  <c r="G79" i="2" s="1"/>
  <c r="A80" i="2" l="1"/>
  <c r="D80" i="2" s="1"/>
  <c r="B80" i="2" l="1"/>
  <c r="C80" i="2"/>
  <c r="E80" i="2"/>
  <c r="F80" i="2"/>
  <c r="G80" i="2" s="1"/>
  <c r="A81" i="2" l="1"/>
  <c r="D81" i="2" s="1"/>
  <c r="B81" i="2" l="1"/>
  <c r="E81" i="2"/>
  <c r="F81" i="2"/>
  <c r="G81" i="2" s="1"/>
  <c r="C81" i="2"/>
  <c r="A82" i="2" l="1"/>
  <c r="B82" i="2" s="1"/>
  <c r="D82" i="2" l="1"/>
  <c r="C82" i="2" s="1"/>
  <c r="F82" i="2" l="1"/>
  <c r="G82" i="2" s="1"/>
  <c r="E82" i="2"/>
</calcChain>
</file>

<file path=xl/sharedStrings.xml><?xml version="1.0" encoding="utf-8"?>
<sst xmlns="http://schemas.openxmlformats.org/spreadsheetml/2006/main" count="239" uniqueCount="135">
  <si>
    <t xml:space="preserve">SOFEA </t>
  </si>
  <si>
    <t xml:space="preserve">10, RUE GASTON PHOEBUS </t>
  </si>
  <si>
    <t xml:space="preserve">31120 LACROIX-FALGARDE -Francia </t>
  </si>
  <si>
    <t xml:space="preserve">P.Iva 44808894489 </t>
  </si>
  <si>
    <t xml:space="preserve">AGENTE DIREZIONALE SOCIETA' D01 </t>
  </si>
  <si>
    <t xml:space="preserve">Proforma da Prebolle </t>
  </si>
  <si>
    <t xml:space="preserve">P002 BONIFICO CLIENTE </t>
  </si>
  <si>
    <t xml:space="preserve">Modèle Cod.pièce N. Couleur </t>
  </si>
  <si>
    <t xml:space="preserve">Client </t>
  </si>
  <si>
    <t xml:space="preserve">Justificatif </t>
  </si>
  <si>
    <t xml:space="preserve">Cod.paiement </t>
  </si>
  <si>
    <t xml:space="preserve">Remise fin. Remise en-t remise cond. </t>
  </si>
  <si>
    <t xml:space="preserve">label </t>
  </si>
  <si>
    <t xml:space="preserve">Agent </t>
  </si>
  <si>
    <t xml:space="preserve">Qté Prix Remises Montant Cadeau </t>
  </si>
  <si>
    <t xml:space="preserve">N° Com </t>
  </si>
  <si>
    <t xml:space="preserve">N. jours </t>
  </si>
  <si>
    <t xml:space="preserve">002487 Pag </t>
  </si>
  <si>
    <t xml:space="preserve">Banque </t>
  </si>
  <si>
    <t xml:space="preserve">IT - ITALIA </t>
  </si>
  <si>
    <t xml:space="preserve">Fabriqué en </t>
  </si>
  <si>
    <t xml:space="preserve">PZ </t>
  </si>
  <si>
    <t xml:space="preserve">Transporteurs </t>
  </si>
  <si>
    <t xml:space="preserve">Document label N° Com label </t>
  </si>
  <si>
    <t xml:space="preserve">EUR </t>
  </si>
  <si>
    <t xml:space="preserve">Total Facture </t>
  </si>
  <si>
    <t xml:space="preserve">Facture pro forma </t>
  </si>
  <si>
    <t xml:space="preserve">VEND.N.I.ART.41 L.427/93 UE </t>
  </si>
  <si>
    <t xml:space="preserve">Année Index N. Date </t>
  </si>
  <si>
    <t xml:space="preserve">Exemption </t>
  </si>
  <si>
    <t xml:space="preserve">Intention </t>
  </si>
  <si>
    <t xml:space="preserve">Échéance </t>
  </si>
  <si>
    <t xml:space="preserve">Um </t>
  </si>
  <si>
    <t xml:space="preserve">UNICA </t>
  </si>
  <si>
    <t xml:space="preserve">Taille </t>
  </si>
  <si>
    <t xml:space="preserve">OBAGB002 </t>
  </si>
  <si>
    <t xml:space="preserve">EVS00 </t>
  </si>
  <si>
    <t xml:space="preserve">CORPS O BAG MINI EVA COMPOUND </t>
  </si>
  <si>
    <t xml:space="preserve">// </t>
  </si>
  <si>
    <t xml:space="preserve">000_SPTRASP </t>
  </si>
  <si>
    <t xml:space="preserve">KG </t>
  </si>
  <si>
    <t xml:space="preserve">Document </t>
  </si>
  <si>
    <t xml:space="preserve">Date doc. </t>
  </si>
  <si>
    <t xml:space="preserve">Client dest. </t>
  </si>
  <si>
    <t xml:space="preserve">Récapitulatifs </t>
  </si>
  <si>
    <t xml:space="preserve">Récapitulatifs douaniers </t>
  </si>
  <si>
    <t xml:space="preserve">Catégorie Um poids Poids Um qté Qté Valeur </t>
  </si>
  <si>
    <t xml:space="preserve">Echéances </t>
  </si>
  <si>
    <t xml:space="preserve">Date éch. Montant </t>
  </si>
  <si>
    <t xml:space="preserve">Total </t>
  </si>
  <si>
    <t xml:space="preserve">- </t>
  </si>
  <si>
    <t xml:space="preserve">DÉBIT FRAIS DE TRANSPORT </t>
  </si>
  <si>
    <t xml:space="preserve">Totaux </t>
  </si>
  <si>
    <t xml:space="preserve">Tot.remises </t>
  </si>
  <si>
    <t xml:space="preserve">Tot. remises </t>
  </si>
  <si>
    <t xml:space="preserve">Tot.remise en-tête </t>
  </si>
  <si>
    <t xml:space="preserve">Tot. remise fin. </t>
  </si>
  <si>
    <t xml:space="preserve">Tot.cadeaux </t>
  </si>
  <si>
    <t xml:space="preserve">Acomptes </t>
  </si>
  <si>
    <t xml:space="preserve">Montants </t>
  </si>
  <si>
    <t xml:space="preserve">Montant brut </t>
  </si>
  <si>
    <t xml:space="preserve">Brut frais </t>
  </si>
  <si>
    <t xml:space="preserve">Montant net de tout </t>
  </si>
  <si>
    <t xml:space="preserve">Nette tot </t>
  </si>
  <si>
    <t>D</t>
  </si>
  <si>
    <t>Ligne</t>
  </si>
  <si>
    <t>Modèle</t>
  </si>
  <si>
    <t>Code pièce</t>
  </si>
  <si>
    <t>Couleur</t>
  </si>
  <si>
    <t>Taille</t>
  </si>
  <si>
    <t>Quantité</t>
  </si>
  <si>
    <t>Unité</t>
  </si>
  <si>
    <t>Prix unitaire</t>
  </si>
  <si>
    <t>Montant</t>
  </si>
  <si>
    <t>Libellé</t>
  </si>
  <si>
    <t>Total facture</t>
  </si>
  <si>
    <t>Référence facture</t>
  </si>
  <si>
    <t>Page</t>
  </si>
  <si>
    <t xml:space="preserve">Nom onglet données </t>
  </si>
  <si>
    <t>Colonne qualifier</t>
  </si>
  <si>
    <t>Zone recherche</t>
  </si>
  <si>
    <t>Min trouvé</t>
  </si>
  <si>
    <t>Index min</t>
  </si>
  <si>
    <t>Nb lignes</t>
  </si>
  <si>
    <t>Num ligne</t>
  </si>
  <si>
    <t>Indice ligne</t>
  </si>
  <si>
    <t>Max trouvé</t>
  </si>
  <si>
    <t>Indice num page</t>
  </si>
  <si>
    <t>Zone données</t>
  </si>
  <si>
    <t>Nb ligne dans page</t>
  </si>
  <si>
    <t>Cellule page</t>
  </si>
  <si>
    <t xml:space="preserve">2018 04/OBAG/1026 136333 </t>
  </si>
  <si>
    <t xml:space="preserve">2018 04/OBAG/1074 136814 </t>
  </si>
  <si>
    <t xml:space="preserve">OBAGB001 </t>
  </si>
  <si>
    <t xml:space="preserve">OBAGB206 </t>
  </si>
  <si>
    <t xml:space="preserve">002489 O BAG STORE TOULOUSE </t>
  </si>
  <si>
    <t xml:space="preserve">CORPS O BAG EVA COMPOUND </t>
  </si>
  <si>
    <t xml:space="preserve">CORPS INFÉRIEUR O POCKET EVA COMPOUND </t>
  </si>
  <si>
    <t xml:space="preserve">NR 32,00 32,000 1,000 </t>
  </si>
  <si>
    <t>Total montant</t>
  </si>
  <si>
    <t>Total</t>
  </si>
  <si>
    <t>Facture</t>
  </si>
  <si>
    <t>Reference</t>
  </si>
  <si>
    <t>LI</t>
  </si>
  <si>
    <t>MO</t>
  </si>
  <si>
    <t>CO</t>
  </si>
  <si>
    <t>TA</t>
  </si>
  <si>
    <t>UN</t>
  </si>
  <si>
    <t>PI</t>
  </si>
  <si>
    <t>QT</t>
  </si>
  <si>
    <t>PU</t>
  </si>
  <si>
    <t>MT</t>
  </si>
  <si>
    <t>TF</t>
  </si>
  <si>
    <t>TM</t>
  </si>
  <si>
    <t>RF</t>
  </si>
  <si>
    <t>A</t>
  </si>
  <si>
    <t>B</t>
  </si>
  <si>
    <t>C</t>
  </si>
  <si>
    <t>'Proforma txt'</t>
  </si>
  <si>
    <t>Total lu</t>
  </si>
  <si>
    <t xml:space="preserve">OBAGB032 </t>
  </si>
  <si>
    <t xml:space="preserve">ECS04 </t>
  </si>
  <si>
    <t xml:space="preserve">CORPS O BAG KNIT MINI EVA COMPOUND </t>
  </si>
  <si>
    <t xml:space="preserve">HLESG000 </t>
  </si>
  <si>
    <t xml:space="preserve">OBAGB017 </t>
  </si>
  <si>
    <t xml:space="preserve">ANSES LONGUES EN FAUX CUIR POMPON </t>
  </si>
  <si>
    <t xml:space="preserve">CORPS O MOON LIGHT EVA COMPOUND </t>
  </si>
  <si>
    <t xml:space="preserve">EUR 707,69 </t>
  </si>
  <si>
    <t xml:space="preserve">2018 50 3316 05/12/2018 </t>
  </si>
  <si>
    <t xml:space="preserve">05/12/2018 707,69 </t>
  </si>
  <si>
    <t xml:space="preserve">0,00 675,69 </t>
  </si>
  <si>
    <t>Échéance</t>
  </si>
  <si>
    <t>Magasin</t>
  </si>
  <si>
    <t>Ignorer ligne : 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</si>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</sst>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quotePrefix="1"/>
    <xf numFmtId="0" fontId="1" fillId="0" borderId="0" xfId="0" applyFont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7"/>
  <sheetViews>
    <sheetView topLeftCell="A27" workbookViewId="0">
      <selection activeCell="D46" sqref="D46"/>
    </sheetView>
  </sheetViews>
  <sheetFormatPr baseColWidth="10" defaultColWidth="9.140625" defaultRowHeight="15" x14ac:dyDescent="0.25"/>
  <cols>
    <col min="3" max="3" width="36.5703125" customWidth="1"/>
    <col min="4" max="4" width="9.140625" style="4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</row>
    <row r="5" spans="1:4" x14ac:dyDescent="0.25">
      <c r="A5" t="s">
        <v>91</v>
      </c>
    </row>
    <row r="6" spans="1:4" x14ac:dyDescent="0.25">
      <c r="A6" t="s">
        <v>92</v>
      </c>
    </row>
    <row r="7" spans="1:4" x14ac:dyDescent="0.25">
      <c r="A7" t="s">
        <v>38</v>
      </c>
    </row>
    <row r="8" spans="1:4" x14ac:dyDescent="0.25">
      <c r="A8">
        <v>3</v>
      </c>
      <c r="D8" s="4" t="s">
        <v>65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6</v>
      </c>
    </row>
    <row r="12" spans="1:4" x14ac:dyDescent="0.25">
      <c r="A12">
        <v>7</v>
      </c>
    </row>
    <row r="13" spans="1:4" x14ac:dyDescent="0.25">
      <c r="A13">
        <v>8</v>
      </c>
    </row>
    <row r="14" spans="1:4" x14ac:dyDescent="0.25">
      <c r="A14">
        <v>4</v>
      </c>
    </row>
    <row r="15" spans="1:4" x14ac:dyDescent="0.25">
      <c r="A15">
        <v>5</v>
      </c>
    </row>
    <row r="16" spans="1:4" x14ac:dyDescent="0.25">
      <c r="A16">
        <v>9</v>
      </c>
    </row>
    <row r="17" spans="1:4" x14ac:dyDescent="0.25">
      <c r="A17" t="s">
        <v>123</v>
      </c>
      <c r="D17" s="4" t="s">
        <v>66</v>
      </c>
    </row>
    <row r="18" spans="1:4" x14ac:dyDescent="0.25">
      <c r="A18" t="s">
        <v>35</v>
      </c>
    </row>
    <row r="19" spans="1:4" x14ac:dyDescent="0.25">
      <c r="A19" t="s">
        <v>35</v>
      </c>
    </row>
    <row r="20" spans="1:4" x14ac:dyDescent="0.25">
      <c r="A20" t="s">
        <v>93</v>
      </c>
    </row>
    <row r="21" spans="1:4" x14ac:dyDescent="0.25">
      <c r="A21" t="s">
        <v>35</v>
      </c>
    </row>
    <row r="22" spans="1:4" x14ac:dyDescent="0.25">
      <c r="A22" t="s">
        <v>124</v>
      </c>
    </row>
    <row r="23" spans="1:4" x14ac:dyDescent="0.25">
      <c r="A23" t="s">
        <v>120</v>
      </c>
    </row>
    <row r="24" spans="1:4" x14ac:dyDescent="0.25">
      <c r="A24" t="s">
        <v>94</v>
      </c>
    </row>
    <row r="25" spans="1:4" x14ac:dyDescent="0.25">
      <c r="A25" t="s">
        <v>121</v>
      </c>
      <c r="D25" s="4" t="s">
        <v>67</v>
      </c>
    </row>
    <row r="26" spans="1:4" x14ac:dyDescent="0.25">
      <c r="A26" t="s">
        <v>36</v>
      </c>
    </row>
    <row r="27" spans="1:4" x14ac:dyDescent="0.25">
      <c r="A27" t="s">
        <v>36</v>
      </c>
    </row>
    <row r="28" spans="1:4" x14ac:dyDescent="0.25">
      <c r="A28" t="s">
        <v>36</v>
      </c>
    </row>
    <row r="29" spans="1:4" x14ac:dyDescent="0.25">
      <c r="A29" t="s">
        <v>36</v>
      </c>
    </row>
    <row r="30" spans="1:4" x14ac:dyDescent="0.25">
      <c r="A30" t="s">
        <v>36</v>
      </c>
    </row>
    <row r="31" spans="1:4" x14ac:dyDescent="0.25">
      <c r="A31" t="s">
        <v>36</v>
      </c>
    </row>
    <row r="32" spans="1:4" x14ac:dyDescent="0.25">
      <c r="A32" t="s">
        <v>36</v>
      </c>
    </row>
    <row r="33" spans="1:4" x14ac:dyDescent="0.25">
      <c r="A33" t="s">
        <v>39</v>
      </c>
    </row>
    <row r="34" spans="1:4" x14ac:dyDescent="0.25">
      <c r="A34" t="s">
        <v>4</v>
      </c>
    </row>
    <row r="35" spans="1:4" x14ac:dyDescent="0.25">
      <c r="A35" t="s">
        <v>5</v>
      </c>
    </row>
    <row r="36" spans="1:4" x14ac:dyDescent="0.25">
      <c r="A36" t="s">
        <v>6</v>
      </c>
    </row>
    <row r="37" spans="1:4" x14ac:dyDescent="0.25">
      <c r="A37" t="s">
        <v>7</v>
      </c>
    </row>
    <row r="38" spans="1:4" x14ac:dyDescent="0.25">
      <c r="A38">
        <v>38</v>
      </c>
      <c r="D38" s="4" t="s">
        <v>68</v>
      </c>
    </row>
    <row r="39" spans="1:4" x14ac:dyDescent="0.25">
      <c r="A39">
        <v>26</v>
      </c>
    </row>
    <row r="40" spans="1:4" x14ac:dyDescent="0.25">
      <c r="A40">
        <v>75</v>
      </c>
    </row>
    <row r="41" spans="1:4" x14ac:dyDescent="0.25">
      <c r="A41">
        <v>559</v>
      </c>
    </row>
    <row r="42" spans="1:4" x14ac:dyDescent="0.25">
      <c r="A42">
        <v>559</v>
      </c>
    </row>
    <row r="43" spans="1:4" x14ac:dyDescent="0.25">
      <c r="A43">
        <v>540</v>
      </c>
    </row>
    <row r="44" spans="1:4" x14ac:dyDescent="0.25">
      <c r="A44">
        <v>78</v>
      </c>
    </row>
    <row r="45" spans="1:4" x14ac:dyDescent="0.25">
      <c r="A45">
        <v>559</v>
      </c>
    </row>
    <row r="46" spans="1:4" x14ac:dyDescent="0.25">
      <c r="A46" t="s">
        <v>95</v>
      </c>
      <c r="D46" s="4" t="s">
        <v>132</v>
      </c>
    </row>
    <row r="47" spans="1:4" x14ac:dyDescent="0.25">
      <c r="A47">
        <v>392690979</v>
      </c>
    </row>
    <row r="48" spans="1:4" x14ac:dyDescent="0.25">
      <c r="A48">
        <v>420222100</v>
      </c>
    </row>
    <row r="49" spans="1:1" x14ac:dyDescent="0.25">
      <c r="A49">
        <v>15</v>
      </c>
    </row>
    <row r="50" spans="1:1" x14ac:dyDescent="0.25">
      <c r="A50">
        <v>43</v>
      </c>
    </row>
    <row r="51" spans="1:1" x14ac:dyDescent="0.25">
      <c r="A51" t="s">
        <v>40</v>
      </c>
    </row>
    <row r="52" spans="1:1" x14ac:dyDescent="0.25">
      <c r="A52" t="s">
        <v>40</v>
      </c>
    </row>
    <row r="53" spans="1:1" x14ac:dyDescent="0.25">
      <c r="A53">
        <v>1.8</v>
      </c>
    </row>
    <row r="54" spans="1:1" x14ac:dyDescent="0.25">
      <c r="A54">
        <v>17.334</v>
      </c>
    </row>
    <row r="55" spans="1:1" x14ac:dyDescent="0.25">
      <c r="A55">
        <v>105.45</v>
      </c>
    </row>
    <row r="56" spans="1:1" x14ac:dyDescent="0.25">
      <c r="A56">
        <v>570.24</v>
      </c>
    </row>
    <row r="57" spans="1:1" x14ac:dyDescent="0.25">
      <c r="A57" t="s">
        <v>21</v>
      </c>
    </row>
    <row r="58" spans="1:1" x14ac:dyDescent="0.25">
      <c r="A58" t="s">
        <v>21</v>
      </c>
    </row>
    <row r="59" spans="1:1" x14ac:dyDescent="0.25">
      <c r="A59">
        <v>1.8</v>
      </c>
    </row>
    <row r="60" spans="1:1" x14ac:dyDescent="0.25">
      <c r="A60">
        <v>17.334</v>
      </c>
    </row>
    <row r="61" spans="1:1" x14ac:dyDescent="0.25">
      <c r="A61">
        <v>105.45</v>
      </c>
    </row>
    <row r="62" spans="1:1" x14ac:dyDescent="0.25">
      <c r="A62">
        <v>570.24</v>
      </c>
    </row>
    <row r="63" spans="1:1" x14ac:dyDescent="0.25">
      <c r="A63" t="s">
        <v>8</v>
      </c>
    </row>
    <row r="64" spans="1:1" x14ac:dyDescent="0.25">
      <c r="A64" t="s">
        <v>9</v>
      </c>
    </row>
    <row r="65" spans="1:1" x14ac:dyDescent="0.25">
      <c r="A65" t="s">
        <v>10</v>
      </c>
    </row>
    <row r="66" spans="1:1" x14ac:dyDescent="0.25">
      <c r="A66" t="s">
        <v>11</v>
      </c>
    </row>
    <row r="67" spans="1:1" x14ac:dyDescent="0.25">
      <c r="A67" t="s">
        <v>12</v>
      </c>
    </row>
    <row r="68" spans="1:1" x14ac:dyDescent="0.25">
      <c r="A68" t="s">
        <v>13</v>
      </c>
    </row>
    <row r="69" spans="1:1" x14ac:dyDescent="0.25">
      <c r="A69" t="s">
        <v>41</v>
      </c>
    </row>
    <row r="70" spans="1:1" x14ac:dyDescent="0.25">
      <c r="A70" t="s">
        <v>41</v>
      </c>
    </row>
    <row r="71" spans="1:1" x14ac:dyDescent="0.25">
      <c r="A71" t="s">
        <v>42</v>
      </c>
    </row>
    <row r="72" spans="1:1" x14ac:dyDescent="0.25">
      <c r="A72" t="s">
        <v>42</v>
      </c>
    </row>
    <row r="73" spans="1:1" x14ac:dyDescent="0.25">
      <c r="A73" t="s">
        <v>43</v>
      </c>
    </row>
    <row r="74" spans="1:1" x14ac:dyDescent="0.25">
      <c r="A74" t="s">
        <v>43</v>
      </c>
    </row>
    <row r="75" spans="1:1" x14ac:dyDescent="0.25">
      <c r="A75" t="s">
        <v>14</v>
      </c>
    </row>
    <row r="76" spans="1:1" x14ac:dyDescent="0.25">
      <c r="A76" t="s">
        <v>15</v>
      </c>
    </row>
    <row r="77" spans="1:1" x14ac:dyDescent="0.25">
      <c r="A77" t="s">
        <v>15</v>
      </c>
    </row>
    <row r="78" spans="1:1" x14ac:dyDescent="0.25">
      <c r="A78" t="s">
        <v>15</v>
      </c>
    </row>
    <row r="79" spans="1:1" x14ac:dyDescent="0.25">
      <c r="A79" t="s">
        <v>44</v>
      </c>
    </row>
    <row r="80" spans="1:1" x14ac:dyDescent="0.25">
      <c r="A80" t="s">
        <v>45</v>
      </c>
    </row>
    <row r="81" spans="1:1" x14ac:dyDescent="0.25">
      <c r="A81" t="s">
        <v>46</v>
      </c>
    </row>
    <row r="82" spans="1:1" x14ac:dyDescent="0.25">
      <c r="A82" t="s">
        <v>49</v>
      </c>
    </row>
    <row r="83" spans="1:1" x14ac:dyDescent="0.25">
      <c r="A83" t="s">
        <v>49</v>
      </c>
    </row>
    <row r="84" spans="1:1" x14ac:dyDescent="0.25">
      <c r="A84">
        <v>1</v>
      </c>
    </row>
    <row r="85" spans="1:1" x14ac:dyDescent="0.25">
      <c r="A85" t="s">
        <v>16</v>
      </c>
    </row>
    <row r="86" spans="1:1" x14ac:dyDescent="0.25">
      <c r="A86" t="s">
        <v>17</v>
      </c>
    </row>
    <row r="87" spans="1:1" x14ac:dyDescent="0.25">
      <c r="A87" t="s">
        <v>18</v>
      </c>
    </row>
    <row r="88" spans="1:1" x14ac:dyDescent="0.25">
      <c r="A88" t="s">
        <v>19</v>
      </c>
    </row>
    <row r="89" spans="1:1" x14ac:dyDescent="0.25">
      <c r="A89" t="s">
        <v>19</v>
      </c>
    </row>
    <row r="90" spans="1:1" x14ac:dyDescent="0.25">
      <c r="A90" t="s">
        <v>19</v>
      </c>
    </row>
    <row r="91" spans="1:1" x14ac:dyDescent="0.25">
      <c r="A91" t="s">
        <v>19</v>
      </c>
    </row>
    <row r="92" spans="1:1" x14ac:dyDescent="0.25">
      <c r="A92" t="s">
        <v>19</v>
      </c>
    </row>
    <row r="93" spans="1:1" x14ac:dyDescent="0.25">
      <c r="A93" t="s">
        <v>19</v>
      </c>
    </row>
    <row r="94" spans="1:1" x14ac:dyDescent="0.25">
      <c r="A94" t="s">
        <v>19</v>
      </c>
    </row>
    <row r="95" spans="1:1" x14ac:dyDescent="0.25">
      <c r="A95" t="s">
        <v>19</v>
      </c>
    </row>
    <row r="96" spans="1:1" x14ac:dyDescent="0.25">
      <c r="A96" t="s">
        <v>50</v>
      </c>
    </row>
    <row r="97" spans="1:1" x14ac:dyDescent="0.25">
      <c r="A97" t="s">
        <v>20</v>
      </c>
    </row>
    <row r="98" spans="1:1" x14ac:dyDescent="0.25">
      <c r="A98" t="s">
        <v>20</v>
      </c>
    </row>
    <row r="99" spans="1:1" x14ac:dyDescent="0.25">
      <c r="A99" t="s">
        <v>20</v>
      </c>
    </row>
    <row r="100" spans="1:1" x14ac:dyDescent="0.25">
      <c r="A100" t="s">
        <v>20</v>
      </c>
    </row>
    <row r="101" spans="1:1" x14ac:dyDescent="0.25">
      <c r="A101" t="s">
        <v>20</v>
      </c>
    </row>
    <row r="102" spans="1:1" x14ac:dyDescent="0.25">
      <c r="A102" t="s">
        <v>20</v>
      </c>
    </row>
    <row r="103" spans="1:1" x14ac:dyDescent="0.25">
      <c r="A103" t="s">
        <v>20</v>
      </c>
    </row>
    <row r="104" spans="1:1" x14ac:dyDescent="0.25">
      <c r="A104" t="s">
        <v>20</v>
      </c>
    </row>
    <row r="105" spans="1:1" x14ac:dyDescent="0.25">
      <c r="A105" t="s">
        <v>20</v>
      </c>
    </row>
    <row r="106" spans="1:1" x14ac:dyDescent="0.25">
      <c r="A106" t="s">
        <v>21</v>
      </c>
    </row>
    <row r="107" spans="1:1" x14ac:dyDescent="0.25">
      <c r="A107" t="s">
        <v>21</v>
      </c>
    </row>
    <row r="108" spans="1:1" x14ac:dyDescent="0.25">
      <c r="A108" t="s">
        <v>21</v>
      </c>
    </row>
    <row r="109" spans="1:1" x14ac:dyDescent="0.25">
      <c r="A109" t="s">
        <v>21</v>
      </c>
    </row>
    <row r="110" spans="1:1" x14ac:dyDescent="0.25">
      <c r="A110" t="s">
        <v>21</v>
      </c>
    </row>
    <row r="111" spans="1:1" x14ac:dyDescent="0.25">
      <c r="A111" t="s">
        <v>21</v>
      </c>
    </row>
    <row r="112" spans="1:1" x14ac:dyDescent="0.25">
      <c r="A112" t="s">
        <v>21</v>
      </c>
    </row>
    <row r="113" spans="1:4" x14ac:dyDescent="0.25">
      <c r="A113" t="s">
        <v>21</v>
      </c>
    </row>
    <row r="114" spans="1:4" x14ac:dyDescent="0.25">
      <c r="A114" t="s">
        <v>98</v>
      </c>
    </row>
    <row r="115" spans="1:4" x14ac:dyDescent="0.25">
      <c r="A115" t="s">
        <v>125</v>
      </c>
      <c r="D115" s="4" t="s">
        <v>74</v>
      </c>
    </row>
    <row r="116" spans="1:4" x14ac:dyDescent="0.25">
      <c r="A116" t="s">
        <v>37</v>
      </c>
    </row>
    <row r="117" spans="1:4" x14ac:dyDescent="0.25">
      <c r="A117" t="s">
        <v>37</v>
      </c>
    </row>
    <row r="118" spans="1:4" x14ac:dyDescent="0.25">
      <c r="A118" t="s">
        <v>96</v>
      </c>
    </row>
    <row r="119" spans="1:4" x14ac:dyDescent="0.25">
      <c r="A119" t="s">
        <v>37</v>
      </c>
    </row>
    <row r="120" spans="1:4" x14ac:dyDescent="0.25">
      <c r="A120" t="s">
        <v>126</v>
      </c>
    </row>
    <row r="121" spans="1:4" x14ac:dyDescent="0.25">
      <c r="A121" t="s">
        <v>122</v>
      </c>
    </row>
    <row r="122" spans="1:4" x14ac:dyDescent="0.25">
      <c r="A122" t="s">
        <v>97</v>
      </c>
    </row>
    <row r="123" spans="1:4" x14ac:dyDescent="0.25">
      <c r="A123" t="s">
        <v>51</v>
      </c>
    </row>
    <row r="124" spans="1:4" x14ac:dyDescent="0.25">
      <c r="A124">
        <v>3926909790</v>
      </c>
    </row>
    <row r="125" spans="1:4" x14ac:dyDescent="0.25">
      <c r="A125">
        <v>4202221000</v>
      </c>
    </row>
    <row r="126" spans="1:4" x14ac:dyDescent="0.25">
      <c r="A126">
        <v>4202221000</v>
      </c>
    </row>
    <row r="127" spans="1:4" x14ac:dyDescent="0.25">
      <c r="A127">
        <v>4202221000</v>
      </c>
    </row>
    <row r="128" spans="1:4" x14ac:dyDescent="0.25">
      <c r="A128">
        <v>4202221000</v>
      </c>
    </row>
    <row r="129" spans="1:4" x14ac:dyDescent="0.25">
      <c r="A129">
        <v>4202221000</v>
      </c>
    </row>
    <row r="130" spans="1:4" x14ac:dyDescent="0.25">
      <c r="A130">
        <v>4202221000</v>
      </c>
    </row>
    <row r="131" spans="1:4" x14ac:dyDescent="0.25">
      <c r="A131">
        <v>4202221000</v>
      </c>
    </row>
    <row r="132" spans="1:4" x14ac:dyDescent="0.25">
      <c r="A132" t="s">
        <v>12</v>
      </c>
    </row>
    <row r="133" spans="1:4" x14ac:dyDescent="0.25">
      <c r="A133" t="s">
        <v>12</v>
      </c>
    </row>
    <row r="134" spans="1:4" x14ac:dyDescent="0.25">
      <c r="A134" t="s">
        <v>12</v>
      </c>
    </row>
    <row r="135" spans="1:4" x14ac:dyDescent="0.25">
      <c r="A135" t="s">
        <v>12</v>
      </c>
    </row>
    <row r="136" spans="1:4" x14ac:dyDescent="0.25">
      <c r="A136" t="s">
        <v>12</v>
      </c>
    </row>
    <row r="137" spans="1:4" x14ac:dyDescent="0.25">
      <c r="A137" t="s">
        <v>12</v>
      </c>
    </row>
    <row r="138" spans="1:4" x14ac:dyDescent="0.25">
      <c r="A138" t="s">
        <v>12</v>
      </c>
    </row>
    <row r="139" spans="1:4" x14ac:dyDescent="0.25">
      <c r="A139" t="s">
        <v>12</v>
      </c>
    </row>
    <row r="140" spans="1:4" x14ac:dyDescent="0.25">
      <c r="A140" t="s">
        <v>22</v>
      </c>
    </row>
    <row r="141" spans="1:4" x14ac:dyDescent="0.25">
      <c r="A141" t="s">
        <v>23</v>
      </c>
    </row>
    <row r="142" spans="1:4" x14ac:dyDescent="0.25">
      <c r="A142" t="s">
        <v>127</v>
      </c>
      <c r="D142" s="4" t="s">
        <v>75</v>
      </c>
    </row>
    <row r="143" spans="1:4" x14ac:dyDescent="0.25">
      <c r="A143" t="s">
        <v>24</v>
      </c>
    </row>
    <row r="144" spans="1:4" x14ac:dyDescent="0.25">
      <c r="A144" t="s">
        <v>25</v>
      </c>
    </row>
    <row r="145" spans="1:4" x14ac:dyDescent="0.25">
      <c r="A145" t="s">
        <v>26</v>
      </c>
    </row>
    <row r="146" spans="1:4" x14ac:dyDescent="0.25">
      <c r="A146" t="s">
        <v>128</v>
      </c>
      <c r="D146" s="4" t="s">
        <v>76</v>
      </c>
    </row>
    <row r="147" spans="1:4" x14ac:dyDescent="0.25">
      <c r="A147" t="s">
        <v>27</v>
      </c>
    </row>
    <row r="148" spans="1:4" x14ac:dyDescent="0.25">
      <c r="A148" t="s">
        <v>28</v>
      </c>
    </row>
    <row r="149" spans="1:4" x14ac:dyDescent="0.25">
      <c r="A149" t="s">
        <v>29</v>
      </c>
    </row>
    <row r="150" spans="1:4" x14ac:dyDescent="0.25">
      <c r="A150" t="s">
        <v>30</v>
      </c>
    </row>
    <row r="151" spans="1:4" x14ac:dyDescent="0.25">
      <c r="A151" t="s">
        <v>31</v>
      </c>
    </row>
    <row r="152" spans="1:4" x14ac:dyDescent="0.25">
      <c r="A152" t="s">
        <v>32</v>
      </c>
    </row>
    <row r="153" spans="1:4" x14ac:dyDescent="0.25">
      <c r="A153" t="s">
        <v>33</v>
      </c>
      <c r="D153" s="4" t="s">
        <v>69</v>
      </c>
    </row>
    <row r="154" spans="1:4" x14ac:dyDescent="0.25">
      <c r="A154" t="s">
        <v>33</v>
      </c>
    </row>
    <row r="155" spans="1:4" x14ac:dyDescent="0.25">
      <c r="A155" t="s">
        <v>33</v>
      </c>
    </row>
    <row r="156" spans="1:4" x14ac:dyDescent="0.25">
      <c r="A156" t="s">
        <v>33</v>
      </c>
    </row>
    <row r="157" spans="1:4" x14ac:dyDescent="0.25">
      <c r="A157" t="s">
        <v>33</v>
      </c>
    </row>
    <row r="158" spans="1:4" x14ac:dyDescent="0.25">
      <c r="A158" t="s">
        <v>33</v>
      </c>
    </row>
    <row r="159" spans="1:4" x14ac:dyDescent="0.25">
      <c r="A159" t="s">
        <v>33</v>
      </c>
    </row>
    <row r="160" spans="1:4" x14ac:dyDescent="0.25">
      <c r="A160" t="s">
        <v>33</v>
      </c>
    </row>
    <row r="161" spans="1:4" x14ac:dyDescent="0.25">
      <c r="A161" t="s">
        <v>34</v>
      </c>
    </row>
    <row r="162" spans="1:4" x14ac:dyDescent="0.25">
      <c r="A162">
        <v>15</v>
      </c>
      <c r="D162" s="4" t="s">
        <v>70</v>
      </c>
    </row>
    <row r="163" spans="1:4" x14ac:dyDescent="0.25">
      <c r="A163">
        <v>8</v>
      </c>
    </row>
    <row r="164" spans="1:4" x14ac:dyDescent="0.25">
      <c r="A164">
        <v>10</v>
      </c>
    </row>
    <row r="165" spans="1:4" x14ac:dyDescent="0.25">
      <c r="A165">
        <v>8</v>
      </c>
    </row>
    <row r="166" spans="1:4" x14ac:dyDescent="0.25">
      <c r="A166">
        <v>8</v>
      </c>
    </row>
    <row r="167" spans="1:4" x14ac:dyDescent="0.25">
      <c r="A167">
        <v>3</v>
      </c>
    </row>
    <row r="168" spans="1:4" x14ac:dyDescent="0.25">
      <c r="A168">
        <v>2</v>
      </c>
    </row>
    <row r="169" spans="1:4" x14ac:dyDescent="0.25">
      <c r="A169">
        <v>4</v>
      </c>
    </row>
    <row r="170" spans="1:4" x14ac:dyDescent="0.25">
      <c r="A170">
        <v>7.03</v>
      </c>
      <c r="D170" s="4" t="s">
        <v>72</v>
      </c>
    </row>
    <row r="171" spans="1:4" x14ac:dyDescent="0.25">
      <c r="A171">
        <v>14.4</v>
      </c>
    </row>
    <row r="172" spans="1:4" x14ac:dyDescent="0.25">
      <c r="A172">
        <v>14.4</v>
      </c>
    </row>
    <row r="173" spans="1:4" x14ac:dyDescent="0.25">
      <c r="A173">
        <v>14.4</v>
      </c>
    </row>
    <row r="174" spans="1:4" x14ac:dyDescent="0.25">
      <c r="A174">
        <v>14.4</v>
      </c>
    </row>
    <row r="175" spans="1:4" x14ac:dyDescent="0.25">
      <c r="A175">
        <v>11.04</v>
      </c>
    </row>
    <row r="176" spans="1:4" x14ac:dyDescent="0.25">
      <c r="A176">
        <v>14.16</v>
      </c>
    </row>
    <row r="177" spans="1:4" x14ac:dyDescent="0.25">
      <c r="A177">
        <v>4.8</v>
      </c>
    </row>
    <row r="178" spans="1:4" x14ac:dyDescent="0.25">
      <c r="A178">
        <v>105.45</v>
      </c>
      <c r="D178" s="4" t="s">
        <v>73</v>
      </c>
    </row>
    <row r="179" spans="1:4" x14ac:dyDescent="0.25">
      <c r="A179">
        <v>115.2</v>
      </c>
    </row>
    <row r="180" spans="1:4" x14ac:dyDescent="0.25">
      <c r="A180">
        <v>144</v>
      </c>
    </row>
    <row r="181" spans="1:4" x14ac:dyDescent="0.25">
      <c r="A181">
        <v>115.2</v>
      </c>
    </row>
    <row r="182" spans="1:4" x14ac:dyDescent="0.25">
      <c r="A182">
        <v>115.2</v>
      </c>
    </row>
    <row r="183" spans="1:4" x14ac:dyDescent="0.25">
      <c r="A183">
        <v>33.119999999999997</v>
      </c>
    </row>
    <row r="184" spans="1:4" x14ac:dyDescent="0.25">
      <c r="A184">
        <v>28.32</v>
      </c>
    </row>
    <row r="185" spans="1:4" x14ac:dyDescent="0.25">
      <c r="A185">
        <v>19.2</v>
      </c>
    </row>
    <row r="186" spans="1:4" x14ac:dyDescent="0.25">
      <c r="A186" t="s">
        <v>0</v>
      </c>
    </row>
    <row r="187" spans="1:4" x14ac:dyDescent="0.25">
      <c r="A187" t="s">
        <v>1</v>
      </c>
    </row>
    <row r="188" spans="1:4" x14ac:dyDescent="0.25">
      <c r="A188" t="s">
        <v>2</v>
      </c>
    </row>
    <row r="189" spans="1:4" x14ac:dyDescent="0.25">
      <c r="A189" t="s">
        <v>3</v>
      </c>
    </row>
    <row r="190" spans="1:4" x14ac:dyDescent="0.25">
      <c r="A190">
        <v>0</v>
      </c>
    </row>
    <row r="191" spans="1:4" x14ac:dyDescent="0.25">
      <c r="A191">
        <v>0</v>
      </c>
    </row>
    <row r="192" spans="1:4" x14ac:dyDescent="0.25">
      <c r="A192">
        <v>0</v>
      </c>
    </row>
    <row r="193" spans="1:4" x14ac:dyDescent="0.25">
      <c r="A193" t="s">
        <v>129</v>
      </c>
    </row>
    <row r="194" spans="1:4" x14ac:dyDescent="0.25">
      <c r="A194">
        <v>675.69</v>
      </c>
      <c r="D194" s="4" t="s">
        <v>99</v>
      </c>
    </row>
    <row r="195" spans="1:4" x14ac:dyDescent="0.25">
      <c r="A195">
        <v>32</v>
      </c>
    </row>
    <row r="196" spans="1:4" x14ac:dyDescent="0.25">
      <c r="A196">
        <v>675.69</v>
      </c>
    </row>
    <row r="197" spans="1:4" x14ac:dyDescent="0.25">
      <c r="A197">
        <v>0</v>
      </c>
    </row>
    <row r="198" spans="1:4" x14ac:dyDescent="0.25">
      <c r="A198" t="s">
        <v>130</v>
      </c>
    </row>
    <row r="199" spans="1:4" x14ac:dyDescent="0.25">
      <c r="A199" t="s">
        <v>127</v>
      </c>
    </row>
    <row r="200" spans="1:4" x14ac:dyDescent="0.25">
      <c r="A200" t="s">
        <v>8</v>
      </c>
    </row>
    <row r="201" spans="1:4" x14ac:dyDescent="0.25">
      <c r="A201" t="s">
        <v>47</v>
      </c>
    </row>
    <row r="202" spans="1:4" x14ac:dyDescent="0.25">
      <c r="A202" t="s">
        <v>48</v>
      </c>
    </row>
    <row r="203" spans="1:4" x14ac:dyDescent="0.25">
      <c r="A203" t="s">
        <v>52</v>
      </c>
    </row>
    <row r="204" spans="1:4" x14ac:dyDescent="0.25">
      <c r="A204" t="s">
        <v>53</v>
      </c>
    </row>
    <row r="205" spans="1:4" x14ac:dyDescent="0.25">
      <c r="A205" t="s">
        <v>54</v>
      </c>
    </row>
    <row r="206" spans="1:4" x14ac:dyDescent="0.25">
      <c r="A206" t="s">
        <v>55</v>
      </c>
    </row>
    <row r="207" spans="1:4" x14ac:dyDescent="0.25">
      <c r="A207" t="s">
        <v>56</v>
      </c>
    </row>
    <row r="208" spans="1:4" x14ac:dyDescent="0.25">
      <c r="A208" t="s">
        <v>57</v>
      </c>
    </row>
    <row r="209" spans="1:4" x14ac:dyDescent="0.25">
      <c r="A209" t="s">
        <v>58</v>
      </c>
    </row>
    <row r="210" spans="1:4" x14ac:dyDescent="0.25">
      <c r="A210" t="s">
        <v>59</v>
      </c>
    </row>
    <row r="211" spans="1:4" x14ac:dyDescent="0.25">
      <c r="A211" t="s">
        <v>60</v>
      </c>
    </row>
    <row r="212" spans="1:4" x14ac:dyDescent="0.25">
      <c r="A212" t="s">
        <v>61</v>
      </c>
    </row>
    <row r="213" spans="1:4" x14ac:dyDescent="0.25">
      <c r="A213" t="s">
        <v>62</v>
      </c>
    </row>
    <row r="214" spans="1:4" x14ac:dyDescent="0.25">
      <c r="A214" t="s">
        <v>63</v>
      </c>
    </row>
    <row r="215" spans="1:4" x14ac:dyDescent="0.25">
      <c r="A215" t="s">
        <v>25</v>
      </c>
    </row>
    <row r="216" spans="1:4" x14ac:dyDescent="0.25">
      <c r="A216">
        <v>2</v>
      </c>
    </row>
    <row r="217" spans="1:4" x14ac:dyDescent="0.25">
      <c r="A217" t="s">
        <v>17</v>
      </c>
    </row>
    <row r="218" spans="1:4" x14ac:dyDescent="0.25">
      <c r="A218" t="s">
        <v>127</v>
      </c>
    </row>
    <row r="219" spans="1:4" x14ac:dyDescent="0.25">
      <c r="A219" t="s">
        <v>24</v>
      </c>
    </row>
    <row r="220" spans="1:4" x14ac:dyDescent="0.25">
      <c r="A220" t="s">
        <v>25</v>
      </c>
    </row>
    <row r="221" spans="1:4" x14ac:dyDescent="0.25">
      <c r="A221" t="s">
        <v>26</v>
      </c>
    </row>
    <row r="222" spans="1:4" x14ac:dyDescent="0.25">
      <c r="A222" t="s">
        <v>128</v>
      </c>
      <c r="D222" s="4" t="s">
        <v>76</v>
      </c>
    </row>
    <row r="223" spans="1:4" x14ac:dyDescent="0.25">
      <c r="A223" t="s">
        <v>27</v>
      </c>
    </row>
    <row r="224" spans="1:4" x14ac:dyDescent="0.25">
      <c r="A224" t="s">
        <v>28</v>
      </c>
    </row>
    <row r="225" spans="1:1" x14ac:dyDescent="0.25">
      <c r="A225" t="s">
        <v>29</v>
      </c>
    </row>
    <row r="226" spans="1:1" x14ac:dyDescent="0.25">
      <c r="A226" t="s">
        <v>30</v>
      </c>
    </row>
    <row r="227" spans="1:1" x14ac:dyDescent="0.25">
      <c r="A227" t="s">
        <v>131</v>
      </c>
    </row>
  </sheetData>
  <dataValidations count="1">
    <dataValidation type="list" allowBlank="1" showInputMessage="1" showErrorMessage="1" sqref="D1:D1048576">
      <formula1>tabCodes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abSelected="1" topLeftCell="F7" workbookViewId="0">
      <selection activeCell="L25" sqref="L25:T82"/>
    </sheetView>
  </sheetViews>
  <sheetFormatPr baseColWidth="10" defaultRowHeight="15" x14ac:dyDescent="0.25"/>
  <cols>
    <col min="3" max="11" width="19" customWidth="1"/>
    <col min="20" max="20" width="43.85546875" bestFit="1" customWidth="1"/>
  </cols>
  <sheetData>
    <row r="1" spans="1:20" x14ac:dyDescent="0.25">
      <c r="K1" s="1" t="s">
        <v>132</v>
      </c>
      <c r="L1" t="str">
        <f>MID(TRIM(INDEX('Proforma txt'!$A:$A,Extraction!P1)), 8, 50)</f>
        <v>O BAG STORE TOULOUSE</v>
      </c>
      <c r="P1">
        <f>MATCH(K1,'Proforma txt'!D:D,0)</f>
        <v>46</v>
      </c>
    </row>
    <row r="2" spans="1:20" x14ac:dyDescent="0.25">
      <c r="B2" t="s">
        <v>78</v>
      </c>
      <c r="C2" s="8" t="s">
        <v>118</v>
      </c>
      <c r="K2" s="1" t="s">
        <v>75</v>
      </c>
      <c r="L2" t="str">
        <f>TRIM(INDEX('Proforma txt'!$A:$A,Extraction!P2))</f>
        <v>EUR 707,69</v>
      </c>
      <c r="P2">
        <f>MATCH(K2,'Proforma txt'!D:D,0)</f>
        <v>142</v>
      </c>
    </row>
    <row r="3" spans="1:20" x14ac:dyDescent="0.25">
      <c r="B3" t="s">
        <v>79</v>
      </c>
      <c r="C3" t="s">
        <v>64</v>
      </c>
      <c r="K3" s="1" t="s">
        <v>99</v>
      </c>
      <c r="L3" s="6" t="str">
        <f>TRIM(INDEX('Proforma txt'!$A:$A,Extraction!P3))</f>
        <v>675,69</v>
      </c>
      <c r="P3">
        <f>MATCH(K3,'Proforma txt'!D:D,0)</f>
        <v>194</v>
      </c>
    </row>
    <row r="4" spans="1:20" x14ac:dyDescent="0.25">
      <c r="K4" s="1" t="s">
        <v>76</v>
      </c>
      <c r="L4" t="str">
        <f>TRIM(INDEX('Proforma txt'!$A:$A,Extraction!P4))</f>
        <v>2018 50 3316 05/12/2018</v>
      </c>
      <c r="P4">
        <f>MATCH(K4,'Proforma txt'!D:D,0)</f>
        <v>146</v>
      </c>
    </row>
    <row r="5" spans="1:20" x14ac:dyDescent="0.25">
      <c r="B5" s="2">
        <v>1</v>
      </c>
    </row>
    <row r="6" spans="1:20" x14ac:dyDescent="0.25">
      <c r="A6" t="s">
        <v>77</v>
      </c>
      <c r="B6" t="s">
        <v>85</v>
      </c>
      <c r="C6" t="s">
        <v>83</v>
      </c>
      <c r="D6" t="s">
        <v>80</v>
      </c>
      <c r="F6" t="s">
        <v>81</v>
      </c>
      <c r="G6" t="s">
        <v>82</v>
      </c>
      <c r="K6" t="s">
        <v>86</v>
      </c>
      <c r="L6" s="1" t="s">
        <v>65</v>
      </c>
      <c r="M6" s="1" t="s">
        <v>66</v>
      </c>
      <c r="N6" s="1" t="s">
        <v>67</v>
      </c>
      <c r="O6" s="1" t="s">
        <v>68</v>
      </c>
      <c r="P6" s="1" t="s">
        <v>69</v>
      </c>
      <c r="Q6" s="1" t="s">
        <v>70</v>
      </c>
      <c r="R6" s="1" t="s">
        <v>72</v>
      </c>
      <c r="S6" s="1" t="s">
        <v>73</v>
      </c>
      <c r="T6" s="1" t="s">
        <v>74</v>
      </c>
    </row>
    <row r="7" spans="1:20" x14ac:dyDescent="0.25">
      <c r="A7">
        <f>A5+1</f>
        <v>1</v>
      </c>
      <c r="B7">
        <f>B5+K5</f>
        <v>1</v>
      </c>
      <c r="C7">
        <f ca="1">MIN($L8:$AK8)</f>
        <v>9</v>
      </c>
      <c r="D7" t="str">
        <f>nomOngletDonnées&amp;"!D"&amp;B7&amp;":D"&amp;(B7+5000)</f>
        <v>'Proforma txt'!D1:D5001</v>
      </c>
      <c r="F7">
        <f ca="1">MIN($L7:$AJ7)</f>
        <v>8</v>
      </c>
      <c r="G7">
        <f ca="1">MATCH(F7,$L7:$AK7, 0)</f>
        <v>1</v>
      </c>
      <c r="K7">
        <f ca="1">MAX($L7:$AJ7)</f>
        <v>178</v>
      </c>
      <c r="L7">
        <f t="shared" ref="L7:T7" ca="1" si="0">MATCH(L$6,INDIRECT($D7), 0)</f>
        <v>8</v>
      </c>
      <c r="M7">
        <f t="shared" ca="1" si="0"/>
        <v>17</v>
      </c>
      <c r="N7">
        <f t="shared" ca="1" si="0"/>
        <v>25</v>
      </c>
      <c r="O7">
        <f t="shared" ca="1" si="0"/>
        <v>38</v>
      </c>
      <c r="P7">
        <f t="shared" ca="1" si="0"/>
        <v>153</v>
      </c>
      <c r="Q7">
        <f t="shared" ca="1" si="0"/>
        <v>162</v>
      </c>
      <c r="R7">
        <f t="shared" ca="1" si="0"/>
        <v>170</v>
      </c>
      <c r="S7">
        <f t="shared" ca="1" si="0"/>
        <v>178</v>
      </c>
      <c r="T7">
        <f t="shared" ca="1" si="0"/>
        <v>115</v>
      </c>
    </row>
    <row r="8" spans="1:20" x14ac:dyDescent="0.25">
      <c r="L8" t="str">
        <f t="shared" ref="L8:T8" ca="1" si="1">IF(L7=$F7,"",L7-$F7)</f>
        <v/>
      </c>
      <c r="M8">
        <f t="shared" ca="1" si="1"/>
        <v>9</v>
      </c>
      <c r="N8">
        <f t="shared" ca="1" si="1"/>
        <v>17</v>
      </c>
      <c r="O8">
        <f t="shared" ca="1" si="1"/>
        <v>30</v>
      </c>
      <c r="P8">
        <f t="shared" ca="1" si="1"/>
        <v>145</v>
      </c>
      <c r="Q8">
        <f t="shared" ca="1" si="1"/>
        <v>154</v>
      </c>
      <c r="R8">
        <f t="shared" ca="1" si="1"/>
        <v>162</v>
      </c>
      <c r="S8">
        <f t="shared" ca="1" si="1"/>
        <v>170</v>
      </c>
      <c r="T8">
        <f t="shared" ca="1" si="1"/>
        <v>107</v>
      </c>
    </row>
    <row r="9" spans="1:20" x14ac:dyDescent="0.25">
      <c r="A9">
        <f>A7+1</f>
        <v>2</v>
      </c>
      <c r="B9">
        <f ca="1">B7+K7</f>
        <v>179</v>
      </c>
      <c r="C9" t="e">
        <f ca="1">MIN($L10:$AK10)</f>
        <v>#N/A</v>
      </c>
      <c r="D9" t="str">
        <f ca="1">nomOngletDonnées&amp;"!D"&amp;B9&amp;":D"&amp;(B9+5000)</f>
        <v>'Proforma txt'!D179:D5179</v>
      </c>
      <c r="F9" t="e">
        <f ca="1">MIN($L9:$AJ9)</f>
        <v>#N/A</v>
      </c>
      <c r="G9" t="e">
        <f ca="1">MATCH(F9,$L9:$AK9, 0)</f>
        <v>#N/A</v>
      </c>
      <c r="K9" t="e">
        <f ca="1">MAX($L9:$AJ9)</f>
        <v>#N/A</v>
      </c>
      <c r="L9" t="e">
        <f t="shared" ref="L9:T9" ca="1" si="2">MATCH(L$6,INDIRECT($D9), 0)</f>
        <v>#N/A</v>
      </c>
      <c r="M9" t="e">
        <f t="shared" ca="1" si="2"/>
        <v>#N/A</v>
      </c>
      <c r="N9" t="e">
        <f t="shared" ca="1" si="2"/>
        <v>#N/A</v>
      </c>
      <c r="O9" t="e">
        <f t="shared" ca="1" si="2"/>
        <v>#N/A</v>
      </c>
      <c r="P9" t="e">
        <f t="shared" ca="1" si="2"/>
        <v>#N/A</v>
      </c>
      <c r="Q9" t="e">
        <f t="shared" ca="1" si="2"/>
        <v>#N/A</v>
      </c>
      <c r="R9" t="e">
        <f t="shared" ca="1" si="2"/>
        <v>#N/A</v>
      </c>
      <c r="S9" t="e">
        <f t="shared" ca="1" si="2"/>
        <v>#N/A</v>
      </c>
      <c r="T9" t="e">
        <f t="shared" ca="1" si="2"/>
        <v>#N/A</v>
      </c>
    </row>
    <row r="10" spans="1:20" x14ac:dyDescent="0.25">
      <c r="L10" t="e">
        <f t="shared" ref="L10:T10" ca="1" si="3">IF(L9=$F9,"",L9-$F9)</f>
        <v>#N/A</v>
      </c>
      <c r="M10" t="e">
        <f t="shared" ca="1" si="3"/>
        <v>#N/A</v>
      </c>
      <c r="N10" t="e">
        <f t="shared" ca="1" si="3"/>
        <v>#N/A</v>
      </c>
      <c r="O10" t="e">
        <f t="shared" ca="1" si="3"/>
        <v>#N/A</v>
      </c>
      <c r="P10" t="e">
        <f t="shared" ca="1" si="3"/>
        <v>#N/A</v>
      </c>
      <c r="Q10" t="e">
        <f t="shared" ca="1" si="3"/>
        <v>#N/A</v>
      </c>
      <c r="R10" t="e">
        <f t="shared" ca="1" si="3"/>
        <v>#N/A</v>
      </c>
      <c r="S10" t="e">
        <f t="shared" ca="1" si="3"/>
        <v>#N/A</v>
      </c>
      <c r="T10" t="e">
        <f t="shared" ca="1" si="3"/>
        <v>#N/A</v>
      </c>
    </row>
    <row r="11" spans="1:20" x14ac:dyDescent="0.25">
      <c r="A11">
        <f>A9+1</f>
        <v>3</v>
      </c>
      <c r="B11" t="e">
        <f ca="1">B9+K9</f>
        <v>#N/A</v>
      </c>
      <c r="C11" t="e">
        <f ca="1">MIN($L12:$AK12)</f>
        <v>#N/A</v>
      </c>
      <c r="D11" t="e">
        <f ca="1">nomOngletDonnées&amp;"!D"&amp;B11&amp;":D"&amp;(B11+5000)</f>
        <v>#N/A</v>
      </c>
      <c r="F11" t="e">
        <f ca="1">MIN($L11:$AJ11)</f>
        <v>#N/A</v>
      </c>
      <c r="G11" t="e">
        <f ca="1">MATCH(F11,$L11:$AK11, 0)</f>
        <v>#N/A</v>
      </c>
      <c r="K11" t="e">
        <f ca="1">MAX($L11:$AJ11)</f>
        <v>#N/A</v>
      </c>
      <c r="L11" t="e">
        <f t="shared" ref="L11:T13" ca="1" si="4">MATCH(L$6,INDIRECT($D11), 0)</f>
        <v>#N/A</v>
      </c>
      <c r="M11" t="e">
        <f t="shared" ca="1" si="4"/>
        <v>#N/A</v>
      </c>
      <c r="N11" t="e">
        <f t="shared" ca="1" si="4"/>
        <v>#N/A</v>
      </c>
      <c r="O11" t="e">
        <f t="shared" ca="1" si="4"/>
        <v>#N/A</v>
      </c>
      <c r="P11" t="e">
        <f t="shared" ca="1" si="4"/>
        <v>#N/A</v>
      </c>
      <c r="Q11" t="e">
        <f t="shared" ca="1" si="4"/>
        <v>#N/A</v>
      </c>
      <c r="R11" t="e">
        <f t="shared" ca="1" si="4"/>
        <v>#N/A</v>
      </c>
      <c r="S11" t="e">
        <f t="shared" ca="1" si="4"/>
        <v>#N/A</v>
      </c>
      <c r="T11" t="e">
        <f t="shared" ca="1" si="4"/>
        <v>#N/A</v>
      </c>
    </row>
    <row r="12" spans="1:20" x14ac:dyDescent="0.25">
      <c r="L12" t="e">
        <f t="shared" ref="L12:T12" ca="1" si="5">IF(L11=$F11,"",L11-$F11)</f>
        <v>#N/A</v>
      </c>
      <c r="M12" t="e">
        <f t="shared" ca="1" si="5"/>
        <v>#N/A</v>
      </c>
      <c r="N12" t="e">
        <f t="shared" ca="1" si="5"/>
        <v>#N/A</v>
      </c>
      <c r="O12" t="e">
        <f t="shared" ca="1" si="5"/>
        <v>#N/A</v>
      </c>
      <c r="P12" t="e">
        <f t="shared" ca="1" si="5"/>
        <v>#N/A</v>
      </c>
      <c r="Q12" t="e">
        <f t="shared" ca="1" si="5"/>
        <v>#N/A</v>
      </c>
      <c r="R12" t="e">
        <f t="shared" ca="1" si="5"/>
        <v>#N/A</v>
      </c>
      <c r="S12" t="e">
        <f t="shared" ca="1" si="5"/>
        <v>#N/A</v>
      </c>
      <c r="T12" t="e">
        <f t="shared" ca="1" si="5"/>
        <v>#N/A</v>
      </c>
    </row>
    <row r="13" spans="1:20" x14ac:dyDescent="0.25">
      <c r="A13">
        <f>A11+1</f>
        <v>4</v>
      </c>
      <c r="B13" t="e">
        <f ca="1">B11+K11</f>
        <v>#N/A</v>
      </c>
      <c r="C13" t="e">
        <f ca="1">MIN($L14:$AK14)</f>
        <v>#N/A</v>
      </c>
      <c r="D13" t="e">
        <f ca="1">nomOngletDonnées&amp;"!D"&amp;B13&amp;":D"&amp;(B13+5000)</f>
        <v>#N/A</v>
      </c>
      <c r="F13" t="e">
        <f ca="1">MIN($L13:$AJ13)</f>
        <v>#N/A</v>
      </c>
      <c r="G13" t="e">
        <f ca="1">MATCH(F13,$L13:$AK13, 0)</f>
        <v>#N/A</v>
      </c>
      <c r="K13" t="e">
        <f ca="1">MAX($L13:$AJ13)</f>
        <v>#N/A</v>
      </c>
      <c r="L13" t="e">
        <f t="shared" ca="1" si="4"/>
        <v>#N/A</v>
      </c>
      <c r="M13" t="e">
        <f t="shared" ca="1" si="4"/>
        <v>#N/A</v>
      </c>
      <c r="N13" t="e">
        <f t="shared" ca="1" si="4"/>
        <v>#N/A</v>
      </c>
      <c r="O13" t="e">
        <f t="shared" ca="1" si="4"/>
        <v>#N/A</v>
      </c>
      <c r="P13" t="e">
        <f t="shared" ca="1" si="4"/>
        <v>#N/A</v>
      </c>
      <c r="Q13" t="e">
        <f t="shared" ca="1" si="4"/>
        <v>#N/A</v>
      </c>
      <c r="R13" t="e">
        <f t="shared" ca="1" si="4"/>
        <v>#N/A</v>
      </c>
      <c r="S13" t="e">
        <f t="shared" ca="1" si="4"/>
        <v>#N/A</v>
      </c>
      <c r="T13" t="e">
        <f t="shared" ca="1" si="4"/>
        <v>#N/A</v>
      </c>
    </row>
    <row r="14" spans="1:20" x14ac:dyDescent="0.25">
      <c r="L14" t="e">
        <f t="shared" ref="L14:T14" ca="1" si="6">IF(L13=$F13,"",L13-$F13)</f>
        <v>#N/A</v>
      </c>
      <c r="M14" t="e">
        <f t="shared" ca="1" si="6"/>
        <v>#N/A</v>
      </c>
      <c r="N14" t="e">
        <f t="shared" ca="1" si="6"/>
        <v>#N/A</v>
      </c>
      <c r="O14" t="e">
        <f t="shared" ca="1" si="6"/>
        <v>#N/A</v>
      </c>
      <c r="P14" t="e">
        <f t="shared" ca="1" si="6"/>
        <v>#N/A</v>
      </c>
      <c r="Q14" t="e">
        <f t="shared" ca="1" si="6"/>
        <v>#N/A</v>
      </c>
      <c r="R14" t="e">
        <f t="shared" ca="1" si="6"/>
        <v>#N/A</v>
      </c>
      <c r="S14" t="e">
        <f t="shared" ca="1" si="6"/>
        <v>#N/A</v>
      </c>
      <c r="T14" t="e">
        <f t="shared" ca="1" si="6"/>
        <v>#N/A</v>
      </c>
    </row>
    <row r="25" spans="1:20" x14ac:dyDescent="0.25">
      <c r="L25" s="5" t="s">
        <v>102</v>
      </c>
      <c r="M25" s="5"/>
      <c r="N25" s="5" t="s">
        <v>101</v>
      </c>
      <c r="O25" s="5"/>
      <c r="P25" s="5" t="s">
        <v>100</v>
      </c>
      <c r="Q25" s="5" t="s">
        <v>119</v>
      </c>
      <c r="R25" s="5"/>
      <c r="S25" s="5"/>
      <c r="T25" s="5" t="s">
        <v>132</v>
      </c>
    </row>
    <row r="26" spans="1:20" x14ac:dyDescent="0.25">
      <c r="A26" t="s">
        <v>77</v>
      </c>
      <c r="B26" t="s">
        <v>84</v>
      </c>
      <c r="C26" t="s">
        <v>89</v>
      </c>
      <c r="D26" t="s">
        <v>87</v>
      </c>
      <c r="E26" t="s">
        <v>90</v>
      </c>
      <c r="F26" t="s">
        <v>85</v>
      </c>
      <c r="G26" t="s">
        <v>88</v>
      </c>
      <c r="L26" t="str">
        <f>referenceFacture</f>
        <v>2018 50 3316 05/12/2018</v>
      </c>
      <c r="N26" t="str">
        <f>totalFacture</f>
        <v>EUR 707,69</v>
      </c>
      <c r="P26" t="str">
        <f>totalMontant</f>
        <v>675,69</v>
      </c>
      <c r="Q26">
        <f ca="1">SUM(S27:S74)</f>
        <v>675.69</v>
      </c>
      <c r="T26" t="str">
        <f>magasin</f>
        <v>O BAG STORE TOULOUSE</v>
      </c>
    </row>
    <row r="27" spans="1:20" x14ac:dyDescent="0.25">
      <c r="I27" s="9" t="s">
        <v>133</v>
      </c>
      <c r="J27" s="9"/>
      <c r="L27" s="3" t="str">
        <f t="shared" ref="L27:T27" si="7">L6</f>
        <v>Ligne</v>
      </c>
      <c r="M27" s="3" t="str">
        <f t="shared" si="7"/>
        <v>Modèle</v>
      </c>
      <c r="N27" s="3" t="str">
        <f t="shared" si="7"/>
        <v>Code pièce</v>
      </c>
      <c r="O27" s="3" t="str">
        <f t="shared" si="7"/>
        <v>Couleur</v>
      </c>
      <c r="P27" s="3" t="str">
        <f t="shared" si="7"/>
        <v>Taille</v>
      </c>
      <c r="Q27" s="3" t="str">
        <f t="shared" si="7"/>
        <v>Quantité</v>
      </c>
      <c r="R27" s="3" t="str">
        <f t="shared" si="7"/>
        <v>Prix unitaire</v>
      </c>
      <c r="S27" s="3" t="str">
        <f t="shared" si="7"/>
        <v>Montant</v>
      </c>
      <c r="T27" s="3" t="str">
        <f t="shared" si="7"/>
        <v>Libellé</v>
      </c>
    </row>
    <row r="28" spans="1:20" x14ac:dyDescent="0.25">
      <c r="A28" s="2">
        <v>1</v>
      </c>
      <c r="B28">
        <f>IF(A28=A27,B27+1,1)</f>
        <v>1</v>
      </c>
      <c r="C28">
        <f t="shared" ref="C28:C59" ca="1" si="8">OFFSET(INDEX($A:$A,$D28), 0, 2)</f>
        <v>9</v>
      </c>
      <c r="D28">
        <f t="shared" ref="D28:D59" si="9">MATCH(A28,A:A,0)</f>
        <v>7</v>
      </c>
      <c r="E28" t="str">
        <f>"A" &amp; D28</f>
        <v>A7</v>
      </c>
      <c r="F28">
        <f t="shared" ref="F28:F59" ca="1" si="10">OFFSET(INDEX($A:$A,$D28), 0, 1)</f>
        <v>1</v>
      </c>
      <c r="G28" t="str">
        <f t="shared" ref="G28:G59" ca="1" si="11">nomOngletDonnées&amp;"!A"&amp;F28&amp;":A"&amp;(F28+5000)</f>
        <v>'Proforma txt'!A1:A5001</v>
      </c>
      <c r="I28" s="11"/>
      <c r="J28" s="10">
        <f t="shared" ref="J28:J59" si="12">IF(ISBLANK(I28),J27, I28)</f>
        <v>0</v>
      </c>
      <c r="L28" t="str">
        <f ca="1">IF($J28="x","",TRIM(INDEX(INDIRECT($G28),OFFSET(INDIRECT($E28),0,COLUMN(L28)-1)+$B28-1)))</f>
        <v>3</v>
      </c>
      <c r="M28" t="str">
        <f t="shared" ref="M28:M59" ca="1" si="13">IF($J28="x","",TRIM(INDEX(INDIRECT($G28),OFFSET(INDIRECT($E28),0,COLUMN(M28)-1)+$B28-1)))</f>
        <v>HLESG000</v>
      </c>
      <c r="N28" t="str">
        <f t="shared" ref="N28:N59" ca="1" si="14">IF($J28="x","",TRIM(INDEX(INDIRECT($G28),OFFSET(INDIRECT($E28),0,COLUMN(N28)-1)+$B28-1)))</f>
        <v>ECS04</v>
      </c>
      <c r="O28" s="7" t="str">
        <f t="shared" ref="O28:O59" ca="1" si="15">IF($J28="x","",RIGHT("000"&amp;TRIM(INDEX(INDIRECT($G28),OFFSET(INDIRECT($E28),0,COLUMN(O28)-1)+$B28-1)),3))</f>
        <v>038</v>
      </c>
      <c r="P28" t="str">
        <f t="shared" ref="P28:P59" ca="1" si="16">IF($J28="x","",TRIM(INDEX(INDIRECT($G28),OFFSET(INDIRECT($E28),0,COLUMN(P28)-1)+$B28-1)))</f>
        <v>UNICA</v>
      </c>
      <c r="Q28" s="6">
        <f t="shared" ref="Q28:Q59" ca="1" si="17">IF($J28="x","",0+TRIM(INDEX(INDIRECT($G28),OFFSET(INDIRECT($E28),0,COLUMN(Q28)-1)+$B28-1)))</f>
        <v>15</v>
      </c>
      <c r="R28" s="6">
        <f t="shared" ref="R28:R59" ca="1" si="18">IF($J28="x","",0+TRIM(INDEX(INDIRECT($G28),OFFSET(INDIRECT($E28),0,COLUMN(R28)-1)+$B28-1)))</f>
        <v>7.03</v>
      </c>
      <c r="S28" s="6">
        <f t="shared" ref="S28:S59" ca="1" si="19">IF($J28="x","",IFERROR(0+TRIM(INDEX(INDIRECT($G28),OFFSET(INDIRECT($E28),0,COLUMN(S28)-1)+$B28-1)),""))</f>
        <v>105.45</v>
      </c>
      <c r="T28" t="str">
        <f t="shared" ref="T28:T59" ca="1" si="20">IF($J28="x","",TRIM(INDEX(INDIRECT($G28),OFFSET(INDIRECT($E28),0,COLUMN(T28)-1)+$B28-1)))</f>
        <v>ANSES LONGUES EN FAUX CUIR POMPON</v>
      </c>
    </row>
    <row r="29" spans="1:20" x14ac:dyDescent="0.25">
      <c r="A29">
        <f ca="1">IF(B28=C28,A28+1,A28)</f>
        <v>1</v>
      </c>
      <c r="B29">
        <f ca="1">IF(A29=A28,B28+1,1)</f>
        <v>2</v>
      </c>
      <c r="C29">
        <f t="shared" ca="1" si="8"/>
        <v>9</v>
      </c>
      <c r="D29">
        <f t="shared" ca="1" si="9"/>
        <v>7</v>
      </c>
      <c r="E29" t="str">
        <f t="shared" ref="E29:E65" ca="1" si="21">"A" &amp; D29</f>
        <v>A7</v>
      </c>
      <c r="F29">
        <f t="shared" ca="1" si="10"/>
        <v>1</v>
      </c>
      <c r="G29" t="str">
        <f t="shared" ca="1" si="11"/>
        <v>'Proforma txt'!A1:A5001</v>
      </c>
      <c r="I29" s="11"/>
      <c r="J29" s="10">
        <f t="shared" si="12"/>
        <v>0</v>
      </c>
      <c r="L29" t="str">
        <f t="shared" ref="L29:L82" ca="1" si="22">IF($J29="x","",TRIM(INDEX(INDIRECT($G29),OFFSET(INDIRECT($E29),0,COLUMN(L29)-1)+$B29-1)))</f>
        <v>1</v>
      </c>
      <c r="M29" t="str">
        <f t="shared" ca="1" si="13"/>
        <v>OBAGB002</v>
      </c>
      <c r="N29" t="str">
        <f t="shared" ca="1" si="14"/>
        <v>EVS00</v>
      </c>
      <c r="O29" s="7" t="str">
        <f t="shared" ca="1" si="15"/>
        <v>026</v>
      </c>
      <c r="P29" t="str">
        <f t="shared" ca="1" si="16"/>
        <v>UNICA</v>
      </c>
      <c r="Q29" s="6">
        <f t="shared" ca="1" si="17"/>
        <v>8</v>
      </c>
      <c r="R29" s="6">
        <f t="shared" ca="1" si="18"/>
        <v>14.4</v>
      </c>
      <c r="S29" s="6">
        <f t="shared" ca="1" si="19"/>
        <v>115.2</v>
      </c>
      <c r="T29" t="str">
        <f t="shared" ca="1" si="20"/>
        <v>CORPS O BAG MINI EVA COMPOUND</v>
      </c>
    </row>
    <row r="30" spans="1:20" x14ac:dyDescent="0.25">
      <c r="A30">
        <f t="shared" ref="A30:A42" ca="1" si="23">IF(B29=C29,A29+1,A29)</f>
        <v>1</v>
      </c>
      <c r="B30">
        <f t="shared" ref="B30:B41" ca="1" si="24">IF(A30=A29,B29+1,1)</f>
        <v>3</v>
      </c>
      <c r="C30">
        <f t="shared" ca="1" si="8"/>
        <v>9</v>
      </c>
      <c r="D30">
        <f t="shared" ca="1" si="9"/>
        <v>7</v>
      </c>
      <c r="E30" t="str">
        <f t="shared" ca="1" si="21"/>
        <v>A7</v>
      </c>
      <c r="F30">
        <f t="shared" ca="1" si="10"/>
        <v>1</v>
      </c>
      <c r="G30" t="str">
        <f t="shared" ca="1" si="11"/>
        <v>'Proforma txt'!A1:A5001</v>
      </c>
      <c r="I30" s="11"/>
      <c r="J30" s="10">
        <f t="shared" si="12"/>
        <v>0</v>
      </c>
      <c r="L30" t="str">
        <f t="shared" ca="1" si="22"/>
        <v>2</v>
      </c>
      <c r="M30" t="str">
        <f t="shared" ca="1" si="13"/>
        <v>OBAGB002</v>
      </c>
      <c r="N30" t="str">
        <f t="shared" ca="1" si="14"/>
        <v>EVS00</v>
      </c>
      <c r="O30" s="7" t="str">
        <f t="shared" ca="1" si="15"/>
        <v>075</v>
      </c>
      <c r="P30" t="str">
        <f t="shared" ca="1" si="16"/>
        <v>UNICA</v>
      </c>
      <c r="Q30" s="6">
        <f t="shared" ca="1" si="17"/>
        <v>10</v>
      </c>
      <c r="R30" s="6">
        <f t="shared" ca="1" si="18"/>
        <v>14.4</v>
      </c>
      <c r="S30" s="6">
        <f t="shared" ca="1" si="19"/>
        <v>144</v>
      </c>
      <c r="T30" t="str">
        <f t="shared" ca="1" si="20"/>
        <v>CORPS O BAG MINI EVA COMPOUND</v>
      </c>
    </row>
    <row r="31" spans="1:20" x14ac:dyDescent="0.25">
      <c r="A31">
        <f t="shared" ca="1" si="23"/>
        <v>1</v>
      </c>
      <c r="B31">
        <f t="shared" ca="1" si="24"/>
        <v>4</v>
      </c>
      <c r="C31">
        <f t="shared" ca="1" si="8"/>
        <v>9</v>
      </c>
      <c r="D31">
        <f t="shared" ca="1" si="9"/>
        <v>7</v>
      </c>
      <c r="E31" t="str">
        <f t="shared" ca="1" si="21"/>
        <v>A7</v>
      </c>
      <c r="F31">
        <f t="shared" ca="1" si="10"/>
        <v>1</v>
      </c>
      <c r="G31" t="str">
        <f t="shared" ca="1" si="11"/>
        <v>'Proforma txt'!A1:A5001</v>
      </c>
      <c r="I31" s="11"/>
      <c r="J31" s="10">
        <f t="shared" si="12"/>
        <v>0</v>
      </c>
      <c r="L31" t="str">
        <f t="shared" ca="1" si="22"/>
        <v>6</v>
      </c>
      <c r="M31" t="str">
        <f t="shared" ca="1" si="13"/>
        <v>OBAGB001</v>
      </c>
      <c r="N31" t="str">
        <f t="shared" ca="1" si="14"/>
        <v>EVS00</v>
      </c>
      <c r="O31" s="7" t="str">
        <f t="shared" ca="1" si="15"/>
        <v>559</v>
      </c>
      <c r="P31" t="str">
        <f t="shared" ca="1" si="16"/>
        <v>UNICA</v>
      </c>
      <c r="Q31" s="6">
        <f t="shared" ca="1" si="17"/>
        <v>8</v>
      </c>
      <c r="R31" s="6">
        <f t="shared" ca="1" si="18"/>
        <v>14.4</v>
      </c>
      <c r="S31" s="6">
        <f t="shared" ca="1" si="19"/>
        <v>115.2</v>
      </c>
      <c r="T31" t="str">
        <f t="shared" ca="1" si="20"/>
        <v>CORPS O BAG EVA COMPOUND</v>
      </c>
    </row>
    <row r="32" spans="1:20" x14ac:dyDescent="0.25">
      <c r="A32">
        <f t="shared" ca="1" si="23"/>
        <v>1</v>
      </c>
      <c r="B32">
        <f t="shared" ca="1" si="24"/>
        <v>5</v>
      </c>
      <c r="C32">
        <f t="shared" ca="1" si="8"/>
        <v>9</v>
      </c>
      <c r="D32">
        <f t="shared" ca="1" si="9"/>
        <v>7</v>
      </c>
      <c r="E32" t="str">
        <f t="shared" ca="1" si="21"/>
        <v>A7</v>
      </c>
      <c r="F32">
        <f t="shared" ca="1" si="10"/>
        <v>1</v>
      </c>
      <c r="G32" t="str">
        <f t="shared" ca="1" si="11"/>
        <v>'Proforma txt'!A1:A5001</v>
      </c>
      <c r="I32" s="11"/>
      <c r="J32" s="10">
        <f t="shared" si="12"/>
        <v>0</v>
      </c>
      <c r="L32" t="str">
        <f t="shared" ca="1" si="22"/>
        <v>7</v>
      </c>
      <c r="M32" t="str">
        <f t="shared" ca="1" si="13"/>
        <v>OBAGB002</v>
      </c>
      <c r="N32" t="str">
        <f t="shared" ca="1" si="14"/>
        <v>EVS00</v>
      </c>
      <c r="O32" s="7" t="str">
        <f t="shared" ca="1" si="15"/>
        <v>559</v>
      </c>
      <c r="P32" t="str">
        <f t="shared" ca="1" si="16"/>
        <v>UNICA</v>
      </c>
      <c r="Q32" s="6">
        <f t="shared" ca="1" si="17"/>
        <v>8</v>
      </c>
      <c r="R32" s="6">
        <f t="shared" ca="1" si="18"/>
        <v>14.4</v>
      </c>
      <c r="S32" s="6">
        <f t="shared" ca="1" si="19"/>
        <v>115.2</v>
      </c>
      <c r="T32" t="str">
        <f t="shared" ca="1" si="20"/>
        <v>CORPS O BAG MINI EVA COMPOUND</v>
      </c>
    </row>
    <row r="33" spans="1:20" x14ac:dyDescent="0.25">
      <c r="A33">
        <f t="shared" ca="1" si="23"/>
        <v>1</v>
      </c>
      <c r="B33">
        <f t="shared" ca="1" si="24"/>
        <v>6</v>
      </c>
      <c r="C33">
        <f t="shared" ca="1" si="8"/>
        <v>9</v>
      </c>
      <c r="D33">
        <f t="shared" ca="1" si="9"/>
        <v>7</v>
      </c>
      <c r="E33" t="str">
        <f t="shared" ca="1" si="21"/>
        <v>A7</v>
      </c>
      <c r="F33">
        <f t="shared" ca="1" si="10"/>
        <v>1</v>
      </c>
      <c r="G33" t="str">
        <f t="shared" ca="1" si="11"/>
        <v>'Proforma txt'!A1:A5001</v>
      </c>
      <c r="I33" s="11"/>
      <c r="J33" s="10">
        <f t="shared" si="12"/>
        <v>0</v>
      </c>
      <c r="L33" t="str">
        <f t="shared" ca="1" si="22"/>
        <v>8</v>
      </c>
      <c r="M33" t="str">
        <f t="shared" ca="1" si="13"/>
        <v>OBAGB017</v>
      </c>
      <c r="N33" t="str">
        <f t="shared" ca="1" si="14"/>
        <v>EVS00</v>
      </c>
      <c r="O33" s="7" t="str">
        <f t="shared" ca="1" si="15"/>
        <v>540</v>
      </c>
      <c r="P33" t="str">
        <f t="shared" ca="1" si="16"/>
        <v>UNICA</v>
      </c>
      <c r="Q33" s="6">
        <f t="shared" ca="1" si="17"/>
        <v>3</v>
      </c>
      <c r="R33" s="6">
        <f t="shared" ca="1" si="18"/>
        <v>11.04</v>
      </c>
      <c r="S33" s="6">
        <f t="shared" ca="1" si="19"/>
        <v>33.119999999999997</v>
      </c>
      <c r="T33" t="str">
        <f t="shared" ca="1" si="20"/>
        <v>CORPS O MOON LIGHT EVA COMPOUND</v>
      </c>
    </row>
    <row r="34" spans="1:20" x14ac:dyDescent="0.25">
      <c r="A34">
        <f t="shared" ca="1" si="23"/>
        <v>1</v>
      </c>
      <c r="B34">
        <f t="shared" ca="1" si="24"/>
        <v>7</v>
      </c>
      <c r="C34">
        <f t="shared" ca="1" si="8"/>
        <v>9</v>
      </c>
      <c r="D34">
        <f t="shared" ca="1" si="9"/>
        <v>7</v>
      </c>
      <c r="E34" t="str">
        <f t="shared" ca="1" si="21"/>
        <v>A7</v>
      </c>
      <c r="F34">
        <f t="shared" ca="1" si="10"/>
        <v>1</v>
      </c>
      <c r="G34" t="str">
        <f t="shared" ca="1" si="11"/>
        <v>'Proforma txt'!A1:A5001</v>
      </c>
      <c r="I34" s="11"/>
      <c r="J34" s="10">
        <f t="shared" si="12"/>
        <v>0</v>
      </c>
      <c r="L34" t="str">
        <f t="shared" ca="1" si="22"/>
        <v>4</v>
      </c>
      <c r="M34" t="str">
        <f t="shared" ca="1" si="13"/>
        <v>OBAGB032</v>
      </c>
      <c r="N34" t="str">
        <f t="shared" ca="1" si="14"/>
        <v>EVS00</v>
      </c>
      <c r="O34" s="7" t="str">
        <f t="shared" ca="1" si="15"/>
        <v>078</v>
      </c>
      <c r="P34" t="str">
        <f t="shared" ca="1" si="16"/>
        <v>UNICA</v>
      </c>
      <c r="Q34" s="6">
        <f t="shared" ca="1" si="17"/>
        <v>2</v>
      </c>
      <c r="R34" s="6">
        <f t="shared" ca="1" si="18"/>
        <v>14.16</v>
      </c>
      <c r="S34" s="6">
        <f t="shared" ca="1" si="19"/>
        <v>28.32</v>
      </c>
      <c r="T34" t="str">
        <f t="shared" ca="1" si="20"/>
        <v>CORPS O BAG KNIT MINI EVA COMPOUND</v>
      </c>
    </row>
    <row r="35" spans="1:20" x14ac:dyDescent="0.25">
      <c r="A35">
        <f t="shared" ca="1" si="23"/>
        <v>1</v>
      </c>
      <c r="B35">
        <f t="shared" ca="1" si="24"/>
        <v>8</v>
      </c>
      <c r="C35">
        <f t="shared" ca="1" si="8"/>
        <v>9</v>
      </c>
      <c r="D35">
        <f t="shared" ca="1" si="9"/>
        <v>7</v>
      </c>
      <c r="E35" t="str">
        <f t="shared" ca="1" si="21"/>
        <v>A7</v>
      </c>
      <c r="F35">
        <f t="shared" ca="1" si="10"/>
        <v>1</v>
      </c>
      <c r="G35" t="str">
        <f t="shared" ca="1" si="11"/>
        <v>'Proforma txt'!A1:A5001</v>
      </c>
      <c r="I35" s="11"/>
      <c r="J35" s="10">
        <f t="shared" si="12"/>
        <v>0</v>
      </c>
      <c r="L35" t="str">
        <f t="shared" ca="1" si="22"/>
        <v>5</v>
      </c>
      <c r="M35" t="str">
        <f t="shared" ca="1" si="13"/>
        <v>OBAGB206</v>
      </c>
      <c r="N35" t="str">
        <f t="shared" ca="1" si="14"/>
        <v>EVS00</v>
      </c>
      <c r="O35" s="7" t="str">
        <f t="shared" ca="1" si="15"/>
        <v>559</v>
      </c>
      <c r="P35" t="str">
        <f t="shared" ca="1" si="16"/>
        <v>UNICA</v>
      </c>
      <c r="Q35" s="6">
        <f t="shared" ca="1" si="17"/>
        <v>4</v>
      </c>
      <c r="R35" s="6">
        <f t="shared" ca="1" si="18"/>
        <v>4.8</v>
      </c>
      <c r="S35" s="6">
        <f t="shared" ca="1" si="19"/>
        <v>19.2</v>
      </c>
      <c r="T35" t="str">
        <f t="shared" ca="1" si="20"/>
        <v>CORPS INFÉRIEUR O POCKET EVA COMPOUND</v>
      </c>
    </row>
    <row r="36" spans="1:20" x14ac:dyDescent="0.25">
      <c r="A36">
        <f t="shared" ca="1" si="23"/>
        <v>1</v>
      </c>
      <c r="B36">
        <f t="shared" ca="1" si="24"/>
        <v>9</v>
      </c>
      <c r="C36">
        <f t="shared" ca="1" si="8"/>
        <v>9</v>
      </c>
      <c r="D36">
        <f t="shared" ca="1" si="9"/>
        <v>7</v>
      </c>
      <c r="E36" t="str">
        <f t="shared" ca="1" si="21"/>
        <v>A7</v>
      </c>
      <c r="F36">
        <f t="shared" ca="1" si="10"/>
        <v>1</v>
      </c>
      <c r="G36" t="str">
        <f t="shared" ca="1" si="11"/>
        <v>'Proforma txt'!A1:A5001</v>
      </c>
      <c r="I36" s="11" t="s">
        <v>134</v>
      </c>
      <c r="J36" s="10" t="str">
        <f t="shared" si="12"/>
        <v>x</v>
      </c>
      <c r="L36" t="str">
        <f t="shared" ca="1" si="22"/>
        <v/>
      </c>
      <c r="M36" t="str">
        <f t="shared" ca="1" si="13"/>
        <v/>
      </c>
      <c r="N36" t="str">
        <f t="shared" ca="1" si="14"/>
        <v/>
      </c>
      <c r="O36" s="7" t="str">
        <f t="shared" ca="1" si="15"/>
        <v/>
      </c>
      <c r="P36" t="str">
        <f t="shared" ca="1" si="16"/>
        <v/>
      </c>
      <c r="Q36" s="6" t="str">
        <f t="shared" ca="1" si="17"/>
        <v/>
      </c>
      <c r="R36" s="6" t="str">
        <f t="shared" ca="1" si="18"/>
        <v/>
      </c>
      <c r="S36" s="6" t="str">
        <f t="shared" ca="1" si="19"/>
        <v/>
      </c>
      <c r="T36" t="str">
        <f t="shared" ca="1" si="20"/>
        <v/>
      </c>
    </row>
    <row r="37" spans="1:20" x14ac:dyDescent="0.25">
      <c r="A37">
        <f t="shared" ca="1" si="23"/>
        <v>2</v>
      </c>
      <c r="B37">
        <f t="shared" ca="1" si="24"/>
        <v>1</v>
      </c>
      <c r="C37" t="e">
        <f t="shared" ca="1" si="8"/>
        <v>#N/A</v>
      </c>
      <c r="D37">
        <f t="shared" ca="1" si="9"/>
        <v>9</v>
      </c>
      <c r="E37" t="str">
        <f t="shared" ca="1" si="21"/>
        <v>A9</v>
      </c>
      <c r="F37">
        <f t="shared" ca="1" si="10"/>
        <v>179</v>
      </c>
      <c r="G37" t="str">
        <f t="shared" ca="1" si="11"/>
        <v>'Proforma txt'!A179:A5179</v>
      </c>
      <c r="I37" s="11"/>
      <c r="J37" s="10" t="str">
        <f t="shared" si="12"/>
        <v>x</v>
      </c>
      <c r="L37" t="str">
        <f t="shared" ca="1" si="22"/>
        <v/>
      </c>
      <c r="M37" t="str">
        <f t="shared" ca="1" si="13"/>
        <v/>
      </c>
      <c r="N37" t="str">
        <f t="shared" ca="1" si="14"/>
        <v/>
      </c>
      <c r="O37" s="7" t="str">
        <f t="shared" ca="1" si="15"/>
        <v/>
      </c>
      <c r="P37" t="str">
        <f t="shared" ca="1" si="16"/>
        <v/>
      </c>
      <c r="Q37" s="6" t="str">
        <f t="shared" ca="1" si="17"/>
        <v/>
      </c>
      <c r="R37" s="6" t="str">
        <f t="shared" ca="1" si="18"/>
        <v/>
      </c>
      <c r="S37" s="6" t="str">
        <f t="shared" ca="1" si="19"/>
        <v/>
      </c>
      <c r="T37" t="str">
        <f t="shared" ca="1" si="20"/>
        <v/>
      </c>
    </row>
    <row r="38" spans="1:20" x14ac:dyDescent="0.25">
      <c r="A38" t="e">
        <f t="shared" ca="1" si="23"/>
        <v>#N/A</v>
      </c>
      <c r="B38" t="e">
        <f t="shared" ca="1" si="24"/>
        <v>#N/A</v>
      </c>
      <c r="C38" t="e">
        <f t="shared" ca="1" si="8"/>
        <v>#N/A</v>
      </c>
      <c r="D38" t="e">
        <f t="shared" ca="1" si="9"/>
        <v>#N/A</v>
      </c>
      <c r="E38" t="e">
        <f t="shared" ca="1" si="21"/>
        <v>#N/A</v>
      </c>
      <c r="F38" t="e">
        <f t="shared" ca="1" si="10"/>
        <v>#N/A</v>
      </c>
      <c r="G38" t="e">
        <f t="shared" ca="1" si="11"/>
        <v>#N/A</v>
      </c>
      <c r="I38" s="11"/>
      <c r="J38" s="10" t="str">
        <f t="shared" si="12"/>
        <v>x</v>
      </c>
      <c r="L38" t="str">
        <f t="shared" ca="1" si="22"/>
        <v/>
      </c>
      <c r="M38" t="str">
        <f t="shared" ca="1" si="13"/>
        <v/>
      </c>
      <c r="N38" t="str">
        <f t="shared" ca="1" si="14"/>
        <v/>
      </c>
      <c r="O38" s="7" t="str">
        <f t="shared" ca="1" si="15"/>
        <v/>
      </c>
      <c r="P38" t="str">
        <f t="shared" ca="1" si="16"/>
        <v/>
      </c>
      <c r="Q38" s="6" t="str">
        <f t="shared" ca="1" si="17"/>
        <v/>
      </c>
      <c r="R38" s="6" t="str">
        <f t="shared" ca="1" si="18"/>
        <v/>
      </c>
      <c r="S38" s="6" t="str">
        <f t="shared" ca="1" si="19"/>
        <v/>
      </c>
      <c r="T38" t="str">
        <f t="shared" ca="1" si="20"/>
        <v/>
      </c>
    </row>
    <row r="39" spans="1:20" x14ac:dyDescent="0.25">
      <c r="A39" t="e">
        <f t="shared" ca="1" si="23"/>
        <v>#N/A</v>
      </c>
      <c r="B39" t="e">
        <f t="shared" ca="1" si="24"/>
        <v>#N/A</v>
      </c>
      <c r="C39" t="e">
        <f t="shared" ca="1" si="8"/>
        <v>#N/A</v>
      </c>
      <c r="D39" t="e">
        <f t="shared" ca="1" si="9"/>
        <v>#N/A</v>
      </c>
      <c r="E39" t="e">
        <f t="shared" ca="1" si="21"/>
        <v>#N/A</v>
      </c>
      <c r="F39" t="e">
        <f t="shared" ca="1" si="10"/>
        <v>#N/A</v>
      </c>
      <c r="G39" t="e">
        <f t="shared" ca="1" si="11"/>
        <v>#N/A</v>
      </c>
      <c r="I39" s="11"/>
      <c r="J39" s="10" t="str">
        <f t="shared" si="12"/>
        <v>x</v>
      </c>
      <c r="L39" t="str">
        <f t="shared" ca="1" si="22"/>
        <v/>
      </c>
      <c r="M39" t="str">
        <f t="shared" ca="1" si="13"/>
        <v/>
      </c>
      <c r="N39" t="str">
        <f t="shared" ca="1" si="14"/>
        <v/>
      </c>
      <c r="O39" s="7" t="str">
        <f t="shared" ca="1" si="15"/>
        <v/>
      </c>
      <c r="P39" t="str">
        <f t="shared" ca="1" si="16"/>
        <v/>
      </c>
      <c r="Q39" s="6" t="str">
        <f t="shared" ca="1" si="17"/>
        <v/>
      </c>
      <c r="R39" s="6" t="str">
        <f t="shared" ca="1" si="18"/>
        <v/>
      </c>
      <c r="S39" s="6" t="str">
        <f t="shared" ca="1" si="19"/>
        <v/>
      </c>
      <c r="T39" t="str">
        <f t="shared" ca="1" si="20"/>
        <v/>
      </c>
    </row>
    <row r="40" spans="1:20" x14ac:dyDescent="0.25">
      <c r="A40" t="e">
        <f t="shared" ca="1" si="23"/>
        <v>#N/A</v>
      </c>
      <c r="B40" t="e">
        <f t="shared" ca="1" si="24"/>
        <v>#N/A</v>
      </c>
      <c r="C40" t="e">
        <f t="shared" ca="1" si="8"/>
        <v>#N/A</v>
      </c>
      <c r="D40" t="e">
        <f t="shared" ca="1" si="9"/>
        <v>#N/A</v>
      </c>
      <c r="E40" t="e">
        <f t="shared" ca="1" si="21"/>
        <v>#N/A</v>
      </c>
      <c r="F40" t="e">
        <f t="shared" ca="1" si="10"/>
        <v>#N/A</v>
      </c>
      <c r="G40" t="e">
        <f t="shared" ca="1" si="11"/>
        <v>#N/A</v>
      </c>
      <c r="I40" s="11"/>
      <c r="J40" s="10" t="str">
        <f t="shared" si="12"/>
        <v>x</v>
      </c>
      <c r="L40" t="str">
        <f t="shared" ca="1" si="22"/>
        <v/>
      </c>
      <c r="M40" t="str">
        <f t="shared" ca="1" si="13"/>
        <v/>
      </c>
      <c r="N40" t="str">
        <f t="shared" ca="1" si="14"/>
        <v/>
      </c>
      <c r="O40" s="7" t="str">
        <f t="shared" ca="1" si="15"/>
        <v/>
      </c>
      <c r="P40" t="str">
        <f t="shared" ca="1" si="16"/>
        <v/>
      </c>
      <c r="Q40" s="6" t="str">
        <f t="shared" ca="1" si="17"/>
        <v/>
      </c>
      <c r="R40" s="6" t="str">
        <f t="shared" ca="1" si="18"/>
        <v/>
      </c>
      <c r="S40" s="6" t="str">
        <f t="shared" ca="1" si="19"/>
        <v/>
      </c>
      <c r="T40" t="str">
        <f t="shared" ca="1" si="20"/>
        <v/>
      </c>
    </row>
    <row r="41" spans="1:20" x14ac:dyDescent="0.25">
      <c r="A41" t="e">
        <f t="shared" ca="1" si="23"/>
        <v>#N/A</v>
      </c>
      <c r="B41" t="e">
        <f t="shared" ca="1" si="24"/>
        <v>#N/A</v>
      </c>
      <c r="C41" t="e">
        <f t="shared" ca="1" si="8"/>
        <v>#N/A</v>
      </c>
      <c r="D41" t="e">
        <f t="shared" ca="1" si="9"/>
        <v>#N/A</v>
      </c>
      <c r="E41" t="e">
        <f t="shared" ca="1" si="21"/>
        <v>#N/A</v>
      </c>
      <c r="F41" t="e">
        <f t="shared" ca="1" si="10"/>
        <v>#N/A</v>
      </c>
      <c r="G41" t="e">
        <f t="shared" ca="1" si="11"/>
        <v>#N/A</v>
      </c>
      <c r="I41" s="11"/>
      <c r="J41" s="10" t="str">
        <f t="shared" si="12"/>
        <v>x</v>
      </c>
      <c r="L41" t="str">
        <f t="shared" ca="1" si="22"/>
        <v/>
      </c>
      <c r="M41" t="str">
        <f t="shared" ca="1" si="13"/>
        <v/>
      </c>
      <c r="N41" t="str">
        <f t="shared" ca="1" si="14"/>
        <v/>
      </c>
      <c r="O41" s="7" t="str">
        <f t="shared" ca="1" si="15"/>
        <v/>
      </c>
      <c r="P41" t="str">
        <f t="shared" ca="1" si="16"/>
        <v/>
      </c>
      <c r="Q41" s="6" t="str">
        <f t="shared" ca="1" si="17"/>
        <v/>
      </c>
      <c r="R41" s="6" t="str">
        <f t="shared" ca="1" si="18"/>
        <v/>
      </c>
      <c r="S41" s="6" t="str">
        <f t="shared" ca="1" si="19"/>
        <v/>
      </c>
      <c r="T41" t="str">
        <f t="shared" ca="1" si="20"/>
        <v/>
      </c>
    </row>
    <row r="42" spans="1:20" x14ac:dyDescent="0.25">
      <c r="A42" t="e">
        <f t="shared" ca="1" si="23"/>
        <v>#N/A</v>
      </c>
      <c r="B42" t="e">
        <f ca="1">IF(A42=A41,B41+1,1)</f>
        <v>#N/A</v>
      </c>
      <c r="C42" t="e">
        <f t="shared" ca="1" si="8"/>
        <v>#N/A</v>
      </c>
      <c r="D42" t="e">
        <f t="shared" ca="1" si="9"/>
        <v>#N/A</v>
      </c>
      <c r="E42" t="e">
        <f t="shared" ca="1" si="21"/>
        <v>#N/A</v>
      </c>
      <c r="F42" t="e">
        <f t="shared" ca="1" si="10"/>
        <v>#N/A</v>
      </c>
      <c r="G42" t="e">
        <f t="shared" ca="1" si="11"/>
        <v>#N/A</v>
      </c>
      <c r="I42" s="11"/>
      <c r="J42" s="10" t="str">
        <f t="shared" si="12"/>
        <v>x</v>
      </c>
      <c r="L42" t="str">
        <f t="shared" ca="1" si="22"/>
        <v/>
      </c>
      <c r="M42" t="str">
        <f t="shared" ca="1" si="13"/>
        <v/>
      </c>
      <c r="N42" t="str">
        <f t="shared" ca="1" si="14"/>
        <v/>
      </c>
      <c r="O42" s="7" t="str">
        <f t="shared" ca="1" si="15"/>
        <v/>
      </c>
      <c r="P42" t="str">
        <f t="shared" ca="1" si="16"/>
        <v/>
      </c>
      <c r="Q42" s="6" t="str">
        <f t="shared" ca="1" si="17"/>
        <v/>
      </c>
      <c r="R42" s="6" t="str">
        <f t="shared" ca="1" si="18"/>
        <v/>
      </c>
      <c r="S42" s="6" t="str">
        <f t="shared" ca="1" si="19"/>
        <v/>
      </c>
      <c r="T42" t="str">
        <f t="shared" ca="1" si="20"/>
        <v/>
      </c>
    </row>
    <row r="43" spans="1:20" x14ac:dyDescent="0.25">
      <c r="A43" t="e">
        <f t="shared" ref="A43:A63" ca="1" si="25">IF(B42=C42,A42+1,A42)</f>
        <v>#N/A</v>
      </c>
      <c r="B43" t="e">
        <f t="shared" ref="B43:B49" ca="1" si="26">IF(A43=A42,B42+1,1)</f>
        <v>#N/A</v>
      </c>
      <c r="C43" t="e">
        <f t="shared" ca="1" si="8"/>
        <v>#N/A</v>
      </c>
      <c r="D43" t="e">
        <f t="shared" ca="1" si="9"/>
        <v>#N/A</v>
      </c>
      <c r="E43" t="e">
        <f t="shared" ca="1" si="21"/>
        <v>#N/A</v>
      </c>
      <c r="F43" t="e">
        <f t="shared" ca="1" si="10"/>
        <v>#N/A</v>
      </c>
      <c r="G43" t="e">
        <f t="shared" ca="1" si="11"/>
        <v>#N/A</v>
      </c>
      <c r="I43" s="11"/>
      <c r="J43" s="10" t="str">
        <f t="shared" si="12"/>
        <v>x</v>
      </c>
      <c r="L43" t="str">
        <f t="shared" ca="1" si="22"/>
        <v/>
      </c>
      <c r="M43" t="str">
        <f t="shared" ca="1" si="13"/>
        <v/>
      </c>
      <c r="N43" t="str">
        <f t="shared" ca="1" si="14"/>
        <v/>
      </c>
      <c r="O43" s="7" t="str">
        <f t="shared" ca="1" si="15"/>
        <v/>
      </c>
      <c r="P43" t="str">
        <f t="shared" ca="1" si="16"/>
        <v/>
      </c>
      <c r="Q43" s="6" t="str">
        <f t="shared" ca="1" si="17"/>
        <v/>
      </c>
      <c r="R43" s="6" t="str">
        <f t="shared" ca="1" si="18"/>
        <v/>
      </c>
      <c r="S43" s="6" t="str">
        <f t="shared" ca="1" si="19"/>
        <v/>
      </c>
      <c r="T43" t="str">
        <f t="shared" ca="1" si="20"/>
        <v/>
      </c>
    </row>
    <row r="44" spans="1:20" x14ac:dyDescent="0.25">
      <c r="A44" t="e">
        <f t="shared" ca="1" si="25"/>
        <v>#N/A</v>
      </c>
      <c r="B44" t="e">
        <f t="shared" ca="1" si="26"/>
        <v>#N/A</v>
      </c>
      <c r="C44" t="e">
        <f t="shared" ca="1" si="8"/>
        <v>#N/A</v>
      </c>
      <c r="D44" t="e">
        <f t="shared" ca="1" si="9"/>
        <v>#N/A</v>
      </c>
      <c r="E44" t="e">
        <f t="shared" ca="1" si="21"/>
        <v>#N/A</v>
      </c>
      <c r="F44" t="e">
        <f t="shared" ca="1" si="10"/>
        <v>#N/A</v>
      </c>
      <c r="G44" t="e">
        <f t="shared" ca="1" si="11"/>
        <v>#N/A</v>
      </c>
      <c r="I44" s="11"/>
      <c r="J44" s="10" t="str">
        <f t="shared" si="12"/>
        <v>x</v>
      </c>
      <c r="L44" t="str">
        <f t="shared" ca="1" si="22"/>
        <v/>
      </c>
      <c r="M44" t="str">
        <f t="shared" ca="1" si="13"/>
        <v/>
      </c>
      <c r="N44" t="str">
        <f t="shared" ca="1" si="14"/>
        <v/>
      </c>
      <c r="O44" s="7" t="str">
        <f t="shared" ca="1" si="15"/>
        <v/>
      </c>
      <c r="P44" t="str">
        <f t="shared" ca="1" si="16"/>
        <v/>
      </c>
      <c r="Q44" s="6" t="str">
        <f t="shared" ca="1" si="17"/>
        <v/>
      </c>
      <c r="R44" s="6" t="str">
        <f t="shared" ca="1" si="18"/>
        <v/>
      </c>
      <c r="S44" s="6" t="str">
        <f t="shared" ca="1" si="19"/>
        <v/>
      </c>
      <c r="T44" t="str">
        <f t="shared" ca="1" si="20"/>
        <v/>
      </c>
    </row>
    <row r="45" spans="1:20" x14ac:dyDescent="0.25">
      <c r="A45" t="e">
        <f t="shared" ca="1" si="25"/>
        <v>#N/A</v>
      </c>
      <c r="B45" t="e">
        <f t="shared" ca="1" si="26"/>
        <v>#N/A</v>
      </c>
      <c r="C45" t="e">
        <f t="shared" ca="1" si="8"/>
        <v>#N/A</v>
      </c>
      <c r="D45" t="e">
        <f t="shared" ca="1" si="9"/>
        <v>#N/A</v>
      </c>
      <c r="E45" t="e">
        <f t="shared" ca="1" si="21"/>
        <v>#N/A</v>
      </c>
      <c r="F45" t="e">
        <f t="shared" ca="1" si="10"/>
        <v>#N/A</v>
      </c>
      <c r="G45" t="e">
        <f t="shared" ca="1" si="11"/>
        <v>#N/A</v>
      </c>
      <c r="I45" s="11"/>
      <c r="J45" s="10" t="str">
        <f t="shared" si="12"/>
        <v>x</v>
      </c>
      <c r="L45" t="str">
        <f t="shared" ca="1" si="22"/>
        <v/>
      </c>
      <c r="M45" t="str">
        <f t="shared" ca="1" si="13"/>
        <v/>
      </c>
      <c r="N45" t="str">
        <f t="shared" ca="1" si="14"/>
        <v/>
      </c>
      <c r="O45" s="7" t="str">
        <f t="shared" ca="1" si="15"/>
        <v/>
      </c>
      <c r="P45" t="str">
        <f t="shared" ca="1" si="16"/>
        <v/>
      </c>
      <c r="Q45" s="6" t="str">
        <f t="shared" ca="1" si="17"/>
        <v/>
      </c>
      <c r="R45" s="6" t="str">
        <f t="shared" ca="1" si="18"/>
        <v/>
      </c>
      <c r="S45" s="6" t="str">
        <f t="shared" ca="1" si="19"/>
        <v/>
      </c>
      <c r="T45" t="str">
        <f t="shared" ca="1" si="20"/>
        <v/>
      </c>
    </row>
    <row r="46" spans="1:20" x14ac:dyDescent="0.25">
      <c r="A46" t="e">
        <f t="shared" ca="1" si="25"/>
        <v>#N/A</v>
      </c>
      <c r="B46" t="e">
        <f t="shared" ca="1" si="26"/>
        <v>#N/A</v>
      </c>
      <c r="C46" t="e">
        <f t="shared" ca="1" si="8"/>
        <v>#N/A</v>
      </c>
      <c r="D46" t="e">
        <f t="shared" ca="1" si="9"/>
        <v>#N/A</v>
      </c>
      <c r="E46" t="e">
        <f t="shared" ca="1" si="21"/>
        <v>#N/A</v>
      </c>
      <c r="F46" t="e">
        <f t="shared" ca="1" si="10"/>
        <v>#N/A</v>
      </c>
      <c r="G46" t="e">
        <f t="shared" ca="1" si="11"/>
        <v>#N/A</v>
      </c>
      <c r="I46" s="11"/>
      <c r="J46" s="10" t="str">
        <f t="shared" si="12"/>
        <v>x</v>
      </c>
      <c r="L46" t="str">
        <f t="shared" ca="1" si="22"/>
        <v/>
      </c>
      <c r="M46" t="str">
        <f t="shared" ca="1" si="13"/>
        <v/>
      </c>
      <c r="N46" t="str">
        <f t="shared" ca="1" si="14"/>
        <v/>
      </c>
      <c r="O46" s="7" t="str">
        <f t="shared" ca="1" si="15"/>
        <v/>
      </c>
      <c r="P46" t="str">
        <f t="shared" ca="1" si="16"/>
        <v/>
      </c>
      <c r="Q46" s="6" t="str">
        <f t="shared" ca="1" si="17"/>
        <v/>
      </c>
      <c r="R46" s="6" t="str">
        <f t="shared" ca="1" si="18"/>
        <v/>
      </c>
      <c r="S46" s="6" t="str">
        <f t="shared" ca="1" si="19"/>
        <v/>
      </c>
      <c r="T46" t="str">
        <f t="shared" ca="1" si="20"/>
        <v/>
      </c>
    </row>
    <row r="47" spans="1:20" x14ac:dyDescent="0.25">
      <c r="A47" t="e">
        <f t="shared" ca="1" si="25"/>
        <v>#N/A</v>
      </c>
      <c r="B47" t="e">
        <f t="shared" ca="1" si="26"/>
        <v>#N/A</v>
      </c>
      <c r="C47" t="e">
        <f t="shared" ca="1" si="8"/>
        <v>#N/A</v>
      </c>
      <c r="D47" t="e">
        <f t="shared" ca="1" si="9"/>
        <v>#N/A</v>
      </c>
      <c r="E47" t="e">
        <f t="shared" ca="1" si="21"/>
        <v>#N/A</v>
      </c>
      <c r="F47" t="e">
        <f t="shared" ca="1" si="10"/>
        <v>#N/A</v>
      </c>
      <c r="G47" t="e">
        <f t="shared" ca="1" si="11"/>
        <v>#N/A</v>
      </c>
      <c r="I47" s="11"/>
      <c r="J47" s="10" t="str">
        <f t="shared" si="12"/>
        <v>x</v>
      </c>
      <c r="L47" t="str">
        <f t="shared" ca="1" si="22"/>
        <v/>
      </c>
      <c r="M47" t="str">
        <f t="shared" ca="1" si="13"/>
        <v/>
      </c>
      <c r="N47" t="str">
        <f t="shared" ca="1" si="14"/>
        <v/>
      </c>
      <c r="O47" s="7" t="str">
        <f t="shared" ca="1" si="15"/>
        <v/>
      </c>
      <c r="P47" t="str">
        <f t="shared" ca="1" si="16"/>
        <v/>
      </c>
      <c r="Q47" s="6" t="str">
        <f t="shared" ca="1" si="17"/>
        <v/>
      </c>
      <c r="R47" s="6" t="str">
        <f t="shared" ca="1" si="18"/>
        <v/>
      </c>
      <c r="S47" s="6" t="str">
        <f t="shared" ca="1" si="19"/>
        <v/>
      </c>
      <c r="T47" t="str">
        <f t="shared" ca="1" si="20"/>
        <v/>
      </c>
    </row>
    <row r="48" spans="1:20" x14ac:dyDescent="0.25">
      <c r="A48" t="e">
        <f t="shared" ca="1" si="25"/>
        <v>#N/A</v>
      </c>
      <c r="B48" t="e">
        <f t="shared" ca="1" si="26"/>
        <v>#N/A</v>
      </c>
      <c r="C48" t="e">
        <f t="shared" ca="1" si="8"/>
        <v>#N/A</v>
      </c>
      <c r="D48" t="e">
        <f t="shared" ca="1" si="9"/>
        <v>#N/A</v>
      </c>
      <c r="E48" t="e">
        <f t="shared" ca="1" si="21"/>
        <v>#N/A</v>
      </c>
      <c r="F48" t="e">
        <f t="shared" ca="1" si="10"/>
        <v>#N/A</v>
      </c>
      <c r="G48" t="e">
        <f t="shared" ca="1" si="11"/>
        <v>#N/A</v>
      </c>
      <c r="I48" s="11"/>
      <c r="J48" s="10" t="str">
        <f t="shared" si="12"/>
        <v>x</v>
      </c>
      <c r="L48" t="str">
        <f t="shared" ca="1" si="22"/>
        <v/>
      </c>
      <c r="M48" t="str">
        <f t="shared" ca="1" si="13"/>
        <v/>
      </c>
      <c r="N48" t="str">
        <f t="shared" ca="1" si="14"/>
        <v/>
      </c>
      <c r="O48" s="7" t="str">
        <f t="shared" ca="1" si="15"/>
        <v/>
      </c>
      <c r="P48" t="str">
        <f t="shared" ca="1" si="16"/>
        <v/>
      </c>
      <c r="Q48" s="6" t="str">
        <f t="shared" ca="1" si="17"/>
        <v/>
      </c>
      <c r="R48" s="6" t="str">
        <f t="shared" ca="1" si="18"/>
        <v/>
      </c>
      <c r="S48" s="6" t="str">
        <f t="shared" ca="1" si="19"/>
        <v/>
      </c>
      <c r="T48" t="str">
        <f t="shared" ca="1" si="20"/>
        <v/>
      </c>
    </row>
    <row r="49" spans="1:20" x14ac:dyDescent="0.25">
      <c r="A49" t="e">
        <f t="shared" ca="1" si="25"/>
        <v>#N/A</v>
      </c>
      <c r="B49" t="e">
        <f t="shared" ca="1" si="26"/>
        <v>#N/A</v>
      </c>
      <c r="C49" t="e">
        <f t="shared" ca="1" si="8"/>
        <v>#N/A</v>
      </c>
      <c r="D49" t="e">
        <f t="shared" ca="1" si="9"/>
        <v>#N/A</v>
      </c>
      <c r="E49" t="e">
        <f t="shared" ca="1" si="21"/>
        <v>#N/A</v>
      </c>
      <c r="F49" t="e">
        <f t="shared" ca="1" si="10"/>
        <v>#N/A</v>
      </c>
      <c r="G49" t="e">
        <f t="shared" ca="1" si="11"/>
        <v>#N/A</v>
      </c>
      <c r="I49" s="11"/>
      <c r="J49" s="10" t="str">
        <f t="shared" si="12"/>
        <v>x</v>
      </c>
      <c r="L49" t="str">
        <f t="shared" ca="1" si="22"/>
        <v/>
      </c>
      <c r="M49" t="str">
        <f t="shared" ca="1" si="13"/>
        <v/>
      </c>
      <c r="N49" t="str">
        <f t="shared" ca="1" si="14"/>
        <v/>
      </c>
      <c r="O49" s="7" t="str">
        <f t="shared" ca="1" si="15"/>
        <v/>
      </c>
      <c r="P49" t="str">
        <f t="shared" ca="1" si="16"/>
        <v/>
      </c>
      <c r="Q49" s="6" t="str">
        <f t="shared" ca="1" si="17"/>
        <v/>
      </c>
      <c r="R49" s="6" t="str">
        <f t="shared" ca="1" si="18"/>
        <v/>
      </c>
      <c r="S49" s="6" t="str">
        <f t="shared" ca="1" si="19"/>
        <v/>
      </c>
      <c r="T49" t="str">
        <f t="shared" ca="1" si="20"/>
        <v/>
      </c>
    </row>
    <row r="50" spans="1:20" x14ac:dyDescent="0.25">
      <c r="A50" t="e">
        <f t="shared" ca="1" si="25"/>
        <v>#N/A</v>
      </c>
      <c r="B50" t="e">
        <f ca="1">IF(A50=A49,B49+1,1)</f>
        <v>#N/A</v>
      </c>
      <c r="C50" t="e">
        <f t="shared" ca="1" si="8"/>
        <v>#N/A</v>
      </c>
      <c r="D50" t="e">
        <f t="shared" ca="1" si="9"/>
        <v>#N/A</v>
      </c>
      <c r="E50" t="e">
        <f t="shared" ca="1" si="21"/>
        <v>#N/A</v>
      </c>
      <c r="F50" t="e">
        <f t="shared" ca="1" si="10"/>
        <v>#N/A</v>
      </c>
      <c r="G50" t="e">
        <f t="shared" ca="1" si="11"/>
        <v>#N/A</v>
      </c>
      <c r="I50" s="11"/>
      <c r="J50" s="10" t="str">
        <f t="shared" si="12"/>
        <v>x</v>
      </c>
      <c r="L50" t="str">
        <f t="shared" ca="1" si="22"/>
        <v/>
      </c>
      <c r="M50" t="str">
        <f t="shared" ca="1" si="13"/>
        <v/>
      </c>
      <c r="N50" t="str">
        <f t="shared" ca="1" si="14"/>
        <v/>
      </c>
      <c r="O50" s="7" t="str">
        <f t="shared" ca="1" si="15"/>
        <v/>
      </c>
      <c r="P50" t="str">
        <f t="shared" ca="1" si="16"/>
        <v/>
      </c>
      <c r="Q50" s="6" t="str">
        <f t="shared" ca="1" si="17"/>
        <v/>
      </c>
      <c r="R50" s="6" t="str">
        <f t="shared" ca="1" si="18"/>
        <v/>
      </c>
      <c r="S50" s="6" t="str">
        <f t="shared" ca="1" si="19"/>
        <v/>
      </c>
      <c r="T50" t="str">
        <f t="shared" ca="1" si="20"/>
        <v/>
      </c>
    </row>
    <row r="51" spans="1:20" x14ac:dyDescent="0.25">
      <c r="A51" t="e">
        <f t="shared" ca="1" si="25"/>
        <v>#N/A</v>
      </c>
      <c r="B51" t="e">
        <f t="shared" ref="B51:B53" ca="1" si="27">IF(A51=A50,B50+1,1)</f>
        <v>#N/A</v>
      </c>
      <c r="C51" t="e">
        <f t="shared" ca="1" si="8"/>
        <v>#N/A</v>
      </c>
      <c r="D51" t="e">
        <f t="shared" ca="1" si="9"/>
        <v>#N/A</v>
      </c>
      <c r="E51" t="e">
        <f t="shared" ca="1" si="21"/>
        <v>#N/A</v>
      </c>
      <c r="F51" t="e">
        <f t="shared" ca="1" si="10"/>
        <v>#N/A</v>
      </c>
      <c r="G51" t="e">
        <f t="shared" ca="1" si="11"/>
        <v>#N/A</v>
      </c>
      <c r="I51" s="11"/>
      <c r="J51" s="10" t="str">
        <f t="shared" si="12"/>
        <v>x</v>
      </c>
      <c r="L51" t="str">
        <f t="shared" ca="1" si="22"/>
        <v/>
      </c>
      <c r="M51" t="str">
        <f t="shared" ca="1" si="13"/>
        <v/>
      </c>
      <c r="N51" t="str">
        <f t="shared" ca="1" si="14"/>
        <v/>
      </c>
      <c r="O51" s="7" t="str">
        <f t="shared" ca="1" si="15"/>
        <v/>
      </c>
      <c r="P51" t="str">
        <f t="shared" ca="1" si="16"/>
        <v/>
      </c>
      <c r="Q51" s="6" t="str">
        <f t="shared" ca="1" si="17"/>
        <v/>
      </c>
      <c r="R51" s="6" t="str">
        <f t="shared" ca="1" si="18"/>
        <v/>
      </c>
      <c r="S51" s="6" t="str">
        <f t="shared" ca="1" si="19"/>
        <v/>
      </c>
      <c r="T51" t="str">
        <f t="shared" ca="1" si="20"/>
        <v/>
      </c>
    </row>
    <row r="52" spans="1:20" x14ac:dyDescent="0.25">
      <c r="A52" t="e">
        <f t="shared" ca="1" si="25"/>
        <v>#N/A</v>
      </c>
      <c r="B52" t="e">
        <f t="shared" ca="1" si="27"/>
        <v>#N/A</v>
      </c>
      <c r="C52" t="e">
        <f t="shared" ca="1" si="8"/>
        <v>#N/A</v>
      </c>
      <c r="D52" t="e">
        <f t="shared" ca="1" si="9"/>
        <v>#N/A</v>
      </c>
      <c r="E52" t="e">
        <f t="shared" ca="1" si="21"/>
        <v>#N/A</v>
      </c>
      <c r="F52" t="e">
        <f t="shared" ca="1" si="10"/>
        <v>#N/A</v>
      </c>
      <c r="G52" t="e">
        <f t="shared" ca="1" si="11"/>
        <v>#N/A</v>
      </c>
      <c r="I52" s="11"/>
      <c r="J52" s="10" t="str">
        <f t="shared" si="12"/>
        <v>x</v>
      </c>
      <c r="L52" t="str">
        <f t="shared" ca="1" si="22"/>
        <v/>
      </c>
      <c r="M52" t="str">
        <f t="shared" ca="1" si="13"/>
        <v/>
      </c>
      <c r="N52" t="str">
        <f t="shared" ca="1" si="14"/>
        <v/>
      </c>
      <c r="O52" s="7" t="str">
        <f t="shared" ca="1" si="15"/>
        <v/>
      </c>
      <c r="P52" t="str">
        <f t="shared" ca="1" si="16"/>
        <v/>
      </c>
      <c r="Q52" s="6" t="str">
        <f t="shared" ca="1" si="17"/>
        <v/>
      </c>
      <c r="R52" s="6" t="str">
        <f t="shared" ca="1" si="18"/>
        <v/>
      </c>
      <c r="S52" s="6" t="str">
        <f t="shared" ca="1" si="19"/>
        <v/>
      </c>
      <c r="T52" t="str">
        <f t="shared" ca="1" si="20"/>
        <v/>
      </c>
    </row>
    <row r="53" spans="1:20" x14ac:dyDescent="0.25">
      <c r="A53" t="e">
        <f t="shared" ca="1" si="25"/>
        <v>#N/A</v>
      </c>
      <c r="B53" t="e">
        <f t="shared" ca="1" si="27"/>
        <v>#N/A</v>
      </c>
      <c r="C53" t="e">
        <f t="shared" ca="1" si="8"/>
        <v>#N/A</v>
      </c>
      <c r="D53" t="e">
        <f t="shared" ca="1" si="9"/>
        <v>#N/A</v>
      </c>
      <c r="E53" t="e">
        <f t="shared" ca="1" si="21"/>
        <v>#N/A</v>
      </c>
      <c r="F53" t="e">
        <f t="shared" ca="1" si="10"/>
        <v>#N/A</v>
      </c>
      <c r="G53" t="e">
        <f t="shared" ca="1" si="11"/>
        <v>#N/A</v>
      </c>
      <c r="I53" s="11"/>
      <c r="J53" s="10" t="str">
        <f t="shared" si="12"/>
        <v>x</v>
      </c>
      <c r="L53" t="str">
        <f t="shared" ca="1" si="22"/>
        <v/>
      </c>
      <c r="M53" t="str">
        <f t="shared" ca="1" si="13"/>
        <v/>
      </c>
      <c r="N53" t="str">
        <f t="shared" ca="1" si="14"/>
        <v/>
      </c>
      <c r="O53" s="7" t="str">
        <f t="shared" ca="1" si="15"/>
        <v/>
      </c>
      <c r="P53" t="str">
        <f t="shared" ca="1" si="16"/>
        <v/>
      </c>
      <c r="Q53" s="6" t="str">
        <f t="shared" ca="1" si="17"/>
        <v/>
      </c>
      <c r="R53" s="6" t="str">
        <f t="shared" ca="1" si="18"/>
        <v/>
      </c>
      <c r="S53" s="6" t="str">
        <f t="shared" ca="1" si="19"/>
        <v/>
      </c>
      <c r="T53" t="str">
        <f t="shared" ca="1" si="20"/>
        <v/>
      </c>
    </row>
    <row r="54" spans="1:20" x14ac:dyDescent="0.25">
      <c r="A54" t="e">
        <f t="shared" ca="1" si="25"/>
        <v>#N/A</v>
      </c>
      <c r="B54" t="e">
        <f ca="1">IF(A54=A53,B53+1,1)</f>
        <v>#N/A</v>
      </c>
      <c r="C54" t="e">
        <f t="shared" ca="1" si="8"/>
        <v>#N/A</v>
      </c>
      <c r="D54" t="e">
        <f t="shared" ca="1" si="9"/>
        <v>#N/A</v>
      </c>
      <c r="E54" t="e">
        <f t="shared" ca="1" si="21"/>
        <v>#N/A</v>
      </c>
      <c r="F54" t="e">
        <f t="shared" ca="1" si="10"/>
        <v>#N/A</v>
      </c>
      <c r="G54" t="e">
        <f t="shared" ca="1" si="11"/>
        <v>#N/A</v>
      </c>
      <c r="I54" s="11"/>
      <c r="J54" s="10" t="str">
        <f t="shared" si="12"/>
        <v>x</v>
      </c>
      <c r="L54" t="str">
        <f t="shared" ca="1" si="22"/>
        <v/>
      </c>
      <c r="M54" t="str">
        <f t="shared" ca="1" si="13"/>
        <v/>
      </c>
      <c r="N54" t="str">
        <f t="shared" ca="1" si="14"/>
        <v/>
      </c>
      <c r="O54" s="7" t="str">
        <f t="shared" ca="1" si="15"/>
        <v/>
      </c>
      <c r="P54" t="str">
        <f t="shared" ca="1" si="16"/>
        <v/>
      </c>
      <c r="Q54" s="6" t="str">
        <f t="shared" ca="1" si="17"/>
        <v/>
      </c>
      <c r="R54" s="6" t="str">
        <f t="shared" ca="1" si="18"/>
        <v/>
      </c>
      <c r="S54" s="6" t="str">
        <f t="shared" ca="1" si="19"/>
        <v/>
      </c>
      <c r="T54" t="str">
        <f t="shared" ca="1" si="20"/>
        <v/>
      </c>
    </row>
    <row r="55" spans="1:20" x14ac:dyDescent="0.25">
      <c r="A55" t="e">
        <f t="shared" ca="1" si="25"/>
        <v>#N/A</v>
      </c>
      <c r="B55" t="e">
        <f t="shared" ref="B55" ca="1" si="28">IF(A55=A54,B54+1,1)</f>
        <v>#N/A</v>
      </c>
      <c r="C55" t="e">
        <f t="shared" ca="1" si="8"/>
        <v>#N/A</v>
      </c>
      <c r="D55" t="e">
        <f t="shared" ca="1" si="9"/>
        <v>#N/A</v>
      </c>
      <c r="E55" t="e">
        <f t="shared" ca="1" si="21"/>
        <v>#N/A</v>
      </c>
      <c r="F55" t="e">
        <f t="shared" ca="1" si="10"/>
        <v>#N/A</v>
      </c>
      <c r="G55" t="e">
        <f t="shared" ca="1" si="11"/>
        <v>#N/A</v>
      </c>
      <c r="I55" s="11"/>
      <c r="J55" s="10" t="str">
        <f t="shared" si="12"/>
        <v>x</v>
      </c>
      <c r="L55" t="str">
        <f t="shared" ca="1" si="22"/>
        <v/>
      </c>
      <c r="M55" t="str">
        <f t="shared" ca="1" si="13"/>
        <v/>
      </c>
      <c r="N55" t="str">
        <f t="shared" ca="1" si="14"/>
        <v/>
      </c>
      <c r="O55" s="7" t="str">
        <f t="shared" ca="1" si="15"/>
        <v/>
      </c>
      <c r="P55" t="str">
        <f t="shared" ca="1" si="16"/>
        <v/>
      </c>
      <c r="Q55" s="6" t="str">
        <f t="shared" ca="1" si="17"/>
        <v/>
      </c>
      <c r="R55" s="6" t="str">
        <f t="shared" ca="1" si="18"/>
        <v/>
      </c>
      <c r="S55" s="6" t="str">
        <f t="shared" ca="1" si="19"/>
        <v/>
      </c>
      <c r="T55" t="str">
        <f t="shared" ca="1" si="20"/>
        <v/>
      </c>
    </row>
    <row r="56" spans="1:20" x14ac:dyDescent="0.25">
      <c r="A56" t="e">
        <f t="shared" ca="1" si="25"/>
        <v>#N/A</v>
      </c>
      <c r="B56" t="e">
        <f t="shared" ref="B56:B58" ca="1" si="29">IF(A56=A55,B55+1,1)</f>
        <v>#N/A</v>
      </c>
      <c r="C56" t="e">
        <f t="shared" ca="1" si="8"/>
        <v>#N/A</v>
      </c>
      <c r="D56" t="e">
        <f t="shared" ca="1" si="9"/>
        <v>#N/A</v>
      </c>
      <c r="E56" t="e">
        <f t="shared" ca="1" si="21"/>
        <v>#N/A</v>
      </c>
      <c r="F56" t="e">
        <f t="shared" ca="1" si="10"/>
        <v>#N/A</v>
      </c>
      <c r="G56" t="e">
        <f t="shared" ca="1" si="11"/>
        <v>#N/A</v>
      </c>
      <c r="I56" s="11"/>
      <c r="J56" s="10" t="str">
        <f t="shared" si="12"/>
        <v>x</v>
      </c>
      <c r="L56" t="str">
        <f t="shared" ca="1" si="22"/>
        <v/>
      </c>
      <c r="M56" t="str">
        <f t="shared" ca="1" si="13"/>
        <v/>
      </c>
      <c r="N56" t="str">
        <f t="shared" ca="1" si="14"/>
        <v/>
      </c>
      <c r="O56" s="7" t="str">
        <f t="shared" ca="1" si="15"/>
        <v/>
      </c>
      <c r="P56" t="str">
        <f t="shared" ca="1" si="16"/>
        <v/>
      </c>
      <c r="Q56" s="6" t="str">
        <f t="shared" ca="1" si="17"/>
        <v/>
      </c>
      <c r="R56" s="6" t="str">
        <f t="shared" ca="1" si="18"/>
        <v/>
      </c>
      <c r="S56" s="6" t="str">
        <f t="shared" ca="1" si="19"/>
        <v/>
      </c>
      <c r="T56" t="str">
        <f t="shared" ca="1" si="20"/>
        <v/>
      </c>
    </row>
    <row r="57" spans="1:20" x14ac:dyDescent="0.25">
      <c r="A57" t="e">
        <f t="shared" ca="1" si="25"/>
        <v>#N/A</v>
      </c>
      <c r="B57" t="e">
        <f t="shared" ca="1" si="29"/>
        <v>#N/A</v>
      </c>
      <c r="C57" t="e">
        <f t="shared" ca="1" si="8"/>
        <v>#N/A</v>
      </c>
      <c r="D57" t="e">
        <f t="shared" ca="1" si="9"/>
        <v>#N/A</v>
      </c>
      <c r="E57" t="e">
        <f t="shared" ca="1" si="21"/>
        <v>#N/A</v>
      </c>
      <c r="F57" t="e">
        <f t="shared" ca="1" si="10"/>
        <v>#N/A</v>
      </c>
      <c r="G57" t="e">
        <f t="shared" ca="1" si="11"/>
        <v>#N/A</v>
      </c>
      <c r="I57" s="11"/>
      <c r="J57" s="10" t="str">
        <f t="shared" si="12"/>
        <v>x</v>
      </c>
      <c r="L57" t="str">
        <f t="shared" ca="1" si="22"/>
        <v/>
      </c>
      <c r="M57" t="str">
        <f t="shared" ca="1" si="13"/>
        <v/>
      </c>
      <c r="N57" t="str">
        <f t="shared" ca="1" si="14"/>
        <v/>
      </c>
      <c r="O57" s="7" t="str">
        <f t="shared" ca="1" si="15"/>
        <v/>
      </c>
      <c r="P57" t="str">
        <f t="shared" ca="1" si="16"/>
        <v/>
      </c>
      <c r="Q57" s="6" t="str">
        <f t="shared" ca="1" si="17"/>
        <v/>
      </c>
      <c r="R57" s="6" t="str">
        <f t="shared" ca="1" si="18"/>
        <v/>
      </c>
      <c r="S57" s="6" t="str">
        <f t="shared" ca="1" si="19"/>
        <v/>
      </c>
      <c r="T57" t="str">
        <f t="shared" ca="1" si="20"/>
        <v/>
      </c>
    </row>
    <row r="58" spans="1:20" x14ac:dyDescent="0.25">
      <c r="A58" t="e">
        <f t="shared" ref="A58" ca="1" si="30">IF(B57=C57,A57+1,A57)</f>
        <v>#N/A</v>
      </c>
      <c r="B58" t="e">
        <f t="shared" ca="1" si="29"/>
        <v>#N/A</v>
      </c>
      <c r="C58" t="e">
        <f t="shared" ca="1" si="8"/>
        <v>#N/A</v>
      </c>
      <c r="D58" t="e">
        <f t="shared" ca="1" si="9"/>
        <v>#N/A</v>
      </c>
      <c r="E58" t="e">
        <f t="shared" ca="1" si="21"/>
        <v>#N/A</v>
      </c>
      <c r="F58" t="e">
        <f t="shared" ca="1" si="10"/>
        <v>#N/A</v>
      </c>
      <c r="G58" t="e">
        <f t="shared" ca="1" si="11"/>
        <v>#N/A</v>
      </c>
      <c r="I58" s="11"/>
      <c r="J58" s="10" t="str">
        <f t="shared" si="12"/>
        <v>x</v>
      </c>
      <c r="L58" t="str">
        <f t="shared" ca="1" si="22"/>
        <v/>
      </c>
      <c r="M58" t="str">
        <f t="shared" ca="1" si="13"/>
        <v/>
      </c>
      <c r="N58" t="str">
        <f t="shared" ca="1" si="14"/>
        <v/>
      </c>
      <c r="O58" s="7" t="str">
        <f t="shared" ca="1" si="15"/>
        <v/>
      </c>
      <c r="P58" t="str">
        <f t="shared" ca="1" si="16"/>
        <v/>
      </c>
      <c r="Q58" s="6" t="str">
        <f t="shared" ca="1" si="17"/>
        <v/>
      </c>
      <c r="R58" s="6" t="str">
        <f t="shared" ca="1" si="18"/>
        <v/>
      </c>
      <c r="S58" s="6" t="str">
        <f t="shared" ca="1" si="19"/>
        <v/>
      </c>
      <c r="T58" t="str">
        <f t="shared" ca="1" si="20"/>
        <v/>
      </c>
    </row>
    <row r="59" spans="1:20" x14ac:dyDescent="0.25">
      <c r="A59" t="e">
        <f t="shared" ca="1" si="25"/>
        <v>#N/A</v>
      </c>
      <c r="B59" t="e">
        <f t="shared" ref="B59:B63" ca="1" si="31">IF(A59=A58,B58+1,1)</f>
        <v>#N/A</v>
      </c>
      <c r="C59" t="e">
        <f t="shared" ca="1" si="8"/>
        <v>#N/A</v>
      </c>
      <c r="D59" t="e">
        <f t="shared" ca="1" si="9"/>
        <v>#N/A</v>
      </c>
      <c r="E59" t="e">
        <f t="shared" ca="1" si="21"/>
        <v>#N/A</v>
      </c>
      <c r="F59" t="e">
        <f t="shared" ca="1" si="10"/>
        <v>#N/A</v>
      </c>
      <c r="G59" t="e">
        <f t="shared" ca="1" si="11"/>
        <v>#N/A</v>
      </c>
      <c r="I59" s="11"/>
      <c r="J59" s="10" t="str">
        <f t="shared" si="12"/>
        <v>x</v>
      </c>
      <c r="L59" t="str">
        <f t="shared" ca="1" si="22"/>
        <v/>
      </c>
      <c r="M59" t="str">
        <f t="shared" ca="1" si="13"/>
        <v/>
      </c>
      <c r="N59" t="str">
        <f t="shared" ca="1" si="14"/>
        <v/>
      </c>
      <c r="O59" s="7" t="str">
        <f t="shared" ca="1" si="15"/>
        <v/>
      </c>
      <c r="P59" t="str">
        <f t="shared" ca="1" si="16"/>
        <v/>
      </c>
      <c r="Q59" s="6" t="str">
        <f t="shared" ca="1" si="17"/>
        <v/>
      </c>
      <c r="R59" s="6" t="str">
        <f t="shared" ca="1" si="18"/>
        <v/>
      </c>
      <c r="S59" s="6" t="str">
        <f t="shared" ca="1" si="19"/>
        <v/>
      </c>
      <c r="T59" t="str">
        <f t="shared" ca="1" si="20"/>
        <v/>
      </c>
    </row>
    <row r="60" spans="1:20" x14ac:dyDescent="0.25">
      <c r="A60" t="e">
        <f t="shared" ca="1" si="25"/>
        <v>#N/A</v>
      </c>
      <c r="B60" t="e">
        <f t="shared" ca="1" si="31"/>
        <v>#N/A</v>
      </c>
      <c r="C60" t="e">
        <f t="shared" ref="C60:C82" ca="1" si="32">OFFSET(INDEX($A:$A,$D60), 0, 2)</f>
        <v>#N/A</v>
      </c>
      <c r="D60" t="e">
        <f t="shared" ref="D60:D82" ca="1" si="33">MATCH(A60,A:A,0)</f>
        <v>#N/A</v>
      </c>
      <c r="E60" t="e">
        <f t="shared" ca="1" si="21"/>
        <v>#N/A</v>
      </c>
      <c r="F60" t="e">
        <f t="shared" ref="F60:F82" ca="1" si="34">OFFSET(INDEX($A:$A,$D60), 0, 1)</f>
        <v>#N/A</v>
      </c>
      <c r="G60" t="e">
        <f t="shared" ref="G60:G82" ca="1" si="35">nomOngletDonnées&amp;"!A"&amp;F60&amp;":A"&amp;(F60+5000)</f>
        <v>#N/A</v>
      </c>
      <c r="I60" s="11"/>
      <c r="J60" s="10" t="str">
        <f t="shared" ref="J60:J91" si="36">IF(ISBLANK(I60),J59, I60)</f>
        <v>x</v>
      </c>
      <c r="L60" t="str">
        <f t="shared" ca="1" si="22"/>
        <v/>
      </c>
      <c r="M60" t="str">
        <f t="shared" ref="M60:M82" ca="1" si="37">IF($J60="x","",TRIM(INDEX(INDIRECT($G60),OFFSET(INDIRECT($E60),0,COLUMN(M60)-1)+$B60-1)))</f>
        <v/>
      </c>
      <c r="N60" t="str">
        <f t="shared" ref="N60:N82" ca="1" si="38">IF($J60="x","",TRIM(INDEX(INDIRECT($G60),OFFSET(INDIRECT($E60),0,COLUMN(N60)-1)+$B60-1)))</f>
        <v/>
      </c>
      <c r="O60" s="7" t="str">
        <f t="shared" ref="O60:O82" ca="1" si="39">IF($J60="x","",RIGHT("000"&amp;TRIM(INDEX(INDIRECT($G60),OFFSET(INDIRECT($E60),0,COLUMN(O60)-1)+$B60-1)),3))</f>
        <v/>
      </c>
      <c r="P60" t="str">
        <f t="shared" ref="P60:P82" ca="1" si="40">IF($J60="x","",TRIM(INDEX(INDIRECT($G60),OFFSET(INDIRECT($E60),0,COLUMN(P60)-1)+$B60-1)))</f>
        <v/>
      </c>
      <c r="Q60" s="6" t="str">
        <f t="shared" ref="Q60:Q82" ca="1" si="41">IF($J60="x","",0+TRIM(INDEX(INDIRECT($G60),OFFSET(INDIRECT($E60),0,COLUMN(Q60)-1)+$B60-1)))</f>
        <v/>
      </c>
      <c r="R60" s="6" t="str">
        <f t="shared" ref="R60:R82" ca="1" si="42">IF($J60="x","",0+TRIM(INDEX(INDIRECT($G60),OFFSET(INDIRECT($E60),0,COLUMN(R60)-1)+$B60-1)))</f>
        <v/>
      </c>
      <c r="S60" s="6" t="str">
        <f t="shared" ref="S60:S82" ca="1" si="43">IF($J60="x","",IFERROR(0+TRIM(INDEX(INDIRECT($G60),OFFSET(INDIRECT($E60),0,COLUMN(S60)-1)+$B60-1)),""))</f>
        <v/>
      </c>
      <c r="T60" t="str">
        <f t="shared" ref="T60:T82" ca="1" si="44">IF($J60="x","",TRIM(INDEX(INDIRECT($G60),OFFSET(INDIRECT($E60),0,COLUMN(T60)-1)+$B60-1)))</f>
        <v/>
      </c>
    </row>
    <row r="61" spans="1:20" x14ac:dyDescent="0.25">
      <c r="A61" t="e">
        <f t="shared" ca="1" si="25"/>
        <v>#N/A</v>
      </c>
      <c r="B61" t="e">
        <f t="shared" ca="1" si="31"/>
        <v>#N/A</v>
      </c>
      <c r="C61" t="e">
        <f t="shared" ca="1" si="32"/>
        <v>#N/A</v>
      </c>
      <c r="D61" t="e">
        <f t="shared" ca="1" si="33"/>
        <v>#N/A</v>
      </c>
      <c r="E61" t="e">
        <f t="shared" ca="1" si="21"/>
        <v>#N/A</v>
      </c>
      <c r="F61" t="e">
        <f t="shared" ca="1" si="34"/>
        <v>#N/A</v>
      </c>
      <c r="G61" t="e">
        <f t="shared" ca="1" si="35"/>
        <v>#N/A</v>
      </c>
      <c r="I61" s="11"/>
      <c r="J61" s="10" t="str">
        <f t="shared" si="36"/>
        <v>x</v>
      </c>
      <c r="L61" t="str">
        <f t="shared" ca="1" si="22"/>
        <v/>
      </c>
      <c r="M61" t="str">
        <f t="shared" ca="1" si="37"/>
        <v/>
      </c>
      <c r="N61" t="str">
        <f t="shared" ca="1" si="38"/>
        <v/>
      </c>
      <c r="O61" s="7" t="str">
        <f t="shared" ca="1" si="39"/>
        <v/>
      </c>
      <c r="P61" t="str">
        <f t="shared" ca="1" si="40"/>
        <v/>
      </c>
      <c r="Q61" s="6" t="str">
        <f t="shared" ca="1" si="41"/>
        <v/>
      </c>
      <c r="R61" s="6" t="str">
        <f t="shared" ca="1" si="42"/>
        <v/>
      </c>
      <c r="S61" s="6" t="str">
        <f t="shared" ca="1" si="43"/>
        <v/>
      </c>
      <c r="T61" t="str">
        <f t="shared" ca="1" si="44"/>
        <v/>
      </c>
    </row>
    <row r="62" spans="1:20" x14ac:dyDescent="0.25">
      <c r="A62" t="e">
        <f t="shared" ca="1" si="25"/>
        <v>#N/A</v>
      </c>
      <c r="B62" t="e">
        <f t="shared" ca="1" si="31"/>
        <v>#N/A</v>
      </c>
      <c r="C62" t="e">
        <f t="shared" ca="1" si="32"/>
        <v>#N/A</v>
      </c>
      <c r="D62" t="e">
        <f t="shared" ca="1" si="33"/>
        <v>#N/A</v>
      </c>
      <c r="E62" t="e">
        <f t="shared" ca="1" si="21"/>
        <v>#N/A</v>
      </c>
      <c r="F62" t="e">
        <f t="shared" ca="1" si="34"/>
        <v>#N/A</v>
      </c>
      <c r="G62" t="e">
        <f t="shared" ca="1" si="35"/>
        <v>#N/A</v>
      </c>
      <c r="I62" s="11"/>
      <c r="J62" s="10" t="str">
        <f t="shared" si="36"/>
        <v>x</v>
      </c>
      <c r="L62" t="str">
        <f t="shared" ca="1" si="22"/>
        <v/>
      </c>
      <c r="M62" t="str">
        <f t="shared" ca="1" si="37"/>
        <v/>
      </c>
      <c r="N62" t="str">
        <f t="shared" ca="1" si="38"/>
        <v/>
      </c>
      <c r="O62" s="7" t="str">
        <f t="shared" ca="1" si="39"/>
        <v/>
      </c>
      <c r="P62" t="str">
        <f t="shared" ca="1" si="40"/>
        <v/>
      </c>
      <c r="Q62" s="6" t="str">
        <f t="shared" ca="1" si="41"/>
        <v/>
      </c>
      <c r="R62" s="6" t="str">
        <f t="shared" ca="1" si="42"/>
        <v/>
      </c>
      <c r="S62" s="6" t="str">
        <f t="shared" ca="1" si="43"/>
        <v/>
      </c>
      <c r="T62" t="str">
        <f t="shared" ca="1" si="44"/>
        <v/>
      </c>
    </row>
    <row r="63" spans="1:20" x14ac:dyDescent="0.25">
      <c r="A63" t="e">
        <f t="shared" ca="1" si="25"/>
        <v>#N/A</v>
      </c>
      <c r="B63" t="e">
        <f t="shared" ca="1" si="31"/>
        <v>#N/A</v>
      </c>
      <c r="C63" t="e">
        <f t="shared" ca="1" si="32"/>
        <v>#N/A</v>
      </c>
      <c r="D63" t="e">
        <f t="shared" ca="1" si="33"/>
        <v>#N/A</v>
      </c>
      <c r="E63" t="e">
        <f t="shared" ca="1" si="21"/>
        <v>#N/A</v>
      </c>
      <c r="F63" t="e">
        <f t="shared" ca="1" si="34"/>
        <v>#N/A</v>
      </c>
      <c r="G63" t="e">
        <f t="shared" ca="1" si="35"/>
        <v>#N/A</v>
      </c>
      <c r="I63" s="11"/>
      <c r="J63" s="10" t="str">
        <f t="shared" si="36"/>
        <v>x</v>
      </c>
      <c r="L63" t="str">
        <f t="shared" ca="1" si="22"/>
        <v/>
      </c>
      <c r="M63" t="str">
        <f t="shared" ca="1" si="37"/>
        <v/>
      </c>
      <c r="N63" t="str">
        <f t="shared" ca="1" si="38"/>
        <v/>
      </c>
      <c r="O63" s="7" t="str">
        <f t="shared" ca="1" si="39"/>
        <v/>
      </c>
      <c r="P63" t="str">
        <f t="shared" ca="1" si="40"/>
        <v/>
      </c>
      <c r="Q63" s="6" t="str">
        <f t="shared" ca="1" si="41"/>
        <v/>
      </c>
      <c r="R63" s="6" t="str">
        <f t="shared" ca="1" si="42"/>
        <v/>
      </c>
      <c r="S63" s="6" t="str">
        <f t="shared" ca="1" si="43"/>
        <v/>
      </c>
      <c r="T63" t="str">
        <f t="shared" ca="1" si="44"/>
        <v/>
      </c>
    </row>
    <row r="64" spans="1:20" x14ac:dyDescent="0.25">
      <c r="A64" t="e">
        <f t="shared" ref="A64:A65" ca="1" si="45">IF(B63=C63,A63+1,A63)</f>
        <v>#N/A</v>
      </c>
      <c r="B64" t="e">
        <f t="shared" ref="B64:B65" ca="1" si="46">IF(A64=A63,B63+1,1)</f>
        <v>#N/A</v>
      </c>
      <c r="C64" t="e">
        <f t="shared" ca="1" si="32"/>
        <v>#N/A</v>
      </c>
      <c r="D64" t="e">
        <f t="shared" ca="1" si="33"/>
        <v>#N/A</v>
      </c>
      <c r="E64" t="e">
        <f t="shared" ca="1" si="21"/>
        <v>#N/A</v>
      </c>
      <c r="F64" t="e">
        <f t="shared" ca="1" si="34"/>
        <v>#N/A</v>
      </c>
      <c r="G64" t="e">
        <f t="shared" ca="1" si="35"/>
        <v>#N/A</v>
      </c>
      <c r="I64" s="11"/>
      <c r="J64" s="10" t="str">
        <f t="shared" si="36"/>
        <v>x</v>
      </c>
      <c r="L64" t="str">
        <f t="shared" ca="1" si="22"/>
        <v/>
      </c>
      <c r="M64" t="str">
        <f t="shared" ca="1" si="37"/>
        <v/>
      </c>
      <c r="N64" t="str">
        <f t="shared" ca="1" si="38"/>
        <v/>
      </c>
      <c r="O64" s="7" t="str">
        <f t="shared" ca="1" si="39"/>
        <v/>
      </c>
      <c r="P64" t="str">
        <f t="shared" ca="1" si="40"/>
        <v/>
      </c>
      <c r="Q64" s="6" t="str">
        <f t="shared" ca="1" si="41"/>
        <v/>
      </c>
      <c r="R64" s="6" t="str">
        <f t="shared" ca="1" si="42"/>
        <v/>
      </c>
      <c r="S64" s="6" t="str">
        <f t="shared" ca="1" si="43"/>
        <v/>
      </c>
      <c r="T64" t="str">
        <f t="shared" ca="1" si="44"/>
        <v/>
      </c>
    </row>
    <row r="65" spans="1:20" x14ac:dyDescent="0.25">
      <c r="A65" t="e">
        <f t="shared" ca="1" si="45"/>
        <v>#N/A</v>
      </c>
      <c r="B65" t="e">
        <f t="shared" ca="1" si="46"/>
        <v>#N/A</v>
      </c>
      <c r="C65" t="e">
        <f t="shared" ca="1" si="32"/>
        <v>#N/A</v>
      </c>
      <c r="D65" t="e">
        <f t="shared" ca="1" si="33"/>
        <v>#N/A</v>
      </c>
      <c r="E65" t="e">
        <f t="shared" ca="1" si="21"/>
        <v>#N/A</v>
      </c>
      <c r="F65" t="e">
        <f t="shared" ca="1" si="34"/>
        <v>#N/A</v>
      </c>
      <c r="G65" t="e">
        <f t="shared" ca="1" si="35"/>
        <v>#N/A</v>
      </c>
      <c r="I65" s="11"/>
      <c r="J65" s="10" t="str">
        <f t="shared" si="36"/>
        <v>x</v>
      </c>
      <c r="L65" t="str">
        <f t="shared" ca="1" si="22"/>
        <v/>
      </c>
      <c r="M65" t="str">
        <f t="shared" ca="1" si="37"/>
        <v/>
      </c>
      <c r="N65" t="str">
        <f t="shared" ca="1" si="38"/>
        <v/>
      </c>
      <c r="O65" s="7" t="str">
        <f t="shared" ca="1" si="39"/>
        <v/>
      </c>
      <c r="P65" t="str">
        <f t="shared" ca="1" si="40"/>
        <v/>
      </c>
      <c r="Q65" s="6" t="str">
        <f t="shared" ca="1" si="41"/>
        <v/>
      </c>
      <c r="R65" s="6" t="str">
        <f t="shared" ca="1" si="42"/>
        <v/>
      </c>
      <c r="S65" s="6" t="str">
        <f t="shared" ca="1" si="43"/>
        <v/>
      </c>
      <c r="T65" t="str">
        <f t="shared" ca="1" si="44"/>
        <v/>
      </c>
    </row>
    <row r="66" spans="1:20" x14ac:dyDescent="0.25">
      <c r="A66" t="e">
        <f t="shared" ref="A66:A72" ca="1" si="47">IF(B65=C65,A65+1,A65)</f>
        <v>#N/A</v>
      </c>
      <c r="B66" t="e">
        <f t="shared" ref="B66:B72" ca="1" si="48">IF(A66=A65,B65+1,1)</f>
        <v>#N/A</v>
      </c>
      <c r="C66" t="e">
        <f t="shared" ca="1" si="32"/>
        <v>#N/A</v>
      </c>
      <c r="D66" t="e">
        <f t="shared" ca="1" si="33"/>
        <v>#N/A</v>
      </c>
      <c r="E66" t="e">
        <f t="shared" ref="E66:E72" ca="1" si="49">"A" &amp; D66</f>
        <v>#N/A</v>
      </c>
      <c r="F66" t="e">
        <f t="shared" ca="1" si="34"/>
        <v>#N/A</v>
      </c>
      <c r="G66" t="e">
        <f t="shared" ca="1" si="35"/>
        <v>#N/A</v>
      </c>
      <c r="I66" s="11"/>
      <c r="J66" s="10" t="str">
        <f t="shared" si="36"/>
        <v>x</v>
      </c>
      <c r="L66" t="str">
        <f t="shared" ca="1" si="22"/>
        <v/>
      </c>
      <c r="M66" t="str">
        <f t="shared" ca="1" si="37"/>
        <v/>
      </c>
      <c r="N66" t="str">
        <f t="shared" ca="1" si="38"/>
        <v/>
      </c>
      <c r="O66" s="7" t="str">
        <f t="shared" ca="1" si="39"/>
        <v/>
      </c>
      <c r="P66" t="str">
        <f t="shared" ca="1" si="40"/>
        <v/>
      </c>
      <c r="Q66" s="6" t="str">
        <f t="shared" ca="1" si="41"/>
        <v/>
      </c>
      <c r="R66" s="6" t="str">
        <f t="shared" ca="1" si="42"/>
        <v/>
      </c>
      <c r="S66" s="6" t="str">
        <f t="shared" ca="1" si="43"/>
        <v/>
      </c>
      <c r="T66" t="str">
        <f t="shared" ca="1" si="44"/>
        <v/>
      </c>
    </row>
    <row r="67" spans="1:20" x14ac:dyDescent="0.25">
      <c r="A67" t="e">
        <f t="shared" ca="1" si="47"/>
        <v>#N/A</v>
      </c>
      <c r="B67" t="e">
        <f t="shared" ca="1" si="48"/>
        <v>#N/A</v>
      </c>
      <c r="C67" t="e">
        <f t="shared" ca="1" si="32"/>
        <v>#N/A</v>
      </c>
      <c r="D67" t="e">
        <f t="shared" ca="1" si="33"/>
        <v>#N/A</v>
      </c>
      <c r="E67" t="e">
        <f t="shared" ca="1" si="49"/>
        <v>#N/A</v>
      </c>
      <c r="F67" t="e">
        <f t="shared" ca="1" si="34"/>
        <v>#N/A</v>
      </c>
      <c r="G67" t="e">
        <f t="shared" ca="1" si="35"/>
        <v>#N/A</v>
      </c>
      <c r="I67" s="11"/>
      <c r="J67" s="10" t="str">
        <f t="shared" si="36"/>
        <v>x</v>
      </c>
      <c r="L67" t="str">
        <f t="shared" ca="1" si="22"/>
        <v/>
      </c>
      <c r="M67" t="str">
        <f t="shared" ca="1" si="37"/>
        <v/>
      </c>
      <c r="N67" t="str">
        <f t="shared" ca="1" si="38"/>
        <v/>
      </c>
      <c r="O67" s="7" t="str">
        <f t="shared" ca="1" si="39"/>
        <v/>
      </c>
      <c r="P67" t="str">
        <f t="shared" ca="1" si="40"/>
        <v/>
      </c>
      <c r="Q67" s="6" t="str">
        <f t="shared" ca="1" si="41"/>
        <v/>
      </c>
      <c r="R67" s="6" t="str">
        <f t="shared" ca="1" si="42"/>
        <v/>
      </c>
      <c r="S67" s="6" t="str">
        <f t="shared" ca="1" si="43"/>
        <v/>
      </c>
      <c r="T67" t="str">
        <f t="shared" ca="1" si="44"/>
        <v/>
      </c>
    </row>
    <row r="68" spans="1:20" x14ac:dyDescent="0.25">
      <c r="A68" t="e">
        <f t="shared" ca="1" si="47"/>
        <v>#N/A</v>
      </c>
      <c r="B68" t="e">
        <f t="shared" ca="1" si="48"/>
        <v>#N/A</v>
      </c>
      <c r="C68" t="e">
        <f t="shared" ca="1" si="32"/>
        <v>#N/A</v>
      </c>
      <c r="D68" t="e">
        <f t="shared" ca="1" si="33"/>
        <v>#N/A</v>
      </c>
      <c r="E68" t="e">
        <f t="shared" ca="1" si="49"/>
        <v>#N/A</v>
      </c>
      <c r="F68" t="e">
        <f t="shared" ca="1" si="34"/>
        <v>#N/A</v>
      </c>
      <c r="G68" t="e">
        <f t="shared" ca="1" si="35"/>
        <v>#N/A</v>
      </c>
      <c r="I68" s="11"/>
      <c r="J68" s="10" t="str">
        <f t="shared" si="36"/>
        <v>x</v>
      </c>
      <c r="L68" t="str">
        <f t="shared" ca="1" si="22"/>
        <v/>
      </c>
      <c r="M68" t="str">
        <f t="shared" ca="1" si="37"/>
        <v/>
      </c>
      <c r="N68" t="str">
        <f t="shared" ca="1" si="38"/>
        <v/>
      </c>
      <c r="O68" s="7" t="str">
        <f t="shared" ca="1" si="39"/>
        <v/>
      </c>
      <c r="P68" t="str">
        <f t="shared" ca="1" si="40"/>
        <v/>
      </c>
      <c r="Q68" s="6" t="str">
        <f t="shared" ca="1" si="41"/>
        <v/>
      </c>
      <c r="R68" s="6" t="str">
        <f t="shared" ca="1" si="42"/>
        <v/>
      </c>
      <c r="S68" s="6" t="str">
        <f t="shared" ca="1" si="43"/>
        <v/>
      </c>
      <c r="T68" t="str">
        <f t="shared" ca="1" si="44"/>
        <v/>
      </c>
    </row>
    <row r="69" spans="1:20" x14ac:dyDescent="0.25">
      <c r="A69" t="e">
        <f t="shared" ca="1" si="47"/>
        <v>#N/A</v>
      </c>
      <c r="B69" t="e">
        <f t="shared" ca="1" si="48"/>
        <v>#N/A</v>
      </c>
      <c r="C69" t="e">
        <f t="shared" ca="1" si="32"/>
        <v>#N/A</v>
      </c>
      <c r="D69" t="e">
        <f t="shared" ca="1" si="33"/>
        <v>#N/A</v>
      </c>
      <c r="E69" t="e">
        <f t="shared" ca="1" si="49"/>
        <v>#N/A</v>
      </c>
      <c r="F69" t="e">
        <f t="shared" ca="1" si="34"/>
        <v>#N/A</v>
      </c>
      <c r="G69" t="e">
        <f t="shared" ca="1" si="35"/>
        <v>#N/A</v>
      </c>
      <c r="I69" s="11"/>
      <c r="J69" s="10" t="str">
        <f t="shared" si="36"/>
        <v>x</v>
      </c>
      <c r="L69" t="str">
        <f t="shared" ca="1" si="22"/>
        <v/>
      </c>
      <c r="M69" t="str">
        <f t="shared" ca="1" si="37"/>
        <v/>
      </c>
      <c r="N69" t="str">
        <f t="shared" ca="1" si="38"/>
        <v/>
      </c>
      <c r="O69" s="7" t="str">
        <f t="shared" ca="1" si="39"/>
        <v/>
      </c>
      <c r="P69" t="str">
        <f t="shared" ca="1" si="40"/>
        <v/>
      </c>
      <c r="Q69" s="6" t="str">
        <f t="shared" ca="1" si="41"/>
        <v/>
      </c>
      <c r="R69" s="6" t="str">
        <f t="shared" ca="1" si="42"/>
        <v/>
      </c>
      <c r="S69" s="6" t="str">
        <f t="shared" ca="1" si="43"/>
        <v/>
      </c>
      <c r="T69" t="str">
        <f t="shared" ca="1" si="44"/>
        <v/>
      </c>
    </row>
    <row r="70" spans="1:20" x14ac:dyDescent="0.25">
      <c r="A70" t="e">
        <f t="shared" ca="1" si="47"/>
        <v>#N/A</v>
      </c>
      <c r="B70" t="e">
        <f t="shared" ca="1" si="48"/>
        <v>#N/A</v>
      </c>
      <c r="C70" t="e">
        <f t="shared" ca="1" si="32"/>
        <v>#N/A</v>
      </c>
      <c r="D70" t="e">
        <f t="shared" ca="1" si="33"/>
        <v>#N/A</v>
      </c>
      <c r="E70" t="e">
        <f t="shared" ca="1" si="49"/>
        <v>#N/A</v>
      </c>
      <c r="F70" t="e">
        <f t="shared" ca="1" si="34"/>
        <v>#N/A</v>
      </c>
      <c r="G70" t="e">
        <f t="shared" ca="1" si="35"/>
        <v>#N/A</v>
      </c>
      <c r="I70" s="11"/>
      <c r="J70" s="10" t="str">
        <f t="shared" si="36"/>
        <v>x</v>
      </c>
      <c r="L70" t="str">
        <f t="shared" ca="1" si="22"/>
        <v/>
      </c>
      <c r="M70" t="str">
        <f t="shared" ca="1" si="37"/>
        <v/>
      </c>
      <c r="N70" t="str">
        <f t="shared" ca="1" si="38"/>
        <v/>
      </c>
      <c r="O70" s="7" t="str">
        <f t="shared" ca="1" si="39"/>
        <v/>
      </c>
      <c r="P70" t="str">
        <f t="shared" ca="1" si="40"/>
        <v/>
      </c>
      <c r="Q70" s="6" t="str">
        <f t="shared" ca="1" si="41"/>
        <v/>
      </c>
      <c r="R70" s="6" t="str">
        <f t="shared" ca="1" si="42"/>
        <v/>
      </c>
      <c r="S70" s="6" t="str">
        <f t="shared" ca="1" si="43"/>
        <v/>
      </c>
      <c r="T70" t="str">
        <f t="shared" ca="1" si="44"/>
        <v/>
      </c>
    </row>
    <row r="71" spans="1:20" x14ac:dyDescent="0.25">
      <c r="A71" t="e">
        <f t="shared" ref="A71" ca="1" si="50">IF(B70=C70,A70+1,A70)</f>
        <v>#N/A</v>
      </c>
      <c r="B71" t="e">
        <f t="shared" ref="B71" ca="1" si="51">IF(A71=A70,B70+1,1)</f>
        <v>#N/A</v>
      </c>
      <c r="C71" t="e">
        <f t="shared" ca="1" si="32"/>
        <v>#N/A</v>
      </c>
      <c r="D71" t="e">
        <f t="shared" ca="1" si="33"/>
        <v>#N/A</v>
      </c>
      <c r="E71" t="e">
        <f t="shared" ref="E71" ca="1" si="52">"A" &amp; D71</f>
        <v>#N/A</v>
      </c>
      <c r="F71" t="e">
        <f t="shared" ca="1" si="34"/>
        <v>#N/A</v>
      </c>
      <c r="G71" t="e">
        <f t="shared" ca="1" si="35"/>
        <v>#N/A</v>
      </c>
      <c r="I71" s="11"/>
      <c r="J71" s="10" t="str">
        <f t="shared" si="36"/>
        <v>x</v>
      </c>
      <c r="L71" t="str">
        <f t="shared" ca="1" si="22"/>
        <v/>
      </c>
      <c r="M71" t="str">
        <f t="shared" ca="1" si="37"/>
        <v/>
      </c>
      <c r="N71" t="str">
        <f t="shared" ca="1" si="38"/>
        <v/>
      </c>
      <c r="O71" s="7" t="str">
        <f t="shared" ca="1" si="39"/>
        <v/>
      </c>
      <c r="P71" t="str">
        <f t="shared" ca="1" si="40"/>
        <v/>
      </c>
      <c r="Q71" s="6" t="str">
        <f t="shared" ca="1" si="41"/>
        <v/>
      </c>
      <c r="R71" s="6" t="str">
        <f t="shared" ca="1" si="42"/>
        <v/>
      </c>
      <c r="S71" s="6" t="str">
        <f t="shared" ca="1" si="43"/>
        <v/>
      </c>
      <c r="T71" t="str">
        <f t="shared" ca="1" si="44"/>
        <v/>
      </c>
    </row>
    <row r="72" spans="1:20" x14ac:dyDescent="0.25">
      <c r="A72" t="e">
        <f t="shared" ca="1" si="47"/>
        <v>#N/A</v>
      </c>
      <c r="B72" t="e">
        <f t="shared" ca="1" si="48"/>
        <v>#N/A</v>
      </c>
      <c r="C72" t="e">
        <f t="shared" ca="1" si="32"/>
        <v>#N/A</v>
      </c>
      <c r="D72" t="e">
        <f t="shared" ca="1" si="33"/>
        <v>#N/A</v>
      </c>
      <c r="E72" t="e">
        <f t="shared" ca="1" si="49"/>
        <v>#N/A</v>
      </c>
      <c r="F72" t="e">
        <f t="shared" ca="1" si="34"/>
        <v>#N/A</v>
      </c>
      <c r="G72" t="e">
        <f t="shared" ca="1" si="35"/>
        <v>#N/A</v>
      </c>
      <c r="I72" s="11"/>
      <c r="J72" s="10" t="str">
        <f t="shared" si="36"/>
        <v>x</v>
      </c>
      <c r="L72" t="str">
        <f t="shared" ca="1" si="22"/>
        <v/>
      </c>
      <c r="M72" t="str">
        <f t="shared" ca="1" si="37"/>
        <v/>
      </c>
      <c r="N72" t="str">
        <f t="shared" ca="1" si="38"/>
        <v/>
      </c>
      <c r="O72" s="7" t="str">
        <f t="shared" ca="1" si="39"/>
        <v/>
      </c>
      <c r="P72" t="str">
        <f t="shared" ca="1" si="40"/>
        <v/>
      </c>
      <c r="Q72" s="6" t="str">
        <f t="shared" ca="1" si="41"/>
        <v/>
      </c>
      <c r="R72" s="6" t="str">
        <f t="shared" ca="1" si="42"/>
        <v/>
      </c>
      <c r="S72" s="6" t="str">
        <f t="shared" ca="1" si="43"/>
        <v/>
      </c>
      <c r="T72" t="str">
        <f t="shared" ca="1" si="44"/>
        <v/>
      </c>
    </row>
    <row r="73" spans="1:20" x14ac:dyDescent="0.25">
      <c r="A73" t="e">
        <f t="shared" ref="A73:A82" ca="1" si="53">IF(B72=C72,A72+1,A72)</f>
        <v>#N/A</v>
      </c>
      <c r="B73" t="e">
        <f t="shared" ref="B73:B82" ca="1" si="54">IF(A73=A72,B72+1,1)</f>
        <v>#N/A</v>
      </c>
      <c r="C73" t="e">
        <f t="shared" ca="1" si="32"/>
        <v>#N/A</v>
      </c>
      <c r="D73" t="e">
        <f t="shared" ca="1" si="33"/>
        <v>#N/A</v>
      </c>
      <c r="E73" t="e">
        <f t="shared" ref="E73:E82" ca="1" si="55">"A" &amp; D73</f>
        <v>#N/A</v>
      </c>
      <c r="F73" t="e">
        <f t="shared" ca="1" si="34"/>
        <v>#N/A</v>
      </c>
      <c r="G73" t="e">
        <f t="shared" ca="1" si="35"/>
        <v>#N/A</v>
      </c>
      <c r="I73" s="11"/>
      <c r="J73" s="10" t="str">
        <f t="shared" si="36"/>
        <v>x</v>
      </c>
      <c r="L73" t="str">
        <f t="shared" ca="1" si="22"/>
        <v/>
      </c>
      <c r="M73" t="str">
        <f t="shared" ca="1" si="37"/>
        <v/>
      </c>
      <c r="N73" t="str">
        <f t="shared" ca="1" si="38"/>
        <v/>
      </c>
      <c r="O73" s="7" t="str">
        <f t="shared" ca="1" si="39"/>
        <v/>
      </c>
      <c r="P73" t="str">
        <f t="shared" ca="1" si="40"/>
        <v/>
      </c>
      <c r="Q73" s="6" t="str">
        <f t="shared" ca="1" si="41"/>
        <v/>
      </c>
      <c r="R73" s="6" t="str">
        <f t="shared" ca="1" si="42"/>
        <v/>
      </c>
      <c r="S73" s="6" t="str">
        <f t="shared" ca="1" si="43"/>
        <v/>
      </c>
      <c r="T73" t="str">
        <f t="shared" ca="1" si="44"/>
        <v/>
      </c>
    </row>
    <row r="74" spans="1:20" x14ac:dyDescent="0.25">
      <c r="A74" t="e">
        <f t="shared" ca="1" si="53"/>
        <v>#N/A</v>
      </c>
      <c r="B74" t="e">
        <f t="shared" ca="1" si="54"/>
        <v>#N/A</v>
      </c>
      <c r="C74" t="e">
        <f t="shared" ca="1" si="32"/>
        <v>#N/A</v>
      </c>
      <c r="D74" t="e">
        <f t="shared" ca="1" si="33"/>
        <v>#N/A</v>
      </c>
      <c r="E74" t="e">
        <f t="shared" ca="1" si="55"/>
        <v>#N/A</v>
      </c>
      <c r="F74" t="e">
        <f t="shared" ca="1" si="34"/>
        <v>#N/A</v>
      </c>
      <c r="G74" t="e">
        <f t="shared" ca="1" si="35"/>
        <v>#N/A</v>
      </c>
      <c r="I74" s="11"/>
      <c r="J74" s="10" t="str">
        <f t="shared" si="36"/>
        <v>x</v>
      </c>
      <c r="L74" t="str">
        <f t="shared" ca="1" si="22"/>
        <v/>
      </c>
      <c r="M74" t="str">
        <f t="shared" ca="1" si="37"/>
        <v/>
      </c>
      <c r="N74" t="str">
        <f t="shared" ca="1" si="38"/>
        <v/>
      </c>
      <c r="O74" s="7" t="str">
        <f t="shared" ca="1" si="39"/>
        <v/>
      </c>
      <c r="P74" t="str">
        <f t="shared" ca="1" si="40"/>
        <v/>
      </c>
      <c r="Q74" s="6" t="str">
        <f t="shared" ca="1" si="41"/>
        <v/>
      </c>
      <c r="R74" s="6" t="str">
        <f t="shared" ca="1" si="42"/>
        <v/>
      </c>
      <c r="S74" s="6" t="str">
        <f t="shared" ca="1" si="43"/>
        <v/>
      </c>
      <c r="T74" t="str">
        <f t="shared" ca="1" si="44"/>
        <v/>
      </c>
    </row>
    <row r="75" spans="1:20" x14ac:dyDescent="0.25">
      <c r="A75" t="e">
        <f t="shared" ca="1" si="53"/>
        <v>#N/A</v>
      </c>
      <c r="B75" t="e">
        <f t="shared" ca="1" si="54"/>
        <v>#N/A</v>
      </c>
      <c r="C75" t="e">
        <f t="shared" ca="1" si="32"/>
        <v>#N/A</v>
      </c>
      <c r="D75" t="e">
        <f t="shared" ca="1" si="33"/>
        <v>#N/A</v>
      </c>
      <c r="E75" t="e">
        <f t="shared" ca="1" si="55"/>
        <v>#N/A</v>
      </c>
      <c r="F75" t="e">
        <f t="shared" ca="1" si="34"/>
        <v>#N/A</v>
      </c>
      <c r="G75" t="e">
        <f t="shared" ca="1" si="35"/>
        <v>#N/A</v>
      </c>
      <c r="I75" s="11"/>
      <c r="J75" s="10" t="str">
        <f t="shared" si="36"/>
        <v>x</v>
      </c>
      <c r="L75" t="str">
        <f t="shared" ca="1" si="22"/>
        <v/>
      </c>
      <c r="M75" t="str">
        <f t="shared" ca="1" si="37"/>
        <v/>
      </c>
      <c r="N75" t="str">
        <f t="shared" ca="1" si="38"/>
        <v/>
      </c>
      <c r="O75" s="7" t="str">
        <f t="shared" ca="1" si="39"/>
        <v/>
      </c>
      <c r="P75" t="str">
        <f t="shared" ca="1" si="40"/>
        <v/>
      </c>
      <c r="Q75" s="6" t="str">
        <f t="shared" ca="1" si="41"/>
        <v/>
      </c>
      <c r="R75" s="6" t="str">
        <f t="shared" ca="1" si="42"/>
        <v/>
      </c>
      <c r="S75" s="6" t="str">
        <f t="shared" ca="1" si="43"/>
        <v/>
      </c>
      <c r="T75" t="str">
        <f t="shared" ca="1" si="44"/>
        <v/>
      </c>
    </row>
    <row r="76" spans="1:20" x14ac:dyDescent="0.25">
      <c r="A76" t="e">
        <f t="shared" ca="1" si="53"/>
        <v>#N/A</v>
      </c>
      <c r="B76" t="e">
        <f t="shared" ca="1" si="54"/>
        <v>#N/A</v>
      </c>
      <c r="C76" t="e">
        <f t="shared" ca="1" si="32"/>
        <v>#N/A</v>
      </c>
      <c r="D76" t="e">
        <f t="shared" ca="1" si="33"/>
        <v>#N/A</v>
      </c>
      <c r="E76" t="e">
        <f t="shared" ca="1" si="55"/>
        <v>#N/A</v>
      </c>
      <c r="F76" t="e">
        <f t="shared" ca="1" si="34"/>
        <v>#N/A</v>
      </c>
      <c r="G76" t="e">
        <f t="shared" ca="1" si="35"/>
        <v>#N/A</v>
      </c>
      <c r="I76" s="11"/>
      <c r="J76" s="10" t="str">
        <f t="shared" si="36"/>
        <v>x</v>
      </c>
      <c r="L76" t="str">
        <f t="shared" ca="1" si="22"/>
        <v/>
      </c>
      <c r="M76" t="str">
        <f t="shared" ca="1" si="37"/>
        <v/>
      </c>
      <c r="N76" t="str">
        <f t="shared" ca="1" si="38"/>
        <v/>
      </c>
      <c r="O76" s="7" t="str">
        <f t="shared" ca="1" si="39"/>
        <v/>
      </c>
      <c r="P76" t="str">
        <f t="shared" ca="1" si="40"/>
        <v/>
      </c>
      <c r="Q76" s="6" t="str">
        <f t="shared" ca="1" si="41"/>
        <v/>
      </c>
      <c r="R76" s="6" t="str">
        <f t="shared" ca="1" si="42"/>
        <v/>
      </c>
      <c r="S76" s="6" t="str">
        <f t="shared" ca="1" si="43"/>
        <v/>
      </c>
      <c r="T76" t="str">
        <f t="shared" ca="1" si="44"/>
        <v/>
      </c>
    </row>
    <row r="77" spans="1:20" x14ac:dyDescent="0.25">
      <c r="A77" t="e">
        <f t="shared" ca="1" si="53"/>
        <v>#N/A</v>
      </c>
      <c r="B77" t="e">
        <f t="shared" ca="1" si="54"/>
        <v>#N/A</v>
      </c>
      <c r="C77" t="e">
        <f t="shared" ca="1" si="32"/>
        <v>#N/A</v>
      </c>
      <c r="D77" t="e">
        <f t="shared" ca="1" si="33"/>
        <v>#N/A</v>
      </c>
      <c r="E77" t="e">
        <f t="shared" ca="1" si="55"/>
        <v>#N/A</v>
      </c>
      <c r="F77" t="e">
        <f t="shared" ca="1" si="34"/>
        <v>#N/A</v>
      </c>
      <c r="G77" t="e">
        <f t="shared" ca="1" si="35"/>
        <v>#N/A</v>
      </c>
      <c r="I77" s="11"/>
      <c r="J77" s="10" t="str">
        <f t="shared" si="36"/>
        <v>x</v>
      </c>
      <c r="L77" t="str">
        <f t="shared" ca="1" si="22"/>
        <v/>
      </c>
      <c r="M77" t="str">
        <f t="shared" ca="1" si="37"/>
        <v/>
      </c>
      <c r="N77" t="str">
        <f t="shared" ca="1" si="38"/>
        <v/>
      </c>
      <c r="O77" s="7" t="str">
        <f t="shared" ca="1" si="39"/>
        <v/>
      </c>
      <c r="P77" t="str">
        <f t="shared" ca="1" si="40"/>
        <v/>
      </c>
      <c r="Q77" s="6" t="str">
        <f t="shared" ca="1" si="41"/>
        <v/>
      </c>
      <c r="R77" s="6" t="str">
        <f t="shared" ca="1" si="42"/>
        <v/>
      </c>
      <c r="S77" s="6" t="str">
        <f t="shared" ca="1" si="43"/>
        <v/>
      </c>
      <c r="T77" t="str">
        <f t="shared" ca="1" si="44"/>
        <v/>
      </c>
    </row>
    <row r="78" spans="1:20" x14ac:dyDescent="0.25">
      <c r="A78" t="e">
        <f t="shared" ca="1" si="53"/>
        <v>#N/A</v>
      </c>
      <c r="B78" t="e">
        <f t="shared" ca="1" si="54"/>
        <v>#N/A</v>
      </c>
      <c r="C78" t="e">
        <f t="shared" ca="1" si="32"/>
        <v>#N/A</v>
      </c>
      <c r="D78" t="e">
        <f t="shared" ca="1" si="33"/>
        <v>#N/A</v>
      </c>
      <c r="E78" t="e">
        <f t="shared" ca="1" si="55"/>
        <v>#N/A</v>
      </c>
      <c r="F78" t="e">
        <f t="shared" ca="1" si="34"/>
        <v>#N/A</v>
      </c>
      <c r="G78" t="e">
        <f t="shared" ca="1" si="35"/>
        <v>#N/A</v>
      </c>
      <c r="I78" s="11"/>
      <c r="J78" s="10" t="str">
        <f t="shared" si="36"/>
        <v>x</v>
      </c>
      <c r="L78" t="str">
        <f t="shared" ca="1" si="22"/>
        <v/>
      </c>
      <c r="M78" t="str">
        <f t="shared" ca="1" si="37"/>
        <v/>
      </c>
      <c r="N78" t="str">
        <f t="shared" ca="1" si="38"/>
        <v/>
      </c>
      <c r="O78" s="7" t="str">
        <f t="shared" ca="1" si="39"/>
        <v/>
      </c>
      <c r="P78" t="str">
        <f t="shared" ca="1" si="40"/>
        <v/>
      </c>
      <c r="Q78" s="6" t="str">
        <f t="shared" ca="1" si="41"/>
        <v/>
      </c>
      <c r="R78" s="6" t="str">
        <f t="shared" ca="1" si="42"/>
        <v/>
      </c>
      <c r="S78" s="6" t="str">
        <f t="shared" ca="1" si="43"/>
        <v/>
      </c>
      <c r="T78" t="str">
        <f t="shared" ca="1" si="44"/>
        <v/>
      </c>
    </row>
    <row r="79" spans="1:20" x14ac:dyDescent="0.25">
      <c r="A79" t="e">
        <f t="shared" ca="1" si="53"/>
        <v>#N/A</v>
      </c>
      <c r="B79" t="e">
        <f t="shared" ca="1" si="54"/>
        <v>#N/A</v>
      </c>
      <c r="C79" t="e">
        <f t="shared" ca="1" si="32"/>
        <v>#N/A</v>
      </c>
      <c r="D79" t="e">
        <f t="shared" ca="1" si="33"/>
        <v>#N/A</v>
      </c>
      <c r="E79" t="e">
        <f t="shared" ca="1" si="55"/>
        <v>#N/A</v>
      </c>
      <c r="F79" t="e">
        <f t="shared" ca="1" si="34"/>
        <v>#N/A</v>
      </c>
      <c r="G79" t="e">
        <f t="shared" ca="1" si="35"/>
        <v>#N/A</v>
      </c>
      <c r="I79" s="11"/>
      <c r="J79" s="10" t="str">
        <f t="shared" si="36"/>
        <v>x</v>
      </c>
      <c r="L79" t="str">
        <f t="shared" ca="1" si="22"/>
        <v/>
      </c>
      <c r="M79" t="str">
        <f t="shared" ca="1" si="37"/>
        <v/>
      </c>
      <c r="N79" t="str">
        <f t="shared" ca="1" si="38"/>
        <v/>
      </c>
      <c r="O79" s="7" t="str">
        <f t="shared" ca="1" si="39"/>
        <v/>
      </c>
      <c r="P79" t="str">
        <f t="shared" ca="1" si="40"/>
        <v/>
      </c>
      <c r="Q79" s="6" t="str">
        <f t="shared" ca="1" si="41"/>
        <v/>
      </c>
      <c r="R79" s="6" t="str">
        <f t="shared" ca="1" si="42"/>
        <v/>
      </c>
      <c r="S79" s="6" t="str">
        <f t="shared" ca="1" si="43"/>
        <v/>
      </c>
      <c r="T79" t="str">
        <f t="shared" ca="1" si="44"/>
        <v/>
      </c>
    </row>
    <row r="80" spans="1:20" x14ac:dyDescent="0.25">
      <c r="A80" t="e">
        <f t="shared" ca="1" si="53"/>
        <v>#N/A</v>
      </c>
      <c r="B80" t="e">
        <f t="shared" ca="1" si="54"/>
        <v>#N/A</v>
      </c>
      <c r="C80" t="e">
        <f t="shared" ca="1" si="32"/>
        <v>#N/A</v>
      </c>
      <c r="D80" t="e">
        <f t="shared" ca="1" si="33"/>
        <v>#N/A</v>
      </c>
      <c r="E80" t="e">
        <f t="shared" ca="1" si="55"/>
        <v>#N/A</v>
      </c>
      <c r="F80" t="e">
        <f t="shared" ca="1" si="34"/>
        <v>#N/A</v>
      </c>
      <c r="G80" t="e">
        <f t="shared" ca="1" si="35"/>
        <v>#N/A</v>
      </c>
      <c r="I80" s="11"/>
      <c r="J80" s="10" t="str">
        <f t="shared" si="36"/>
        <v>x</v>
      </c>
      <c r="L80" t="str">
        <f t="shared" ca="1" si="22"/>
        <v/>
      </c>
      <c r="M80" t="str">
        <f t="shared" ca="1" si="37"/>
        <v/>
      </c>
      <c r="N80" t="str">
        <f t="shared" ca="1" si="38"/>
        <v/>
      </c>
      <c r="O80" s="7" t="str">
        <f t="shared" ca="1" si="39"/>
        <v/>
      </c>
      <c r="P80" t="str">
        <f t="shared" ca="1" si="40"/>
        <v/>
      </c>
      <c r="Q80" s="6" t="str">
        <f t="shared" ca="1" si="41"/>
        <v/>
      </c>
      <c r="R80" s="6" t="str">
        <f t="shared" ca="1" si="42"/>
        <v/>
      </c>
      <c r="S80" s="6" t="str">
        <f t="shared" ca="1" si="43"/>
        <v/>
      </c>
      <c r="T80" t="str">
        <f t="shared" ca="1" si="44"/>
        <v/>
      </c>
    </row>
    <row r="81" spans="1:20" x14ac:dyDescent="0.25">
      <c r="A81" t="e">
        <f t="shared" ca="1" si="53"/>
        <v>#N/A</v>
      </c>
      <c r="B81" t="e">
        <f t="shared" ca="1" si="54"/>
        <v>#N/A</v>
      </c>
      <c r="C81" t="e">
        <f t="shared" ca="1" si="32"/>
        <v>#N/A</v>
      </c>
      <c r="D81" t="e">
        <f t="shared" ca="1" si="33"/>
        <v>#N/A</v>
      </c>
      <c r="E81" t="e">
        <f t="shared" ca="1" si="55"/>
        <v>#N/A</v>
      </c>
      <c r="F81" t="e">
        <f t="shared" ca="1" si="34"/>
        <v>#N/A</v>
      </c>
      <c r="G81" t="e">
        <f t="shared" ca="1" si="35"/>
        <v>#N/A</v>
      </c>
      <c r="I81" s="11"/>
      <c r="J81" s="10" t="str">
        <f t="shared" si="36"/>
        <v>x</v>
      </c>
      <c r="L81" t="str">
        <f t="shared" ca="1" si="22"/>
        <v/>
      </c>
      <c r="M81" t="str">
        <f t="shared" ca="1" si="37"/>
        <v/>
      </c>
      <c r="N81" t="str">
        <f t="shared" ca="1" si="38"/>
        <v/>
      </c>
      <c r="O81" s="7" t="str">
        <f t="shared" ca="1" si="39"/>
        <v/>
      </c>
      <c r="P81" t="str">
        <f t="shared" ca="1" si="40"/>
        <v/>
      </c>
      <c r="Q81" s="6" t="str">
        <f t="shared" ca="1" si="41"/>
        <v/>
      </c>
      <c r="R81" s="6" t="str">
        <f t="shared" ca="1" si="42"/>
        <v/>
      </c>
      <c r="S81" s="6" t="str">
        <f t="shared" ca="1" si="43"/>
        <v/>
      </c>
      <c r="T81" t="str">
        <f t="shared" ca="1" si="44"/>
        <v/>
      </c>
    </row>
    <row r="82" spans="1:20" x14ac:dyDescent="0.25">
      <c r="A82" t="e">
        <f t="shared" ca="1" si="53"/>
        <v>#N/A</v>
      </c>
      <c r="B82" t="e">
        <f t="shared" ca="1" si="54"/>
        <v>#N/A</v>
      </c>
      <c r="C82" t="e">
        <f t="shared" ca="1" si="32"/>
        <v>#N/A</v>
      </c>
      <c r="D82" t="e">
        <f t="shared" ca="1" si="33"/>
        <v>#N/A</v>
      </c>
      <c r="E82" t="e">
        <f t="shared" ca="1" si="55"/>
        <v>#N/A</v>
      </c>
      <c r="F82" t="e">
        <f t="shared" ca="1" si="34"/>
        <v>#N/A</v>
      </c>
      <c r="G82" t="e">
        <f t="shared" ca="1" si="35"/>
        <v>#N/A</v>
      </c>
      <c r="I82" s="11"/>
      <c r="J82" s="10" t="str">
        <f t="shared" si="36"/>
        <v>x</v>
      </c>
      <c r="L82" t="str">
        <f t="shared" ca="1" si="22"/>
        <v/>
      </c>
      <c r="M82" t="str">
        <f t="shared" ca="1" si="37"/>
        <v/>
      </c>
      <c r="N82" t="str">
        <f t="shared" ca="1" si="38"/>
        <v/>
      </c>
      <c r="O82" s="7" t="str">
        <f t="shared" ca="1" si="39"/>
        <v/>
      </c>
      <c r="P82" t="str">
        <f t="shared" ca="1" si="40"/>
        <v/>
      </c>
      <c r="Q82" s="6" t="str">
        <f t="shared" ca="1" si="41"/>
        <v/>
      </c>
      <c r="R82" s="6" t="str">
        <f t="shared" ca="1" si="42"/>
        <v/>
      </c>
      <c r="S82" s="6" t="str">
        <f t="shared" ca="1" si="43"/>
        <v/>
      </c>
      <c r="T82" t="str">
        <f t="shared" ca="1" si="44"/>
        <v/>
      </c>
    </row>
  </sheetData>
  <dataValidations count="1">
    <dataValidation type="list" allowBlank="1" showInputMessage="1" showErrorMessage="1" sqref="L6:T6 K1:K4">
      <formula1>tabCodes</formula1>
    </dataValidation>
  </dataValidations>
  <pageMargins left="0.7" right="0.7" top="0.75" bottom="0.75" header="0.3" footer="0.3"/>
  <pageSetup paperSize="9" orientation="portrait" r:id="rId1"/>
  <ignoredErrors>
    <ignoredError sqref="L8:T8 L10:T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6" sqref="C16"/>
    </sheetView>
  </sheetViews>
  <sheetFormatPr baseColWidth="10" defaultRowHeight="15" x14ac:dyDescent="0.25"/>
  <sheetData>
    <row r="1" spans="1:3" x14ac:dyDescent="0.25">
      <c r="A1">
        <v>1</v>
      </c>
      <c r="B1" t="s">
        <v>103</v>
      </c>
      <c r="C1" t="s">
        <v>65</v>
      </c>
    </row>
    <row r="2" spans="1:3" x14ac:dyDescent="0.25">
      <c r="A2">
        <v>2</v>
      </c>
      <c r="B2" t="s">
        <v>104</v>
      </c>
      <c r="C2" t="s">
        <v>66</v>
      </c>
    </row>
    <row r="3" spans="1:3" x14ac:dyDescent="0.25">
      <c r="A3">
        <v>3</v>
      </c>
      <c r="B3" t="s">
        <v>108</v>
      </c>
      <c r="C3" t="s">
        <v>67</v>
      </c>
    </row>
    <row r="4" spans="1:3" x14ac:dyDescent="0.25">
      <c r="A4">
        <v>4</v>
      </c>
      <c r="B4" t="s">
        <v>105</v>
      </c>
      <c r="C4" t="s">
        <v>68</v>
      </c>
    </row>
    <row r="5" spans="1:3" x14ac:dyDescent="0.25">
      <c r="A5">
        <v>5</v>
      </c>
      <c r="B5" t="s">
        <v>106</v>
      </c>
      <c r="C5" t="s">
        <v>69</v>
      </c>
    </row>
    <row r="6" spans="1:3" x14ac:dyDescent="0.25">
      <c r="A6">
        <v>6</v>
      </c>
      <c r="B6" t="s">
        <v>109</v>
      </c>
      <c r="C6" t="s">
        <v>70</v>
      </c>
    </row>
    <row r="7" spans="1:3" x14ac:dyDescent="0.25">
      <c r="A7">
        <v>7</v>
      </c>
      <c r="B7" t="s">
        <v>107</v>
      </c>
      <c r="C7" t="s">
        <v>71</v>
      </c>
    </row>
    <row r="8" spans="1:3" x14ac:dyDescent="0.25">
      <c r="A8">
        <v>8</v>
      </c>
      <c r="B8" t="s">
        <v>110</v>
      </c>
      <c r="C8" t="s">
        <v>72</v>
      </c>
    </row>
    <row r="9" spans="1:3" x14ac:dyDescent="0.25">
      <c r="A9">
        <v>9</v>
      </c>
      <c r="B9" t="s">
        <v>111</v>
      </c>
      <c r="C9" t="s">
        <v>73</v>
      </c>
    </row>
    <row r="10" spans="1:3" x14ac:dyDescent="0.25">
      <c r="A10">
        <v>10</v>
      </c>
      <c r="B10" t="s">
        <v>103</v>
      </c>
      <c r="C10" t="s">
        <v>74</v>
      </c>
    </row>
    <row r="12" spans="1:3" x14ac:dyDescent="0.25">
      <c r="A12" t="s">
        <v>115</v>
      </c>
      <c r="B12" t="s">
        <v>112</v>
      </c>
      <c r="C12" t="s">
        <v>75</v>
      </c>
    </row>
    <row r="13" spans="1:3" x14ac:dyDescent="0.25">
      <c r="A13" t="s">
        <v>116</v>
      </c>
      <c r="B13" t="s">
        <v>113</v>
      </c>
      <c r="C13" t="s">
        <v>99</v>
      </c>
    </row>
    <row r="14" spans="1:3" x14ac:dyDescent="0.25">
      <c r="A14" t="s">
        <v>117</v>
      </c>
      <c r="B14" t="s">
        <v>114</v>
      </c>
      <c r="C14" t="s">
        <v>76</v>
      </c>
    </row>
    <row r="15" spans="1:3" x14ac:dyDescent="0.25">
      <c r="C15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Proforma txt</vt:lpstr>
      <vt:lpstr>Extraction</vt:lpstr>
      <vt:lpstr>Données</vt:lpstr>
      <vt:lpstr>magasin</vt:lpstr>
      <vt:lpstr>nomOngletDonnées</vt:lpstr>
      <vt:lpstr>referenceFacture</vt:lpstr>
      <vt:lpstr>tabCodes</vt:lpstr>
      <vt:lpstr>totalFacture</vt:lpstr>
      <vt:lpstr>totalMontant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2018-12-21T12:05:55Z</dcterms:modified>
</cp:coreProperties>
</file>