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440" windowHeight="12435" activeTab="1"/>
  </bookViews>
  <sheets>
    <sheet name="Proforma txt" sheetId="1" r:id="rId1"/>
    <sheet name="Extraction" sheetId="2" r:id="rId2"/>
    <sheet name="Données" sheetId="3" r:id="rId3"/>
  </sheets>
  <definedNames>
    <definedName name="magasin">Extraction!$L$1</definedName>
    <definedName name="nomOngletDonnées">Extraction!$C$2</definedName>
    <definedName name="referenceFacture">Extraction!$L$4</definedName>
    <definedName name="tabCodes">Données!$C:$C</definedName>
    <definedName name="totalFacture">Extraction!$L$2</definedName>
    <definedName name="totalMontant">Extraction!$L$3</definedName>
  </definedNames>
  <calcPr calcId="125725"/>
</workbook>
</file>

<file path=xl/calcChain.xml><?xml version="1.0" encoding="utf-8"?>
<calcChain xmlns="http://schemas.openxmlformats.org/spreadsheetml/2006/main">
  <c r="L3" i="2"/>
  <c r="L1"/>
  <c r="J81"/>
  <c r="E694" i="1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A19" i="2"/>
  <c r="A17"/>
  <c r="A15"/>
  <c r="A13"/>
  <c r="E695" i="1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J82" i="2" l="1"/>
  <c r="J26"/>
  <c r="J27" s="1"/>
  <c r="J28" s="1"/>
  <c r="J29" s="1"/>
  <c r="J30" s="1"/>
  <c r="J31" s="1"/>
  <c r="J32" s="1"/>
  <c r="J33" s="1"/>
  <c r="J34" s="1"/>
  <c r="J83" l="1"/>
  <c r="J35"/>
  <c r="P1"/>
  <c r="T24" s="1"/>
  <c r="J84" l="1"/>
  <c r="J36"/>
  <c r="J85" l="1"/>
  <c r="J37"/>
  <c r="P3"/>
  <c r="P2"/>
  <c r="L2" s="1"/>
  <c r="J86" l="1"/>
  <c r="J38"/>
  <c r="N24"/>
  <c r="T25"/>
  <c r="S25"/>
  <c r="R25"/>
  <c r="Q25"/>
  <c r="P25"/>
  <c r="O25"/>
  <c r="N25"/>
  <c r="M25"/>
  <c r="L25"/>
  <c r="B7"/>
  <c r="D7" s="1"/>
  <c r="A7"/>
  <c r="A9" s="1"/>
  <c r="A11" s="1"/>
  <c r="L7"/>
  <c r="P7"/>
  <c r="O7"/>
  <c r="N7"/>
  <c r="T7"/>
  <c r="M7"/>
  <c r="J39" l="1"/>
  <c r="O24"/>
  <c r="J40" l="1"/>
  <c r="D26"/>
  <c r="E26" s="1"/>
  <c r="B26"/>
  <c r="J41" l="1"/>
  <c r="F26"/>
  <c r="G26" s="1"/>
  <c r="P4"/>
  <c r="L4" s="1"/>
  <c r="L24" s="1"/>
  <c r="R7"/>
  <c r="Q7"/>
  <c r="N26"/>
  <c r="J42" l="1"/>
  <c r="K7"/>
  <c r="B9" s="1"/>
  <c r="D9" s="1"/>
  <c r="F7"/>
  <c r="Q26"/>
  <c r="R26"/>
  <c r="T26"/>
  <c r="P26"/>
  <c r="S26"/>
  <c r="L26"/>
  <c r="M26"/>
  <c r="O26"/>
  <c r="L8" l="1"/>
  <c r="J43"/>
  <c r="N8"/>
  <c r="O8"/>
  <c r="M8"/>
  <c r="P8"/>
  <c r="G7"/>
  <c r="T8"/>
  <c r="R8"/>
  <c r="Q8"/>
  <c r="L9"/>
  <c r="J44" l="1"/>
  <c r="C7"/>
  <c r="C26" s="1"/>
  <c r="A27" s="1"/>
  <c r="D27" s="1"/>
  <c r="T9"/>
  <c r="M9"/>
  <c r="Q9"/>
  <c r="R9"/>
  <c r="N9"/>
  <c r="O9"/>
  <c r="P9"/>
  <c r="J45" l="1"/>
  <c r="K9"/>
  <c r="B11" s="1"/>
  <c r="F9"/>
  <c r="B27"/>
  <c r="C27"/>
  <c r="E27"/>
  <c r="F27"/>
  <c r="G27" s="1"/>
  <c r="T27"/>
  <c r="G9" l="1"/>
  <c r="D11"/>
  <c r="J46"/>
  <c r="A28"/>
  <c r="D28" s="1"/>
  <c r="R10"/>
  <c r="T10"/>
  <c r="O10"/>
  <c r="M10"/>
  <c r="N10"/>
  <c r="P10"/>
  <c r="Q10"/>
  <c r="L10"/>
  <c r="L27"/>
  <c r="R27"/>
  <c r="S27"/>
  <c r="N27"/>
  <c r="Q27"/>
  <c r="P27"/>
  <c r="M27"/>
  <c r="O27"/>
  <c r="M11"/>
  <c r="Q11"/>
  <c r="R11"/>
  <c r="N11"/>
  <c r="J47" l="1"/>
  <c r="B28"/>
  <c r="C9"/>
  <c r="C28"/>
  <c r="E28"/>
  <c r="F28"/>
  <c r="G28" s="1"/>
  <c r="Q28"/>
  <c r="P11"/>
  <c r="T11"/>
  <c r="L11"/>
  <c r="O11"/>
  <c r="R28"/>
  <c r="F11" l="1"/>
  <c r="G11" s="1"/>
  <c r="K11"/>
  <c r="B13" s="1"/>
  <c r="D13" s="1"/>
  <c r="A29"/>
  <c r="B29" s="1"/>
  <c r="J48"/>
  <c r="N28"/>
  <c r="T28"/>
  <c r="S28"/>
  <c r="M28"/>
  <c r="L28"/>
  <c r="O28"/>
  <c r="P28"/>
  <c r="O12" l="1"/>
  <c r="Q12"/>
  <c r="P12"/>
  <c r="T12"/>
  <c r="R12"/>
  <c r="M12"/>
  <c r="L12"/>
  <c r="N12"/>
  <c r="D29"/>
  <c r="F29" s="1"/>
  <c r="G29" s="1"/>
  <c r="J49"/>
  <c r="L13"/>
  <c r="P13"/>
  <c r="Q13"/>
  <c r="T13"/>
  <c r="O13"/>
  <c r="R13"/>
  <c r="N13"/>
  <c r="M13"/>
  <c r="C11" l="1"/>
  <c r="F13"/>
  <c r="G13" s="1"/>
  <c r="K13"/>
  <c r="B15" s="1"/>
  <c r="E29"/>
  <c r="C29"/>
  <c r="A30" s="1"/>
  <c r="D30" s="1"/>
  <c r="Q14"/>
  <c r="D15"/>
  <c r="J50"/>
  <c r="N29"/>
  <c r="P29"/>
  <c r="L29"/>
  <c r="T29"/>
  <c r="S29"/>
  <c r="R29"/>
  <c r="Q29"/>
  <c r="O29"/>
  <c r="M29"/>
  <c r="Q15"/>
  <c r="R14" l="1"/>
  <c r="M14"/>
  <c r="N14"/>
  <c r="P14"/>
  <c r="O14"/>
  <c r="L14"/>
  <c r="T14"/>
  <c r="B30"/>
  <c r="J51"/>
  <c r="C30"/>
  <c r="E30"/>
  <c r="F30"/>
  <c r="G30" s="1"/>
  <c r="P15"/>
  <c r="R15"/>
  <c r="T15"/>
  <c r="L15"/>
  <c r="N15"/>
  <c r="M15"/>
  <c r="O15"/>
  <c r="S30"/>
  <c r="C13" l="1"/>
  <c r="F15"/>
  <c r="G15" s="1"/>
  <c r="K15"/>
  <c r="B17" s="1"/>
  <c r="D17" s="1"/>
  <c r="A31"/>
  <c r="D31" s="1"/>
  <c r="J52"/>
  <c r="P30"/>
  <c r="O30"/>
  <c r="T30"/>
  <c r="N30"/>
  <c r="Q30"/>
  <c r="L30"/>
  <c r="R30"/>
  <c r="M30"/>
  <c r="L16" l="1"/>
  <c r="M16"/>
  <c r="P16"/>
  <c r="Q16"/>
  <c r="R16"/>
  <c r="N16"/>
  <c r="T16"/>
  <c r="O16"/>
  <c r="B31"/>
  <c r="J53"/>
  <c r="C31"/>
  <c r="E31"/>
  <c r="F31"/>
  <c r="G31" s="1"/>
  <c r="M17"/>
  <c r="O17"/>
  <c r="Q17"/>
  <c r="N17"/>
  <c r="T17"/>
  <c r="P17"/>
  <c r="R17"/>
  <c r="L17"/>
  <c r="S31"/>
  <c r="C15" l="1"/>
  <c r="F17"/>
  <c r="G17" s="1"/>
  <c r="K17"/>
  <c r="B19" s="1"/>
  <c r="D19" s="1"/>
  <c r="A32"/>
  <c r="D32" s="1"/>
  <c r="J54"/>
  <c r="O31"/>
  <c r="N31"/>
  <c r="T31"/>
  <c r="P31"/>
  <c r="Q31"/>
  <c r="M31"/>
  <c r="L31"/>
  <c r="R31"/>
  <c r="N19"/>
  <c r="T18" l="1"/>
  <c r="N18"/>
  <c r="L18"/>
  <c r="Q18"/>
  <c r="R18"/>
  <c r="O18"/>
  <c r="P18"/>
  <c r="M18"/>
  <c r="B32"/>
  <c r="J55"/>
  <c r="C32"/>
  <c r="E32"/>
  <c r="F32"/>
  <c r="G32" s="1"/>
  <c r="P19"/>
  <c r="M19"/>
  <c r="R32"/>
  <c r="R19"/>
  <c r="O19"/>
  <c r="T19"/>
  <c r="L19"/>
  <c r="Q19"/>
  <c r="Q32"/>
  <c r="L32"/>
  <c r="O32"/>
  <c r="C17" l="1"/>
  <c r="K19"/>
  <c r="F19"/>
  <c r="P20" s="1"/>
  <c r="A33"/>
  <c r="D33" s="1"/>
  <c r="L20"/>
  <c r="C19" s="1"/>
  <c r="O20"/>
  <c r="M20"/>
  <c r="J56"/>
  <c r="M32"/>
  <c r="P32"/>
  <c r="S32"/>
  <c r="T32"/>
  <c r="N32"/>
  <c r="Q20" l="1"/>
  <c r="R20"/>
  <c r="T20"/>
  <c r="G19"/>
  <c r="N20"/>
  <c r="B33"/>
  <c r="J57"/>
  <c r="E33"/>
  <c r="C33"/>
  <c r="F33"/>
  <c r="G33" s="1"/>
  <c r="P33"/>
  <c r="A34" l="1"/>
  <c r="D34" s="1"/>
  <c r="J58"/>
  <c r="O33"/>
  <c r="M33"/>
  <c r="S33"/>
  <c r="N33"/>
  <c r="T33"/>
  <c r="R33"/>
  <c r="L33"/>
  <c r="Q33"/>
  <c r="B34" l="1"/>
  <c r="J59"/>
  <c r="E34"/>
  <c r="C34"/>
  <c r="F34"/>
  <c r="G34" s="1"/>
  <c r="A35" l="1"/>
  <c r="D35" s="1"/>
  <c r="J60"/>
  <c r="L34"/>
  <c r="O34"/>
  <c r="R34"/>
  <c r="T34"/>
  <c r="N34"/>
  <c r="Q34"/>
  <c r="M34"/>
  <c r="S34"/>
  <c r="P34"/>
  <c r="B35" l="1"/>
  <c r="J61"/>
  <c r="E35"/>
  <c r="C35"/>
  <c r="F35"/>
  <c r="G35" s="1"/>
  <c r="A36" l="1"/>
  <c r="D36" s="1"/>
  <c r="J62"/>
  <c r="P35"/>
  <c r="Q35"/>
  <c r="N35"/>
  <c r="M35"/>
  <c r="S35"/>
  <c r="R35"/>
  <c r="O35"/>
  <c r="T35"/>
  <c r="L35"/>
  <c r="B36" l="1"/>
  <c r="J63"/>
  <c r="E36"/>
  <c r="C36"/>
  <c r="F36"/>
  <c r="G36" s="1"/>
  <c r="A37" l="1"/>
  <c r="D37" s="1"/>
  <c r="J64"/>
  <c r="T36"/>
  <c r="O36"/>
  <c r="S36"/>
  <c r="P36"/>
  <c r="N36"/>
  <c r="L36"/>
  <c r="M36"/>
  <c r="R36"/>
  <c r="Q36"/>
  <c r="B37" l="1"/>
  <c r="J65"/>
  <c r="E37"/>
  <c r="C37"/>
  <c r="F37"/>
  <c r="G37" s="1"/>
  <c r="A38" l="1"/>
  <c r="D38" s="1"/>
  <c r="J66"/>
  <c r="N37"/>
  <c r="T37"/>
  <c r="Q37"/>
  <c r="R37"/>
  <c r="S37"/>
  <c r="M37"/>
  <c r="O37"/>
  <c r="P37"/>
  <c r="L37"/>
  <c r="B38" l="1"/>
  <c r="J67"/>
  <c r="E38"/>
  <c r="C38"/>
  <c r="F38"/>
  <c r="G38" s="1"/>
  <c r="A39" l="1"/>
  <c r="D39" s="1"/>
  <c r="J68"/>
  <c r="S38"/>
  <c r="N38"/>
  <c r="P38"/>
  <c r="Q38"/>
  <c r="L38"/>
  <c r="R38"/>
  <c r="O38"/>
  <c r="T38"/>
  <c r="M38"/>
  <c r="B39" l="1"/>
  <c r="J69"/>
  <c r="C39"/>
  <c r="E39"/>
  <c r="F39"/>
  <c r="G39" s="1"/>
  <c r="A40" l="1"/>
  <c r="D40" s="1"/>
  <c r="J70"/>
  <c r="R39"/>
  <c r="N39"/>
  <c r="L39"/>
  <c r="Q39"/>
  <c r="O39"/>
  <c r="T39"/>
  <c r="P39"/>
  <c r="S39"/>
  <c r="M39"/>
  <c r="B40" l="1"/>
  <c r="J71"/>
  <c r="C40"/>
  <c r="E40"/>
  <c r="F40"/>
  <c r="G40" s="1"/>
  <c r="A41" l="1"/>
  <c r="D41" s="1"/>
  <c r="J72"/>
  <c r="O40"/>
  <c r="Q40"/>
  <c r="S40"/>
  <c r="R40"/>
  <c r="P40"/>
  <c r="N40"/>
  <c r="T40"/>
  <c r="M40"/>
  <c r="L40"/>
  <c r="B41" l="1"/>
  <c r="J73"/>
  <c r="C41"/>
  <c r="E41"/>
  <c r="F41"/>
  <c r="G41" s="1"/>
  <c r="A42" l="1"/>
  <c r="D42" s="1"/>
  <c r="J74"/>
  <c r="L41"/>
  <c r="S41"/>
  <c r="O41"/>
  <c r="T41"/>
  <c r="M41"/>
  <c r="R41"/>
  <c r="Q41"/>
  <c r="P41"/>
  <c r="N41"/>
  <c r="B42" l="1"/>
  <c r="J75"/>
  <c r="E42"/>
  <c r="C42"/>
  <c r="F42"/>
  <c r="G42" s="1"/>
  <c r="A43" l="1"/>
  <c r="D43" s="1"/>
  <c r="J76"/>
  <c r="T42"/>
  <c r="Q42"/>
  <c r="P42"/>
  <c r="O42"/>
  <c r="N42"/>
  <c r="M42"/>
  <c r="S42"/>
  <c r="L42"/>
  <c r="R42"/>
  <c r="B43" l="1"/>
  <c r="J77"/>
  <c r="E43"/>
  <c r="C43"/>
  <c r="F43"/>
  <c r="G43" s="1"/>
  <c r="A44" l="1"/>
  <c r="D44" s="1"/>
  <c r="J78"/>
  <c r="O43"/>
  <c r="T43"/>
  <c r="M43"/>
  <c r="R43"/>
  <c r="Q43"/>
  <c r="P43"/>
  <c r="L43"/>
  <c r="S43"/>
  <c r="N43"/>
  <c r="B44" l="1"/>
  <c r="J79"/>
  <c r="C44"/>
  <c r="E44"/>
  <c r="F44"/>
  <c r="G44" s="1"/>
  <c r="A45" l="1"/>
  <c r="D45" s="1"/>
  <c r="J80"/>
  <c r="M44"/>
  <c r="O44"/>
  <c r="R44"/>
  <c r="S44"/>
  <c r="P44"/>
  <c r="Q44"/>
  <c r="N44"/>
  <c r="L44"/>
  <c r="T44"/>
  <c r="B45" l="1"/>
  <c r="E45"/>
  <c r="C45"/>
  <c r="F45"/>
  <c r="G45" s="1"/>
  <c r="A46" l="1"/>
  <c r="B46" s="1"/>
  <c r="T45"/>
  <c r="Q45"/>
  <c r="O45"/>
  <c r="S45"/>
  <c r="R45"/>
  <c r="P45"/>
  <c r="N45"/>
  <c r="L45"/>
  <c r="M45"/>
  <c r="D46" l="1"/>
  <c r="E46" s="1"/>
  <c r="F46" l="1"/>
  <c r="G46" s="1"/>
  <c r="C46"/>
  <c r="A47" s="1"/>
  <c r="D47" s="1"/>
  <c r="T46"/>
  <c r="B47" l="1"/>
  <c r="C47"/>
  <c r="E47"/>
  <c r="F47"/>
  <c r="G47" s="1"/>
  <c r="Q46"/>
  <c r="O46"/>
  <c r="P46"/>
  <c r="N46"/>
  <c r="M46"/>
  <c r="R46"/>
  <c r="L46"/>
  <c r="S46"/>
  <c r="A48" l="1"/>
  <c r="D48" s="1"/>
  <c r="N47"/>
  <c r="Q47"/>
  <c r="M47"/>
  <c r="S47"/>
  <c r="O47"/>
  <c r="T47"/>
  <c r="L47"/>
  <c r="R47"/>
  <c r="P47"/>
  <c r="B48" l="1"/>
  <c r="C48"/>
  <c r="E48"/>
  <c r="F48"/>
  <c r="G48" s="1"/>
  <c r="A49" l="1"/>
  <c r="D49" s="1"/>
  <c r="S48"/>
  <c r="Q48"/>
  <c r="N48"/>
  <c r="R48"/>
  <c r="M48"/>
  <c r="T48"/>
  <c r="O48"/>
  <c r="L48"/>
  <c r="P48"/>
  <c r="B49" l="1"/>
  <c r="C49"/>
  <c r="E49"/>
  <c r="F49"/>
  <c r="G49" s="1"/>
  <c r="A50" l="1"/>
  <c r="D50" s="1"/>
  <c r="O49"/>
  <c r="N49"/>
  <c r="M49"/>
  <c r="Q49"/>
  <c r="T49"/>
  <c r="R49"/>
  <c r="L49"/>
  <c r="S49"/>
  <c r="P49"/>
  <c r="B50" l="1"/>
  <c r="C50"/>
  <c r="E50"/>
  <c r="F50"/>
  <c r="G50" s="1"/>
  <c r="A51" l="1"/>
  <c r="D51" s="1"/>
  <c r="O50"/>
  <c r="M50"/>
  <c r="Q50"/>
  <c r="P50"/>
  <c r="R50"/>
  <c r="N50"/>
  <c r="S50"/>
  <c r="T50"/>
  <c r="L50"/>
  <c r="B51" l="1"/>
  <c r="C51"/>
  <c r="E51"/>
  <c r="F51"/>
  <c r="G51" s="1"/>
  <c r="A52" l="1"/>
  <c r="D52" s="1"/>
  <c r="R51"/>
  <c r="T51"/>
  <c r="L51"/>
  <c r="P51"/>
  <c r="Q51"/>
  <c r="M51"/>
  <c r="S51"/>
  <c r="O51"/>
  <c r="N51"/>
  <c r="B52" l="1"/>
  <c r="C52"/>
  <c r="E52"/>
  <c r="F52"/>
  <c r="G52" s="1"/>
  <c r="A53" l="1"/>
  <c r="B53" s="1"/>
  <c r="L52"/>
  <c r="O52"/>
  <c r="N52"/>
  <c r="R52"/>
  <c r="M52"/>
  <c r="Q52"/>
  <c r="S52"/>
  <c r="P52"/>
  <c r="T52"/>
  <c r="D53" l="1"/>
  <c r="C53" s="1"/>
  <c r="A54" s="1"/>
  <c r="E53" l="1"/>
  <c r="F53"/>
  <c r="G53" s="1"/>
  <c r="D54"/>
  <c r="B54"/>
  <c r="L53"/>
  <c r="R53"/>
  <c r="N53"/>
  <c r="M53"/>
  <c r="T53"/>
  <c r="Q53"/>
  <c r="S53"/>
  <c r="P53"/>
  <c r="O53"/>
  <c r="E54" l="1"/>
  <c r="C54"/>
  <c r="A55" s="1"/>
  <c r="F54"/>
  <c r="G54" s="1"/>
  <c r="D55" l="1"/>
  <c r="B55"/>
  <c r="L54"/>
  <c r="Q54"/>
  <c r="O54"/>
  <c r="N54"/>
  <c r="R54"/>
  <c r="M54"/>
  <c r="T54"/>
  <c r="S54"/>
  <c r="P54"/>
  <c r="E55" l="1"/>
  <c r="C55"/>
  <c r="A56" s="1"/>
  <c r="F55"/>
  <c r="G55" s="1"/>
  <c r="D56" l="1"/>
  <c r="B56"/>
  <c r="R55"/>
  <c r="T55"/>
  <c r="M55"/>
  <c r="O55"/>
  <c r="N55"/>
  <c r="L55"/>
  <c r="Q55"/>
  <c r="S55"/>
  <c r="P55"/>
  <c r="C56" l="1"/>
  <c r="A57" s="1"/>
  <c r="E56"/>
  <c r="F56"/>
  <c r="G56" s="1"/>
  <c r="D57" l="1"/>
  <c r="B57"/>
  <c r="Q56"/>
  <c r="M56"/>
  <c r="N56"/>
  <c r="O56"/>
  <c r="T56"/>
  <c r="S56"/>
  <c r="L56"/>
  <c r="R56"/>
  <c r="P56"/>
  <c r="C57" l="1"/>
  <c r="A58" s="1"/>
  <c r="E57"/>
  <c r="F57"/>
  <c r="G57" s="1"/>
  <c r="D58" l="1"/>
  <c r="B58"/>
  <c r="L57"/>
  <c r="N57"/>
  <c r="T57"/>
  <c r="Q57"/>
  <c r="P57"/>
  <c r="M57"/>
  <c r="O57"/>
  <c r="R57"/>
  <c r="S57"/>
  <c r="E58" l="1"/>
  <c r="F58"/>
  <c r="G58" s="1"/>
  <c r="C58"/>
  <c r="A59" s="1"/>
  <c r="N58"/>
  <c r="D59" l="1"/>
  <c r="B59"/>
  <c r="P58"/>
  <c r="R58"/>
  <c r="M58"/>
  <c r="O58"/>
  <c r="L58"/>
  <c r="S58"/>
  <c r="T58"/>
  <c r="Q58"/>
  <c r="E59" l="1"/>
  <c r="C59"/>
  <c r="A60" s="1"/>
  <c r="F59"/>
  <c r="G59" s="1"/>
  <c r="O59"/>
  <c r="D60" l="1"/>
  <c r="B60"/>
  <c r="T59"/>
  <c r="S59"/>
  <c r="L59"/>
  <c r="Q59"/>
  <c r="M59"/>
  <c r="N59"/>
  <c r="R59"/>
  <c r="P59"/>
  <c r="E60" l="1"/>
  <c r="C60"/>
  <c r="A61" s="1"/>
  <c r="F60"/>
  <c r="G60" s="1"/>
  <c r="T60"/>
  <c r="D61" l="1"/>
  <c r="B61"/>
  <c r="R60"/>
  <c r="Q60"/>
  <c r="S60"/>
  <c r="L60"/>
  <c r="M60"/>
  <c r="P60"/>
  <c r="N60"/>
  <c r="O60"/>
  <c r="E61" l="1"/>
  <c r="C61"/>
  <c r="A62" s="1"/>
  <c r="F61"/>
  <c r="G61" s="1"/>
  <c r="M61"/>
  <c r="D62" l="1"/>
  <c r="B62"/>
  <c r="S61"/>
  <c r="R61"/>
  <c r="Q61"/>
  <c r="O61"/>
  <c r="P61"/>
  <c r="T61"/>
  <c r="N61"/>
  <c r="L61"/>
  <c r="C62" l="1"/>
  <c r="A63" s="1"/>
  <c r="E62"/>
  <c r="F62"/>
  <c r="G62" s="1"/>
  <c r="S62"/>
  <c r="D63" l="1"/>
  <c r="B63"/>
  <c r="P62"/>
  <c r="R62"/>
  <c r="L62"/>
  <c r="M62"/>
  <c r="T62"/>
  <c r="O62"/>
  <c r="N62"/>
  <c r="Q62"/>
  <c r="C63" l="1"/>
  <c r="A64" s="1"/>
  <c r="E63"/>
  <c r="F63"/>
  <c r="G63" s="1"/>
  <c r="O63"/>
  <c r="D64" l="1"/>
  <c r="B64"/>
  <c r="N63"/>
  <c r="R63"/>
  <c r="M63"/>
  <c r="L63"/>
  <c r="P63"/>
  <c r="Q63"/>
  <c r="T63"/>
  <c r="S63"/>
  <c r="E64" l="1"/>
  <c r="C64"/>
  <c r="A65" s="1"/>
  <c r="F64"/>
  <c r="G64" s="1"/>
  <c r="N64"/>
  <c r="D65" l="1"/>
  <c r="B65"/>
  <c r="L64"/>
  <c r="M64"/>
  <c r="S64"/>
  <c r="R64"/>
  <c r="P64"/>
  <c r="T64"/>
  <c r="Q64"/>
  <c r="O64"/>
  <c r="C65" l="1"/>
  <c r="A66" s="1"/>
  <c r="E65"/>
  <c r="F65"/>
  <c r="G65" s="1"/>
  <c r="R65"/>
  <c r="D66" l="1"/>
  <c r="B66"/>
  <c r="Q65"/>
  <c r="M65"/>
  <c r="S65"/>
  <c r="P65"/>
  <c r="O65"/>
  <c r="L65"/>
  <c r="T65"/>
  <c r="N65"/>
  <c r="E66" l="1"/>
  <c r="C66"/>
  <c r="A67" s="1"/>
  <c r="F66"/>
  <c r="G66" s="1"/>
  <c r="N66"/>
  <c r="D67" l="1"/>
  <c r="B67"/>
  <c r="P66"/>
  <c r="R66"/>
  <c r="L66"/>
  <c r="O66"/>
  <c r="T66"/>
  <c r="Q66"/>
  <c r="S66"/>
  <c r="M66"/>
  <c r="E67" l="1"/>
  <c r="C67"/>
  <c r="A68" s="1"/>
  <c r="F67"/>
  <c r="G67" s="1"/>
  <c r="M67"/>
  <c r="D68" l="1"/>
  <c r="B68"/>
  <c r="R67"/>
  <c r="S67"/>
  <c r="O67"/>
  <c r="N67"/>
  <c r="Q67"/>
  <c r="P67"/>
  <c r="L67"/>
  <c r="T67"/>
  <c r="C68" l="1"/>
  <c r="A69" s="1"/>
  <c r="E68"/>
  <c r="F68"/>
  <c r="G68" s="1"/>
  <c r="L68"/>
  <c r="D69" l="1"/>
  <c r="B69"/>
  <c r="T68"/>
  <c r="Q68"/>
  <c r="R68"/>
  <c r="M68"/>
  <c r="N68"/>
  <c r="P68"/>
  <c r="O68"/>
  <c r="S68"/>
  <c r="C69" l="1"/>
  <c r="A70" s="1"/>
  <c r="E69"/>
  <c r="F69"/>
  <c r="G69" s="1"/>
  <c r="O69"/>
  <c r="D70" l="1"/>
  <c r="B70"/>
  <c r="N69"/>
  <c r="R69"/>
  <c r="P69"/>
  <c r="T69"/>
  <c r="S69"/>
  <c r="L69"/>
  <c r="M69"/>
  <c r="Q69"/>
  <c r="E70" l="1"/>
  <c r="C70"/>
  <c r="A71" s="1"/>
  <c r="F70"/>
  <c r="G70" s="1"/>
  <c r="P70"/>
  <c r="D71" l="1"/>
  <c r="B71"/>
  <c r="N70"/>
  <c r="T70"/>
  <c r="R70"/>
  <c r="M70"/>
  <c r="O70"/>
  <c r="S70"/>
  <c r="Q70"/>
  <c r="L70"/>
  <c r="E71" l="1"/>
  <c r="F71"/>
  <c r="G71" s="1"/>
  <c r="C71"/>
  <c r="A72" s="1"/>
  <c r="S71"/>
  <c r="D72" l="1"/>
  <c r="B72"/>
  <c r="M71"/>
  <c r="N71"/>
  <c r="P71"/>
  <c r="O71"/>
  <c r="L71"/>
  <c r="R71"/>
  <c r="Q71"/>
  <c r="T71"/>
  <c r="E72" l="1"/>
  <c r="C72"/>
  <c r="A73" s="1"/>
  <c r="F72"/>
  <c r="G72" s="1"/>
  <c r="R72"/>
  <c r="D73" l="1"/>
  <c r="B73"/>
  <c r="S72"/>
  <c r="T72"/>
  <c r="P72"/>
  <c r="N72"/>
  <c r="Q72"/>
  <c r="M72"/>
  <c r="L72"/>
  <c r="O72"/>
  <c r="C73" l="1"/>
  <c r="A74" s="1"/>
  <c r="E73"/>
  <c r="F73"/>
  <c r="G73" s="1"/>
  <c r="O73"/>
  <c r="D74" l="1"/>
  <c r="B74"/>
  <c r="N73"/>
  <c r="M73"/>
  <c r="T73"/>
  <c r="R73"/>
  <c r="P73"/>
  <c r="L73"/>
  <c r="S73"/>
  <c r="Q73"/>
  <c r="C74" l="1"/>
  <c r="A75" s="1"/>
  <c r="E74"/>
  <c r="F74"/>
  <c r="G74" s="1"/>
  <c r="T74"/>
  <c r="D75" l="1"/>
  <c r="B75"/>
  <c r="R74"/>
  <c r="P74"/>
  <c r="S74"/>
  <c r="M74"/>
  <c r="O74"/>
  <c r="L74"/>
  <c r="N74"/>
  <c r="Q74"/>
  <c r="C75" l="1"/>
  <c r="A76" s="1"/>
  <c r="E75"/>
  <c r="F75"/>
  <c r="G75" s="1"/>
  <c r="P75"/>
  <c r="D76" l="1"/>
  <c r="B76"/>
  <c r="O75"/>
  <c r="N75"/>
  <c r="M75"/>
  <c r="L75"/>
  <c r="R75"/>
  <c r="S75"/>
  <c r="Q75"/>
  <c r="T75"/>
  <c r="E76" l="1"/>
  <c r="C76"/>
  <c r="A77" s="1"/>
  <c r="F76"/>
  <c r="G76" s="1"/>
  <c r="O76"/>
  <c r="D77" l="1"/>
  <c r="B77"/>
  <c r="L76"/>
  <c r="P76"/>
  <c r="N76"/>
  <c r="R76"/>
  <c r="S76"/>
  <c r="T76"/>
  <c r="Q76"/>
  <c r="M76"/>
  <c r="E77" l="1"/>
  <c r="C77"/>
  <c r="A78" s="1"/>
  <c r="F77"/>
  <c r="G77" s="1"/>
  <c r="M77"/>
  <c r="D78" l="1"/>
  <c r="B78"/>
  <c r="O77"/>
  <c r="N77"/>
  <c r="R77"/>
  <c r="T77"/>
  <c r="P77"/>
  <c r="Q77"/>
  <c r="L77"/>
  <c r="S77"/>
  <c r="C78" l="1"/>
  <c r="A79" s="1"/>
  <c r="E78"/>
  <c r="F78"/>
  <c r="G78" s="1"/>
  <c r="O78"/>
  <c r="D79" l="1"/>
  <c r="B79"/>
  <c r="S78"/>
  <c r="Q78"/>
  <c r="L78"/>
  <c r="M78"/>
  <c r="T78"/>
  <c r="R78"/>
  <c r="N78"/>
  <c r="P78"/>
  <c r="E79" l="1"/>
  <c r="C79"/>
  <c r="A80" s="1"/>
  <c r="F79"/>
  <c r="G79" s="1"/>
  <c r="Q79"/>
  <c r="B80" l="1"/>
  <c r="D80"/>
  <c r="M79"/>
  <c r="R79"/>
  <c r="S79"/>
  <c r="L79"/>
  <c r="P79"/>
  <c r="N79"/>
  <c r="O79"/>
  <c r="T79"/>
  <c r="C80" l="1"/>
  <c r="A81" s="1"/>
  <c r="E80"/>
  <c r="F80"/>
  <c r="G80" s="1"/>
  <c r="R80"/>
  <c r="B81" l="1"/>
  <c r="D81"/>
  <c r="Q80"/>
  <c r="O80"/>
  <c r="S80"/>
  <c r="T80"/>
  <c r="N80"/>
  <c r="M80"/>
  <c r="L80"/>
  <c r="P80"/>
  <c r="E81" l="1"/>
  <c r="F81"/>
  <c r="G81" s="1"/>
  <c r="C81"/>
  <c r="A82" s="1"/>
  <c r="D82" l="1"/>
  <c r="B82"/>
  <c r="T81"/>
  <c r="R81"/>
  <c r="L81"/>
  <c r="O81"/>
  <c r="N81"/>
  <c r="M81"/>
  <c r="P81"/>
  <c r="Q81"/>
  <c r="S81"/>
  <c r="E82" l="1"/>
  <c r="F82"/>
  <c r="G82" s="1"/>
  <c r="C82"/>
  <c r="A83" s="1"/>
  <c r="D83" l="1"/>
  <c r="B83"/>
  <c r="L82"/>
  <c r="N82"/>
  <c r="P82"/>
  <c r="O82"/>
  <c r="M82"/>
  <c r="Q82"/>
  <c r="T82"/>
  <c r="R82"/>
  <c r="S82"/>
  <c r="C83" l="1"/>
  <c r="A84" s="1"/>
  <c r="E83"/>
  <c r="F83"/>
  <c r="G83" s="1"/>
  <c r="B84" l="1"/>
  <c r="D84"/>
  <c r="N83"/>
  <c r="R83"/>
  <c r="M83"/>
  <c r="Q83"/>
  <c r="S83"/>
  <c r="L83"/>
  <c r="P83"/>
  <c r="T83"/>
  <c r="O83"/>
  <c r="F84" l="1"/>
  <c r="G84" s="1"/>
  <c r="C84"/>
  <c r="A85" s="1"/>
  <c r="E84"/>
  <c r="B85" l="1"/>
  <c r="D85"/>
  <c r="T84"/>
  <c r="M84"/>
  <c r="N84"/>
  <c r="R84"/>
  <c r="O84"/>
  <c r="S84"/>
  <c r="Q84"/>
  <c r="P84"/>
  <c r="L84"/>
  <c r="E85" l="1"/>
  <c r="F85"/>
  <c r="G85" s="1"/>
  <c r="C85"/>
  <c r="A86" s="1"/>
  <c r="D86" l="1"/>
  <c r="B86"/>
  <c r="Q85"/>
  <c r="S85"/>
  <c r="L85"/>
  <c r="N85"/>
  <c r="T85"/>
  <c r="R85"/>
  <c r="O85"/>
  <c r="M85"/>
  <c r="P85"/>
  <c r="E86" l="1"/>
  <c r="F86"/>
  <c r="G86" s="1"/>
  <c r="C86"/>
  <c r="T86"/>
  <c r="N86"/>
  <c r="P86"/>
  <c r="Q86"/>
  <c r="L86"/>
  <c r="R86"/>
  <c r="M86"/>
  <c r="O86"/>
  <c r="S86"/>
  <c r="P24" l="1"/>
</calcChain>
</file>

<file path=xl/sharedStrings.xml><?xml version="1.0" encoding="utf-8"?>
<sst xmlns="http://schemas.openxmlformats.org/spreadsheetml/2006/main" count="1030" uniqueCount="257">
  <si>
    <t xml:space="preserve">SOFEA </t>
  </si>
  <si>
    <t xml:space="preserve">10, RUE GASTON PHOEBUS </t>
  </si>
  <si>
    <t xml:space="preserve">31120 LACROIX-FALGARDE -Francia </t>
  </si>
  <si>
    <t xml:space="preserve">P002 BONIFICO CLIENTE </t>
  </si>
  <si>
    <t xml:space="preserve">Client </t>
  </si>
  <si>
    <t xml:space="preserve">Justificatif </t>
  </si>
  <si>
    <t xml:space="preserve">Remise fin. Remise en-t remise cond. </t>
  </si>
  <si>
    <t xml:space="preserve">label </t>
  </si>
  <si>
    <t xml:space="preserve">Agent </t>
  </si>
  <si>
    <t xml:space="preserve">Banque </t>
  </si>
  <si>
    <t xml:space="preserve">IT - ITALIA </t>
  </si>
  <si>
    <t xml:space="preserve">PZ </t>
  </si>
  <si>
    <t xml:space="preserve">EUR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</si>
  <si>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</si>
  <si>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</si>
  <si>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</si>
  <si>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</si>
  <si>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</si>
  <si>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UNICA </t>
  </si>
  <si>
    <t xml:space="preserve">OBAGB002 </t>
  </si>
  <si>
    <t xml:space="preserve">EVS00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</si>
  <si>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</si>
  <si>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</si>
  <si>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</si>
  <si>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</si>
  <si>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</si>
  <si>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</si>
  <si>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Echéances </t>
  </si>
  <si>
    <t xml:space="preserve">Total </t>
  </si>
  <si>
    <t xml:space="preserve">DÉBIT FRAIS DE TRANSPORT </t>
  </si>
  <si>
    <t xml:space="preserve">Totaux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</si>
  <si>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</si>
  <si>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</si>
  <si>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</si>
  <si>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</si>
  <si>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</si>
  <si>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</si>
  <si>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</si>
  <si>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</si>
  <si>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</si>
  <si>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</si>
  <si>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</si>
  <si>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</si>
  <si>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</si>
  <si>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</si>
  <si>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</si>
  <si>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</si>
  <si>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</si>
  <si>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</si>
  <si>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</si>
  <si>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</si>
  <si>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</si>
  <si>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</si>
  <si>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</si>
  <si>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</si>
  <si>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</si>
  <si>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</si>
  <si>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</si>
  <si>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</si>
  <si>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</si>
  <si>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</si>
  <si>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</si>
  <si>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Cellule page</t>
  </si>
  <si>
    <t xml:space="preserve">OBAGB001 </t>
  </si>
  <si>
    <t xml:space="preserve">OBAGB206 </t>
  </si>
  <si>
    <t>Total montant</t>
  </si>
  <si>
    <t>Total</t>
  </si>
  <si>
    <t>Facture</t>
  </si>
  <si>
    <t>Reference</t>
  </si>
  <si>
    <t>LI</t>
  </si>
  <si>
    <t>MO</t>
  </si>
  <si>
    <t>CO</t>
  </si>
  <si>
    <t>TA</t>
  </si>
  <si>
    <t>UN</t>
  </si>
  <si>
    <t>PI</t>
  </si>
  <si>
    <t>QT</t>
  </si>
  <si>
    <t>PU</t>
  </si>
  <si>
    <t>MT</t>
  </si>
  <si>
    <t>A</t>
  </si>
  <si>
    <t>B</t>
  </si>
  <si>
    <t>C</t>
  </si>
  <si>
    <t>'Proforma txt'</t>
  </si>
  <si>
    <t xml:space="preserve">OBAGB032 </t>
  </si>
  <si>
    <t xml:space="preserve">ECS04 </t>
  </si>
  <si>
    <t xml:space="preserve">HLESG000 </t>
  </si>
  <si>
    <t xml:space="preserve">OBAGB017 </t>
  </si>
  <si>
    <t>Magasin</t>
  </si>
  <si>
    <t>Ignorer ligne : X</t>
  </si>
  <si>
    <t>x</t>
  </si>
  <si>
    <t xml:space="preserve">2018 04/OBAG/1024 136986 </t>
  </si>
  <si>
    <t xml:space="preserve">2018 04/OBAG/1062 137303 </t>
  </si>
  <si>
    <t xml:space="preserve">2018 04/OBAG/1075 137302 </t>
  </si>
  <si>
    <t xml:space="preserve">OBAGB033 </t>
  </si>
  <si>
    <t xml:space="preserve">HLESCE01 </t>
  </si>
  <si>
    <t xml:space="preserve">OBAGT002 </t>
  </si>
  <si>
    <t xml:space="preserve">OBAGB034 </t>
  </si>
  <si>
    <t xml:space="preserve">ECS07 </t>
  </si>
  <si>
    <t xml:space="preserve">LAS34 </t>
  </si>
  <si>
    <t xml:space="preserve">MAGD01/2018/02/24043 14/12/2018 002488 O BAG STORE BLAGNAC 2 ALLEE EMILE ZOLA </t>
  </si>
  <si>
    <t xml:space="preserve">31700 BLAGNAC FR </t>
  </si>
  <si>
    <t xml:space="preserve">Document Date doc. Client dest. </t>
  </si>
  <si>
    <t xml:space="preserve">Num. C.de </t>
  </si>
  <si>
    <t xml:space="preserve">1G </t>
  </si>
  <si>
    <t xml:space="preserve">CORPS O BAG EVA COMPOUND SILVER </t>
  </si>
  <si>
    <t xml:space="preserve">CORPS INFÉRIEUR O POCKET EVA COMPOUND GRIS GRAPHITE </t>
  </si>
  <si>
    <t xml:space="preserve">CORPS O BAG URBAN EVA COMPOUND NAVY </t>
  </si>
  <si>
    <t xml:space="preserve">CORPS O BAG MINI EVA COMPOUND ROSE SMOKE </t>
  </si>
  <si>
    <t xml:space="preserve">CORPS O BAG MINI EVA COMPOUND SILVER </t>
  </si>
  <si>
    <t xml:space="preserve">ANSES DOUBLE CHAÎNE EN « T » EN FAUX CUIR EFFET GRIFFÉ GRIS CLAIR </t>
  </si>
  <si>
    <t xml:space="preserve">REVERS O BAG MINI EN LAINE RASÉE GRIS TOURTERELLE </t>
  </si>
  <si>
    <t xml:space="preserve">CORPS O BAG GLAM EVA COMPOUND CHOCOLAT </t>
  </si>
  <si>
    <t xml:space="preserve">label FULL SPOT SPA label CSUPIK/2018/02/95914 label 14/12/2018 </t>
  </si>
  <si>
    <t xml:space="preserve">Fabriqué e </t>
  </si>
  <si>
    <t xml:space="preserve">CN - CINA </t>
  </si>
  <si>
    <t xml:space="preserve">AGED01 AGENTE DIREZIONALE SOCIETA' D01 </t>
  </si>
  <si>
    <t xml:space="preserve">1ZV621906845483183 FT </t>
  </si>
  <si>
    <t xml:space="preserve">Fattura ESTERO </t>
  </si>
  <si>
    <t xml:space="preserve">EUR 3.700,87 </t>
  </si>
  <si>
    <t xml:space="preserve">Cod. Paiem. </t>
  </si>
  <si>
    <t xml:space="preserve">IBAN </t>
  </si>
  <si>
    <t xml:space="preserve">Notes facture </t>
  </si>
  <si>
    <t xml:space="preserve">Total FACTURE </t>
  </si>
  <si>
    <t xml:space="preserve">N.jours </t>
  </si>
  <si>
    <t xml:space="preserve">2018 321 2765 19/12/2018 </t>
  </si>
  <si>
    <t xml:space="preserve">Lettre </t>
  </si>
  <si>
    <t xml:space="preserve">P. Iva 44808894489 </t>
  </si>
  <si>
    <t xml:space="preserve">Pag </t>
  </si>
  <si>
    <t xml:space="preserve">MAGD01/2018/02/24043 </t>
  </si>
  <si>
    <t xml:space="preserve">MAGD01/2018/02/24044 </t>
  </si>
  <si>
    <t xml:space="preserve">MAGD01/2018/02/24045 </t>
  </si>
  <si>
    <t xml:space="preserve">/// </t>
  </si>
  <si>
    <t xml:space="preserve">2018-04-OBAG-1024 </t>
  </si>
  <si>
    <t xml:space="preserve">2018-04-OBAG-1062 </t>
  </si>
  <si>
    <t xml:space="preserve">2018-04-OBAG-1075 </t>
  </si>
  <si>
    <t xml:space="preserve">2018-F4-OBAG-595 </t>
  </si>
  <si>
    <t xml:space="preserve">--- </t>
  </si>
  <si>
    <t xml:space="preserve">Modèle Pièce N. Couleur QTÉ </t>
  </si>
  <si>
    <t xml:space="preserve">Prix </t>
  </si>
  <si>
    <t xml:space="preserve">Remises Montant Cadeaux TVA Um Taille </t>
  </si>
  <si>
    <t xml:space="preserve">OBAGS002 </t>
  </si>
  <si>
    <t xml:space="preserve">SHOUX101 </t>
  </si>
  <si>
    <t xml:space="preserve">OBAGS001 </t>
  </si>
  <si>
    <t xml:space="preserve">TESR1 </t>
  </si>
  <si>
    <t xml:space="preserve">ECS00 </t>
  </si>
  <si>
    <t xml:space="preserve">CORPS INFÉRIEUR O POCKET EVA COMPOUND CHOCOLAT </t>
  </si>
  <si>
    <t xml:space="preserve">POCHETTE INTÉRIEURE FERMETURE ÉCLAIR O BAG MINI EN TISSU COTTON CORDUROY NOIR </t>
  </si>
  <si>
    <t xml:space="preserve">CORPS O BAG MINI EVA COMPOUND CUIVRE </t>
  </si>
  <si>
    <t xml:space="preserve">BANDOULIÈRE EXTRASLIM 110 + ANSES TUBULAIRES + CLIP FAUX CUIR BORDEAUX </t>
  </si>
  <si>
    <t xml:space="preserve">POCHETTE INTÉRIEURE FERMETURE ÉCLAIR O BAG MINI EN TISSU COTTON CORDUROY GRIS TOUR </t>
  </si>
  <si>
    <t xml:space="preserve">POCHETTE INTÉRIEURE FERMETURE ÉCLAIR O BAG EN TISSU COTTON CORDUROY BORDEAUX </t>
  </si>
  <si>
    <t xml:space="preserve">CORPS O BAG URBAN EVA COMPOUND SABLE </t>
  </si>
  <si>
    <t xml:space="preserve">CORPS INFÉRIEUR O POCKET EVA COMPOUND CUIVRE </t>
  </si>
  <si>
    <t xml:space="preserve">CORPS O BAG EVA COMPOUND CHOCOLAT </t>
  </si>
  <si>
    <t xml:space="preserve">POCHETTE INTÉRIEURE FERMETURE ÉCLAIR O BAG MINI EN TISSU COTTON CORDUROY BORDEAUX </t>
  </si>
  <si>
    <t xml:space="preserve">POCHETTE INTÉRIEURE FERMETURE ÉCLAIR O BAG MINI EN TISSU COTTON CORDUROY BEIGE </t>
  </si>
  <si>
    <t xml:space="preserve">2018 F4/OBAG/595 137379 </t>
  </si>
  <si>
    <t xml:space="preserve">OBAGC102 </t>
  </si>
  <si>
    <t xml:space="preserve">ACCEC020 </t>
  </si>
  <si>
    <t xml:space="preserve">OBAGPA24 </t>
  </si>
  <si>
    <t xml:space="preserve">OBAGP006 </t>
  </si>
  <si>
    <t xml:space="preserve">OBAGC101 </t>
  </si>
  <si>
    <t xml:space="preserve">OCLKD001 </t>
  </si>
  <si>
    <t xml:space="preserve">FAS01 </t>
  </si>
  <si>
    <t xml:space="preserve">EVS47 </t>
  </si>
  <si>
    <t xml:space="preserve">TEST9 </t>
  </si>
  <si>
    <t xml:space="preserve">TEST5 </t>
  </si>
  <si>
    <t xml:space="preserve">MESC2 </t>
  </si>
  <si>
    <t xml:space="preserve">POCHETTE INTÉRIEURE FERMETURE ÉCLAIR O BAG EN TISSU COTTON CORDUROY GRIS TOURTERE </t>
  </si>
  <si>
    <t xml:space="preserve">POCHETTE INTÉRIEURE FERMETURE ÉCLAIR O BAG EN TISSU COTTON CORDUROY BEIGE </t>
  </si>
  <si>
    <t xml:space="preserve">CORPS O BAG URBAN EVA COMPOUND LATTE </t>
  </si>
  <si>
    <t xml:space="preserve">COVER O BAG MINI EN FAUSSE FOURRURE LAPIN LATTE </t>
  </si>
  <si>
    <t xml:space="preserve">ACCESSOIRE POMPON + NŒUD EVA COMPOUND + FAUSSE FOURRURE RENARD LATTE </t>
  </si>
  <si>
    <t xml:space="preserve">RABAT TOURNIQUET O POCKET MICRO VELOURS + BIJOUX NAVY </t>
  </si>
  <si>
    <t xml:space="preserve">ANSES DOUBLE CHAÎNE EN « T » EN FAUX CUIR NOIR </t>
  </si>
  <si>
    <t xml:space="preserve">RABAT O POCKET EN TISSU LAINE TRESSÉE + BIJOUX NOIR </t>
  </si>
  <si>
    <t xml:space="preserve">ACCESSOIRE POMPON + NŒUD EVA COMPOUND + FAUSSE FOURRURE RENARD NOIR </t>
  </si>
  <si>
    <t xml:space="preserve">COVER O BAG EN FAUSSE FOURRURE LAPIN LATTE </t>
  </si>
  <si>
    <t xml:space="preserve">O CLOCK MÉCANISME SHINY CRYSTALS ROUGE </t>
  </si>
  <si>
    <t xml:space="preserve">OBAGB024 </t>
  </si>
  <si>
    <t xml:space="preserve">HLESF800 </t>
  </si>
  <si>
    <t xml:space="preserve">ECS94 </t>
  </si>
  <si>
    <t xml:space="preserve">RABAT TOURNIQUET O POCKET MICRO VELOURS + BIJOUX BORDEAUX </t>
  </si>
  <si>
    <t xml:space="preserve">COVER O BAG EN FAUSSE FOURRURE LAPIN NOIR </t>
  </si>
  <si>
    <t xml:space="preserve">COVER O BAG MINI EN FAUSSE FOURRURE LAPIN NOIR </t>
  </si>
  <si>
    <t xml:space="preserve">CORPS O POCKET MICRO EVA COMPOUND ROUGE </t>
  </si>
  <si>
    <t xml:space="preserve">O CLOCK MÉCANISME SHINY CRYSTALS NOIR </t>
  </si>
  <si>
    <t xml:space="preserve">O CLOCK MÉCANISME SHINY CRYSTALS SILVER </t>
  </si>
  <si>
    <t xml:space="preserve">CORPS O BAG MINI EVA COMPOUND ROUGE </t>
  </si>
  <si>
    <t xml:space="preserve">RABAT TOURNIQUET O POCKET MICRO VELOURS + BIJOUX GRIS ANTHRACITE </t>
  </si>
  <si>
    <t xml:space="preserve">RABAT TOURNIQUET O POCKET MICRO VELOURS + BIJOUX NOIR </t>
  </si>
  <si>
    <t xml:space="preserve">CORPS O BAG EVA COMPOUND ROUGE </t>
  </si>
  <si>
    <t xml:space="preserve">ACCESSOIRE POMPON + NŒUD EVA COMPOUND + FAUSSE FOURRURE RENARD ROUGE </t>
  </si>
  <si>
    <t xml:space="preserve">ANSES COURTES AVEC BOUCLE FAUX CUIR EFFET GRIFFÉ + STRASS NOIR </t>
  </si>
  <si>
    <t xml:space="preserve">HLESGC00 </t>
  </si>
  <si>
    <t xml:space="preserve">OBAGB016 </t>
  </si>
  <si>
    <t xml:space="preserve">O BAG STORE BLAGNAC 2 ALLEE EMILE ZOLA </t>
  </si>
  <si>
    <t xml:space="preserve">ANSES COURTES AVEC BOUCLE FAUX CUIR EFFET GRIFFÉ + STRASS CUIVRE </t>
  </si>
  <si>
    <t xml:space="preserve">ANSES COURTES EN FAUX CUIR POMPON GRIS GRAPHITE </t>
  </si>
  <si>
    <t xml:space="preserve">CORPS O BAG KNIT MINI EVA COMPOUND CUIVRE </t>
  </si>
  <si>
    <t xml:space="preserve">CORPS O BAG URBAN EVA COMPOUND BORDEAUX </t>
  </si>
  <si>
    <t xml:space="preserve">CORPS O BAG GLAM EVA COMPOUND CURRY </t>
  </si>
  <si>
    <t xml:space="preserve">CORPS O MOON EVA COMPOUND CHOCOLAT </t>
  </si>
  <si>
    <t xml:space="preserve">ANSES LONGUES EN FAUX CUIR POMPON GRIS GRAPHITE </t>
  </si>
  <si>
    <t xml:space="preserve">CORPS O BAG MINI EVA COMPOUND BLEU COBALT </t>
  </si>
  <si>
    <t xml:space="preserve">FULL SPOT SPA </t>
  </si>
  <si>
    <t xml:space="preserve">CSUPIK/2018/02/95916 </t>
  </si>
  <si>
    <t xml:space="preserve">CSUPIK/2018/02/95919 </t>
  </si>
  <si>
    <t xml:space="preserve">MAGD01/2018/02/24045 14/12/2018 002488 O BAG STORE BLAGNAC 2 ALLEE EMILE ZOLA </t>
  </si>
  <si>
    <t xml:space="preserve">RECAPITULATIFS </t>
  </si>
  <si>
    <t xml:space="preserve">Récapitulatif catégories douanières </t>
  </si>
  <si>
    <t xml:space="preserve">Catégorie Um poids Poids Um Qté Quantité Valeur </t>
  </si>
  <si>
    <t xml:space="preserve">NR 118,00 118,00 1 </t>
  </si>
  <si>
    <t xml:space="preserve">CORPS O BAG KNIT MINI EVA COMPOUND SABLE </t>
  </si>
  <si>
    <t xml:space="preserve">CORPS O MOON LIGHT EVA COMPOUND CURRY </t>
  </si>
  <si>
    <t xml:space="preserve">CORPS O BAG EVA COMPOUND CUIVRE </t>
  </si>
  <si>
    <t xml:space="preserve">****** 19/12/2018 *** 19/12/2018 19/12/2018 label 314 </t>
  </si>
  <si>
    <t xml:space="preserve">1G VEND.N.I.ART.41 L.427/93 UE 3.700,87 0 0,00 </t>
  </si>
  <si>
    <t xml:space="preserve">19/12/2018 3.700,87 </t>
  </si>
  <si>
    <t xml:space="preserve">3.582,87 </t>
  </si>
  <si>
    <t xml:space="preserve">0,00 3.582,87 </t>
  </si>
  <si>
    <t xml:space="preserve">Récapitulatif TVA </t>
  </si>
  <si>
    <t xml:space="preserve">TVA Imposable Participation Configurer </t>
  </si>
  <si>
    <t xml:space="preserve">Date Montant </t>
  </si>
  <si>
    <t xml:space="preserve">Remises </t>
  </si>
  <si>
    <t xml:space="preserve">Remise </t>
  </si>
  <si>
    <t xml:space="preserve">Remise En-tête </t>
  </si>
  <si>
    <t xml:space="preserve">Remise financière </t>
  </si>
  <si>
    <t xml:space="preserve">Cadeaux </t>
  </si>
  <si>
    <t xml:space="preserve">Montant net </t>
  </si>
  <si>
    <t xml:space="preserve">N. colis Um Poids brut Poids net </t>
  </si>
  <si>
    <t xml:space="preserve">Transporteurs label </t>
  </si>
  <si>
    <t xml:space="preserve">Date début transpo </t>
  </si>
  <si>
    <t xml:space="preserve">label *** </t>
  </si>
  <si>
    <t xml:space="preserve">label Port </t>
  </si>
  <si>
    <t xml:space="preserve">Out In - Mag C/O Full Spot </t>
  </si>
  <si>
    <t xml:space="preserve">Corso Stati Uniti </t>
  </si>
  <si>
    <t xml:space="preserve">35127 Padova -Italia </t>
  </si>
  <si>
    <t xml:space="preserve">Tot Poids brut Tot Poids net </t>
  </si>
  <si>
    <t xml:space="preserve">KG 79,156 65,156 </t>
  </si>
  <si>
    <t>MAG</t>
  </si>
  <si>
    <t>TFAC</t>
  </si>
  <si>
    <t>TMO</t>
  </si>
  <si>
    <t>REF</t>
  </si>
  <si>
    <t>li</t>
  </si>
  <si>
    <t>NUM</t>
  </si>
  <si>
    <t>num</t>
  </si>
  <si>
    <t>ta</t>
  </si>
  <si>
    <t>qt</t>
  </si>
  <si>
    <t>pu</t>
  </si>
  <si>
    <t>mo</t>
  </si>
  <si>
    <t>pi</t>
  </si>
  <si>
    <t>co</t>
  </si>
  <si>
    <t>tmo</t>
  </si>
  <si>
    <t>tfac</t>
  </si>
  <si>
    <t>ref</t>
  </si>
  <si>
    <t>mag</t>
  </si>
  <si>
    <t>Total calculé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</si>
</sst>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1" fillId="0" borderId="0" xfId="0" applyFont="1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10" borderId="0" xfId="0" applyFill="1"/>
    <xf numFmtId="0" fontId="0" fillId="11" borderId="0" xfId="0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65"/>
  <sheetViews>
    <sheetView topLeftCell="A211" workbookViewId="0">
      <selection activeCell="A247" sqref="A247"/>
    </sheetView>
  </sheetViews>
  <sheetFormatPr baseColWidth="10" defaultColWidth="9.140625" defaultRowHeight="15"/>
  <cols>
    <col min="1" max="1" width="63.7109375" customWidth="1"/>
    <col min="3" max="3" width="10" customWidth="1"/>
    <col min="5" max="5" width="9.140625" style="4"/>
  </cols>
  <sheetData>
    <row r="1" spans="1:5">
      <c r="A1" t="s">
        <v>89</v>
      </c>
      <c r="D1" s="14"/>
      <c r="E1" s="13" t="str">
        <f>IFERROR(VLOOKUP(D1,Données!$B:$C,2,FALSE), "")</f>
        <v/>
      </c>
    </row>
    <row r="2" spans="1:5">
      <c r="A2" t="s">
        <v>90</v>
      </c>
      <c r="D2" s="14"/>
      <c r="E2" s="13" t="str">
        <f>IFERROR(VLOOKUP(D2,Données!$B:$C,2,FALSE), "")</f>
        <v/>
      </c>
    </row>
    <row r="3" spans="1:5">
      <c r="A3" t="s">
        <v>91</v>
      </c>
      <c r="D3" s="14"/>
      <c r="E3" s="13" t="str">
        <f>IFERROR(VLOOKUP(D3,Données!$B:$C,2,FALSE), "")</f>
        <v/>
      </c>
    </row>
    <row r="4" spans="1:5">
      <c r="A4">
        <v>1</v>
      </c>
      <c r="D4" s="14" t="s">
        <v>245</v>
      </c>
      <c r="E4" s="13" t="str">
        <f>IFERROR(VLOOKUP(D4,Données!$B:$C,2,FALSE), "")</f>
        <v>Ligne</v>
      </c>
    </row>
    <row r="5" spans="1:5">
      <c r="A5">
        <v>14</v>
      </c>
      <c r="D5" s="14"/>
      <c r="E5" s="13" t="str">
        <f>IFERROR(VLOOKUP(D5,Données!$B:$C,2,FALSE), "")</f>
        <v/>
      </c>
    </row>
    <row r="6" spans="1:5">
      <c r="A6">
        <v>29</v>
      </c>
      <c r="D6" s="14"/>
      <c r="E6" s="13" t="str">
        <f>IFERROR(VLOOKUP(D6,Données!$B:$C,2,FALSE), "")</f>
        <v/>
      </c>
    </row>
    <row r="7" spans="1:5">
      <c r="A7">
        <v>39</v>
      </c>
      <c r="D7" s="14"/>
      <c r="E7" s="13" t="str">
        <f>IFERROR(VLOOKUP(D7,Données!$B:$C,2,FALSE), "")</f>
        <v/>
      </c>
    </row>
    <row r="8" spans="1:5">
      <c r="A8">
        <v>45</v>
      </c>
      <c r="D8" s="14"/>
      <c r="E8" s="13" t="str">
        <f>IFERROR(VLOOKUP(D8,Données!$B:$C,2,FALSE), "")</f>
        <v/>
      </c>
    </row>
    <row r="9" spans="1:5">
      <c r="A9">
        <v>49</v>
      </c>
      <c r="D9" s="14"/>
      <c r="E9" s="13" t="str">
        <f>IFERROR(VLOOKUP(D9,Données!$B:$C,2,FALSE), "")</f>
        <v/>
      </c>
    </row>
    <row r="10" spans="1:5">
      <c r="A10">
        <v>53</v>
      </c>
      <c r="D10" s="14"/>
      <c r="E10" s="13" t="str">
        <f>IFERROR(VLOOKUP(D10,Données!$B:$C,2,FALSE), "")</f>
        <v/>
      </c>
    </row>
    <row r="11" spans="1:5">
      <c r="A11">
        <v>42</v>
      </c>
      <c r="D11" s="14"/>
      <c r="E11" s="13" t="str">
        <f>IFERROR(VLOOKUP(D11,Données!$B:$C,2,FALSE), "")</f>
        <v/>
      </c>
    </row>
    <row r="12" spans="1:5">
      <c r="A12">
        <v>5</v>
      </c>
      <c r="D12" s="14"/>
      <c r="E12" s="13" t="str">
        <f>IFERROR(VLOOKUP(D12,Données!$B:$C,2,FALSE), "")</f>
        <v/>
      </c>
    </row>
    <row r="13" spans="1:5">
      <c r="A13" t="s">
        <v>63</v>
      </c>
      <c r="D13" s="14" t="s">
        <v>249</v>
      </c>
      <c r="E13" s="13" t="str">
        <f>IFERROR(VLOOKUP(D13,Données!$B:$C,2,FALSE), "")</f>
        <v>Modèle</v>
      </c>
    </row>
    <row r="14" spans="1:5">
      <c r="A14" t="s">
        <v>64</v>
      </c>
      <c r="D14" s="14"/>
      <c r="E14" s="13" t="str">
        <f>IFERROR(VLOOKUP(D14,Données!$B:$C,2,FALSE), "")</f>
        <v/>
      </c>
    </row>
    <row r="15" spans="1:5">
      <c r="A15" t="s">
        <v>92</v>
      </c>
      <c r="D15" s="14"/>
      <c r="E15" s="13" t="str">
        <f>IFERROR(VLOOKUP(D15,Données!$B:$C,2,FALSE), "")</f>
        <v/>
      </c>
    </row>
    <row r="16" spans="1:5">
      <c r="A16" t="s">
        <v>63</v>
      </c>
      <c r="D16" s="14"/>
      <c r="E16" s="13" t="str">
        <f>IFERROR(VLOOKUP(D16,Données!$B:$C,2,FALSE), "")</f>
        <v/>
      </c>
    </row>
    <row r="17" spans="1:5">
      <c r="A17" t="s">
        <v>19</v>
      </c>
      <c r="D17" s="14"/>
      <c r="E17" s="13" t="str">
        <f>IFERROR(VLOOKUP(D17,Données!$B:$C,2,FALSE), "")</f>
        <v/>
      </c>
    </row>
    <row r="18" spans="1:5">
      <c r="A18" t="s">
        <v>19</v>
      </c>
      <c r="D18" s="14"/>
      <c r="E18" s="13" t="str">
        <f>IFERROR(VLOOKUP(D18,Données!$B:$C,2,FALSE), "")</f>
        <v/>
      </c>
    </row>
    <row r="19" spans="1:5">
      <c r="A19" t="s">
        <v>93</v>
      </c>
      <c r="D19" s="14"/>
      <c r="E19" s="13" t="str">
        <f>IFERROR(VLOOKUP(D19,Données!$B:$C,2,FALSE), "")</f>
        <v/>
      </c>
    </row>
    <row r="20" spans="1:5">
      <c r="A20" t="s">
        <v>94</v>
      </c>
      <c r="D20" s="14"/>
      <c r="E20" s="13" t="str">
        <f>IFERROR(VLOOKUP(D20,Données!$B:$C,2,FALSE), "")</f>
        <v/>
      </c>
    </row>
    <row r="21" spans="1:5">
      <c r="A21" t="s">
        <v>95</v>
      </c>
      <c r="D21" s="14"/>
      <c r="E21" s="13" t="str">
        <f>IFERROR(VLOOKUP(D21,Données!$B:$C,2,FALSE), "")</f>
        <v/>
      </c>
    </row>
    <row r="22" spans="1:5">
      <c r="A22" t="s">
        <v>20</v>
      </c>
      <c r="D22" s="14" t="s">
        <v>250</v>
      </c>
      <c r="E22" s="13" t="str">
        <f>IFERROR(VLOOKUP(D22,Données!$B:$C,2,FALSE), "")</f>
        <v>Code pièce</v>
      </c>
    </row>
    <row r="23" spans="1:5">
      <c r="A23" t="s">
        <v>20</v>
      </c>
      <c r="D23" s="14"/>
      <c r="E23" s="13" t="str">
        <f>IFERROR(VLOOKUP(D23,Données!$B:$C,2,FALSE), "")</f>
        <v/>
      </c>
    </row>
    <row r="24" spans="1:5">
      <c r="A24" t="s">
        <v>20</v>
      </c>
      <c r="D24" s="14"/>
      <c r="E24" s="13" t="str">
        <f>IFERROR(VLOOKUP(D24,Données!$B:$C,2,FALSE), "")</f>
        <v/>
      </c>
    </row>
    <row r="25" spans="1:5">
      <c r="A25" t="s">
        <v>20</v>
      </c>
      <c r="D25" s="14"/>
      <c r="E25" s="13" t="str">
        <f>IFERROR(VLOOKUP(D25,Données!$B:$C,2,FALSE), "")</f>
        <v/>
      </c>
    </row>
    <row r="26" spans="1:5">
      <c r="A26" t="s">
        <v>20</v>
      </c>
      <c r="D26" s="14"/>
      <c r="E26" s="13" t="str">
        <f>IFERROR(VLOOKUP(D26,Données!$B:$C,2,FALSE), "")</f>
        <v/>
      </c>
    </row>
    <row r="27" spans="1:5">
      <c r="A27" t="s">
        <v>20</v>
      </c>
      <c r="D27" s="14"/>
      <c r="E27" s="13" t="str">
        <f>IFERROR(VLOOKUP(D27,Données!$B:$C,2,FALSE), "")</f>
        <v/>
      </c>
    </row>
    <row r="28" spans="1:5">
      <c r="A28" t="s">
        <v>96</v>
      </c>
      <c r="D28" s="14"/>
      <c r="E28" s="13" t="str">
        <f>IFERROR(VLOOKUP(D28,Données!$B:$C,2,FALSE), "")</f>
        <v/>
      </c>
    </row>
    <row r="29" spans="1:5">
      <c r="A29" t="s">
        <v>97</v>
      </c>
      <c r="D29" s="14"/>
      <c r="E29" s="13" t="str">
        <f>IFERROR(VLOOKUP(D29,Données!$B:$C,2,FALSE), "")</f>
        <v/>
      </c>
    </row>
    <row r="30" spans="1:5">
      <c r="A30" t="s">
        <v>20</v>
      </c>
      <c r="D30" s="14"/>
      <c r="E30" s="13" t="str">
        <f>IFERROR(VLOOKUP(D30,Données!$B:$C,2,FALSE), "")</f>
        <v/>
      </c>
    </row>
    <row r="31" spans="1:5">
      <c r="A31">
        <v>389</v>
      </c>
      <c r="D31" s="14" t="s">
        <v>251</v>
      </c>
      <c r="E31" s="13" t="str">
        <f>IFERROR(VLOOKUP(D31,Données!$B:$C,2,FALSE), "")</f>
        <v>Couleur</v>
      </c>
    </row>
    <row r="32" spans="1:5">
      <c r="A32">
        <v>38</v>
      </c>
      <c r="D32" s="14"/>
      <c r="E32" s="13" t="str">
        <f>IFERROR(VLOOKUP(D32,Données!$B:$C,2,FALSE), "")</f>
        <v/>
      </c>
    </row>
    <row r="33" spans="1:5">
      <c r="A33">
        <v>17</v>
      </c>
      <c r="D33" s="14"/>
      <c r="E33" s="13" t="str">
        <f>IFERROR(VLOOKUP(D33,Données!$B:$C,2,FALSE), "")</f>
        <v/>
      </c>
    </row>
    <row r="34" spans="1:5">
      <c r="A34">
        <v>389</v>
      </c>
      <c r="D34" s="14"/>
      <c r="E34" s="13" t="str">
        <f>IFERROR(VLOOKUP(D34,Données!$B:$C,2,FALSE), "")</f>
        <v/>
      </c>
    </row>
    <row r="35" spans="1:5">
      <c r="A35">
        <v>75</v>
      </c>
      <c r="D35" s="14"/>
      <c r="E35" s="13" t="str">
        <f>IFERROR(VLOOKUP(D35,Données!$B:$C,2,FALSE), "")</f>
        <v/>
      </c>
    </row>
    <row r="36" spans="1:5">
      <c r="A36">
        <v>389</v>
      </c>
      <c r="D36" s="14"/>
      <c r="E36" s="13" t="str">
        <f>IFERROR(VLOOKUP(D36,Données!$B:$C,2,FALSE), "")</f>
        <v/>
      </c>
    </row>
    <row r="37" spans="1:5">
      <c r="A37">
        <v>133</v>
      </c>
      <c r="D37" s="14"/>
      <c r="E37" s="13" t="str">
        <f>IFERROR(VLOOKUP(D37,Données!$B:$C,2,FALSE), "")</f>
        <v/>
      </c>
    </row>
    <row r="38" spans="1:5">
      <c r="A38">
        <v>86</v>
      </c>
      <c r="D38" s="14"/>
      <c r="E38" s="13" t="str">
        <f>IFERROR(VLOOKUP(D38,Données!$B:$C,2,FALSE), "")</f>
        <v/>
      </c>
    </row>
    <row r="39" spans="1:5">
      <c r="A39">
        <v>24</v>
      </c>
      <c r="D39" s="14"/>
      <c r="E39" s="13" t="str">
        <f>IFERROR(VLOOKUP(D39,Données!$B:$C,2,FALSE), "")</f>
        <v/>
      </c>
    </row>
    <row r="40" spans="1:5">
      <c r="A40" t="s">
        <v>98</v>
      </c>
      <c r="D40" s="14"/>
      <c r="E40" s="13" t="str">
        <f>IFERROR(VLOOKUP(D40,Données!$B:$C,2,FALSE), "")</f>
        <v/>
      </c>
    </row>
    <row r="41" spans="1:5">
      <c r="A41" t="s">
        <v>99</v>
      </c>
      <c r="D41" s="14" t="s">
        <v>255</v>
      </c>
      <c r="E41" s="13" t="str">
        <f>IFERROR(VLOOKUP(D41,Données!$B:$C,2,FALSE), "")</f>
        <v>Magasin</v>
      </c>
    </row>
    <row r="42" spans="1:5">
      <c r="A42" t="s">
        <v>100</v>
      </c>
      <c r="D42" s="14"/>
      <c r="E42" s="13" t="str">
        <f>IFERROR(VLOOKUP(D42,Données!$B:$C,2,FALSE), "")</f>
        <v/>
      </c>
    </row>
    <row r="43" spans="1:5">
      <c r="A43" t="s">
        <v>101</v>
      </c>
      <c r="D43" s="14"/>
      <c r="E43" s="13" t="str">
        <f>IFERROR(VLOOKUP(D43,Données!$B:$C,2,FALSE), "")</f>
        <v/>
      </c>
    </row>
    <row r="44" spans="1:5">
      <c r="A44" t="s">
        <v>101</v>
      </c>
      <c r="D44" s="14"/>
      <c r="E44" s="13" t="str">
        <f>IFERROR(VLOOKUP(D44,Données!$B:$C,2,FALSE), "")</f>
        <v/>
      </c>
    </row>
    <row r="45" spans="1:5">
      <c r="A45" t="s">
        <v>101</v>
      </c>
      <c r="D45" s="14"/>
      <c r="E45" s="13" t="str">
        <f>IFERROR(VLOOKUP(D45,Données!$B:$C,2,FALSE), "")</f>
        <v/>
      </c>
    </row>
    <row r="46" spans="1:5">
      <c r="A46" t="s">
        <v>11</v>
      </c>
      <c r="D46" s="14"/>
      <c r="E46" s="13" t="str">
        <f>IFERROR(VLOOKUP(D46,Données!$B:$C,2,FALSE), "")</f>
        <v/>
      </c>
    </row>
    <row r="47" spans="1:5">
      <c r="A47" t="s">
        <v>11</v>
      </c>
      <c r="D47" s="14"/>
      <c r="E47" s="13" t="str">
        <f>IFERROR(VLOOKUP(D47,Données!$B:$C,2,FALSE), "")</f>
        <v/>
      </c>
    </row>
    <row r="48" spans="1:5">
      <c r="A48" t="s">
        <v>11</v>
      </c>
      <c r="D48" s="14"/>
      <c r="E48" s="13" t="str">
        <f>IFERROR(VLOOKUP(D48,Données!$B:$C,2,FALSE), "")</f>
        <v/>
      </c>
    </row>
    <row r="49" spans="1:5">
      <c r="A49" t="s">
        <v>11</v>
      </c>
      <c r="D49" s="14"/>
      <c r="E49" s="13" t="str">
        <f>IFERROR(VLOOKUP(D49,Données!$B:$C,2,FALSE), "")</f>
        <v/>
      </c>
    </row>
    <row r="50" spans="1:5">
      <c r="A50" t="s">
        <v>11</v>
      </c>
      <c r="D50" s="14"/>
      <c r="E50" s="13" t="str">
        <f>IFERROR(VLOOKUP(D50,Données!$B:$C,2,FALSE), "")</f>
        <v/>
      </c>
    </row>
    <row r="51" spans="1:5">
      <c r="A51" t="s">
        <v>11</v>
      </c>
      <c r="D51" s="14"/>
      <c r="E51" s="13" t="str">
        <f>IFERROR(VLOOKUP(D51,Données!$B:$C,2,FALSE), "")</f>
        <v/>
      </c>
    </row>
    <row r="52" spans="1:5">
      <c r="A52" t="s">
        <v>11</v>
      </c>
      <c r="D52" s="14"/>
      <c r="E52" s="13" t="str">
        <f>IFERROR(VLOOKUP(D52,Données!$B:$C,2,FALSE), "")</f>
        <v/>
      </c>
    </row>
    <row r="53" spans="1:5">
      <c r="A53" t="s">
        <v>11</v>
      </c>
      <c r="D53" s="14"/>
      <c r="E53" s="13" t="str">
        <f>IFERROR(VLOOKUP(D53,Données!$B:$C,2,FALSE), "")</f>
        <v/>
      </c>
    </row>
    <row r="54" spans="1:5">
      <c r="A54" t="s">
        <v>11</v>
      </c>
      <c r="D54" s="14"/>
      <c r="E54" s="13" t="str">
        <f>IFERROR(VLOOKUP(D54,Données!$B:$C,2,FALSE), "")</f>
        <v/>
      </c>
    </row>
    <row r="55" spans="1:5">
      <c r="A55" t="s">
        <v>102</v>
      </c>
      <c r="D55" s="14"/>
      <c r="E55" s="13" t="str">
        <f>IFERROR(VLOOKUP(D55,Données!$B:$C,2,FALSE), "")</f>
        <v/>
      </c>
    </row>
    <row r="56" spans="1:5">
      <c r="A56" t="s">
        <v>102</v>
      </c>
      <c r="D56" s="14"/>
      <c r="E56" s="13" t="str">
        <f>IFERROR(VLOOKUP(D56,Données!$B:$C,2,FALSE), "")</f>
        <v/>
      </c>
    </row>
    <row r="57" spans="1:5">
      <c r="A57" t="s">
        <v>102</v>
      </c>
      <c r="D57" s="14"/>
      <c r="E57" s="13" t="str">
        <f>IFERROR(VLOOKUP(D57,Données!$B:$C,2,FALSE), "")</f>
        <v/>
      </c>
    </row>
    <row r="58" spans="1:5">
      <c r="A58" t="s">
        <v>102</v>
      </c>
      <c r="D58" s="14"/>
      <c r="E58" s="13" t="str">
        <f>IFERROR(VLOOKUP(D58,Données!$B:$C,2,FALSE), "")</f>
        <v/>
      </c>
    </row>
    <row r="59" spans="1:5">
      <c r="A59" t="s">
        <v>102</v>
      </c>
      <c r="D59" s="14"/>
      <c r="E59" s="13" t="str">
        <f>IFERROR(VLOOKUP(D59,Données!$B:$C,2,FALSE), "")</f>
        <v/>
      </c>
    </row>
    <row r="60" spans="1:5">
      <c r="A60" t="s">
        <v>102</v>
      </c>
      <c r="D60" s="14"/>
      <c r="E60" s="13" t="str">
        <f>IFERROR(VLOOKUP(D60,Données!$B:$C,2,FALSE), "")</f>
        <v/>
      </c>
    </row>
    <row r="61" spans="1:5">
      <c r="A61" t="s">
        <v>102</v>
      </c>
      <c r="D61" s="14"/>
      <c r="E61" s="13" t="str">
        <f>IFERROR(VLOOKUP(D61,Données!$B:$C,2,FALSE), "")</f>
        <v/>
      </c>
    </row>
    <row r="62" spans="1:5">
      <c r="A62" t="s">
        <v>102</v>
      </c>
      <c r="D62" s="14"/>
      <c r="E62" s="13" t="str">
        <f>IFERROR(VLOOKUP(D62,Données!$B:$C,2,FALSE), "")</f>
        <v/>
      </c>
    </row>
    <row r="63" spans="1:5">
      <c r="A63" t="s">
        <v>102</v>
      </c>
      <c r="D63" s="14"/>
      <c r="E63" s="13" t="str">
        <f>IFERROR(VLOOKUP(D63,Données!$B:$C,2,FALSE), "")</f>
        <v/>
      </c>
    </row>
    <row r="64" spans="1:5">
      <c r="A64" t="s">
        <v>103</v>
      </c>
      <c r="D64" s="14" t="s">
        <v>243</v>
      </c>
      <c r="E64" s="13" t="str">
        <f>IFERROR(VLOOKUP(D64,Données!$B:$C,2,FALSE), "")</f>
        <v>Libellé</v>
      </c>
    </row>
    <row r="65" spans="1:5">
      <c r="A65" t="s">
        <v>104</v>
      </c>
      <c r="D65" s="14"/>
      <c r="E65" s="13" t="str">
        <f>IFERROR(VLOOKUP(D65,Données!$B:$C,2,FALSE), "")</f>
        <v/>
      </c>
    </row>
    <row r="66" spans="1:5">
      <c r="A66" t="s">
        <v>105</v>
      </c>
      <c r="D66" s="14"/>
      <c r="E66" s="13" t="str">
        <f>IFERROR(VLOOKUP(D66,Données!$B:$C,2,FALSE), "")</f>
        <v/>
      </c>
    </row>
    <row r="67" spans="1:5">
      <c r="A67" t="s">
        <v>103</v>
      </c>
      <c r="D67" s="14"/>
      <c r="E67" s="13" t="str">
        <f>IFERROR(VLOOKUP(D67,Données!$B:$C,2,FALSE), "")</f>
        <v/>
      </c>
    </row>
    <row r="68" spans="1:5">
      <c r="A68" t="s">
        <v>106</v>
      </c>
      <c r="D68" s="14"/>
      <c r="E68" s="13" t="str">
        <f>IFERROR(VLOOKUP(D68,Données!$B:$C,2,FALSE), "")</f>
        <v/>
      </c>
    </row>
    <row r="69" spans="1:5">
      <c r="A69" t="s">
        <v>107</v>
      </c>
      <c r="D69" s="14"/>
      <c r="E69" s="13" t="str">
        <f>IFERROR(VLOOKUP(D69,Données!$B:$C,2,FALSE), "")</f>
        <v/>
      </c>
    </row>
    <row r="70" spans="1:5">
      <c r="A70" t="s">
        <v>108</v>
      </c>
      <c r="D70" s="14"/>
      <c r="E70" s="13" t="str">
        <f>IFERROR(VLOOKUP(D70,Données!$B:$C,2,FALSE), "")</f>
        <v/>
      </c>
    </row>
    <row r="71" spans="1:5">
      <c r="A71" t="s">
        <v>109</v>
      </c>
      <c r="D71" s="14"/>
      <c r="E71" s="13" t="str">
        <f>IFERROR(VLOOKUP(D71,Données!$B:$C,2,FALSE), "")</f>
        <v/>
      </c>
    </row>
    <row r="72" spans="1:5">
      <c r="A72" t="s">
        <v>110</v>
      </c>
      <c r="D72" s="14"/>
      <c r="E72" s="13" t="str">
        <f>IFERROR(VLOOKUP(D72,Données!$B:$C,2,FALSE), "")</f>
        <v/>
      </c>
    </row>
    <row r="73" spans="1:5">
      <c r="A73" t="s">
        <v>111</v>
      </c>
      <c r="D73" s="14"/>
      <c r="E73" s="13" t="str">
        <f>IFERROR(VLOOKUP(D73,Données!$B:$C,2,FALSE), "")</f>
        <v/>
      </c>
    </row>
    <row r="74" spans="1:5">
      <c r="A74" t="s">
        <v>112</v>
      </c>
      <c r="D74" s="14"/>
      <c r="E74" s="13" t="str">
        <f>IFERROR(VLOOKUP(D74,Données!$B:$C,2,FALSE), "")</f>
        <v/>
      </c>
    </row>
    <row r="75" spans="1:5">
      <c r="A75" t="s">
        <v>112</v>
      </c>
      <c r="D75" s="14"/>
      <c r="E75" s="13" t="str">
        <f>IFERROR(VLOOKUP(D75,Données!$B:$C,2,FALSE), "")</f>
        <v/>
      </c>
    </row>
    <row r="76" spans="1:5">
      <c r="A76" t="s">
        <v>112</v>
      </c>
      <c r="D76" s="14"/>
      <c r="E76" s="13" t="str">
        <f>IFERROR(VLOOKUP(D76,Données!$B:$C,2,FALSE), "")</f>
        <v/>
      </c>
    </row>
    <row r="77" spans="1:5">
      <c r="A77" t="s">
        <v>112</v>
      </c>
      <c r="D77" s="14"/>
      <c r="E77" s="13" t="str">
        <f>IFERROR(VLOOKUP(D77,Données!$B:$C,2,FALSE), "")</f>
        <v/>
      </c>
    </row>
    <row r="78" spans="1:5">
      <c r="A78" t="s">
        <v>112</v>
      </c>
      <c r="D78" s="14"/>
      <c r="E78" s="13" t="str">
        <f>IFERROR(VLOOKUP(D78,Données!$B:$C,2,FALSE), "")</f>
        <v/>
      </c>
    </row>
    <row r="79" spans="1:5">
      <c r="A79" t="s">
        <v>112</v>
      </c>
      <c r="D79" s="14"/>
      <c r="E79" s="13" t="str">
        <f>IFERROR(VLOOKUP(D79,Données!$B:$C,2,FALSE), "")</f>
        <v/>
      </c>
    </row>
    <row r="80" spans="1:5">
      <c r="A80" t="s">
        <v>112</v>
      </c>
      <c r="D80" s="14"/>
      <c r="E80" s="13" t="str">
        <f>IFERROR(VLOOKUP(D80,Données!$B:$C,2,FALSE), "")</f>
        <v/>
      </c>
    </row>
    <row r="81" spans="1:5">
      <c r="A81" t="s">
        <v>112</v>
      </c>
      <c r="D81" s="14"/>
      <c r="E81" s="13" t="str">
        <f>IFERROR(VLOOKUP(D81,Données!$B:$C,2,FALSE), "")</f>
        <v/>
      </c>
    </row>
    <row r="82" spans="1:5">
      <c r="A82" t="s">
        <v>10</v>
      </c>
      <c r="D82" s="14"/>
      <c r="E82" s="13" t="str">
        <f>IFERROR(VLOOKUP(D82,Données!$B:$C,2,FALSE), "")</f>
        <v/>
      </c>
    </row>
    <row r="83" spans="1:5">
      <c r="A83" t="s">
        <v>10</v>
      </c>
      <c r="D83" s="14"/>
      <c r="E83" s="13" t="str">
        <f>IFERROR(VLOOKUP(D83,Données!$B:$C,2,FALSE), "")</f>
        <v/>
      </c>
    </row>
    <row r="84" spans="1:5">
      <c r="A84" t="s">
        <v>10</v>
      </c>
      <c r="D84" s="14"/>
      <c r="E84" s="13" t="str">
        <f>IFERROR(VLOOKUP(D84,Données!$B:$C,2,FALSE), "")</f>
        <v/>
      </c>
    </row>
    <row r="85" spans="1:5">
      <c r="A85" t="s">
        <v>10</v>
      </c>
      <c r="D85" s="14"/>
      <c r="E85" s="13" t="str">
        <f>IFERROR(VLOOKUP(D85,Données!$B:$C,2,FALSE), "")</f>
        <v/>
      </c>
    </row>
    <row r="86" spans="1:5">
      <c r="A86" t="s">
        <v>10</v>
      </c>
      <c r="D86" s="14"/>
      <c r="E86" s="13" t="str">
        <f>IFERROR(VLOOKUP(D86,Données!$B:$C,2,FALSE), "")</f>
        <v/>
      </c>
    </row>
    <row r="87" spans="1:5">
      <c r="A87" t="s">
        <v>10</v>
      </c>
      <c r="D87" s="14"/>
      <c r="E87" s="13" t="str">
        <f>IFERROR(VLOOKUP(D87,Données!$B:$C,2,FALSE), "")</f>
        <v/>
      </c>
    </row>
    <row r="88" spans="1:5">
      <c r="A88" t="s">
        <v>10</v>
      </c>
      <c r="D88" s="14"/>
      <c r="E88" s="13" t="str">
        <f>IFERROR(VLOOKUP(D88,Données!$B:$C,2,FALSE), "")</f>
        <v/>
      </c>
    </row>
    <row r="89" spans="1:5">
      <c r="A89" t="s">
        <v>113</v>
      </c>
      <c r="D89" s="14"/>
      <c r="E89" s="13" t="str">
        <f>IFERROR(VLOOKUP(D89,Données!$B:$C,2,FALSE), "")</f>
        <v/>
      </c>
    </row>
    <row r="90" spans="1:5">
      <c r="A90">
        <v>4202221000</v>
      </c>
      <c r="D90" s="14"/>
      <c r="E90" s="13" t="str">
        <f>IFERROR(VLOOKUP(D90,Données!$B:$C,2,FALSE), "")</f>
        <v/>
      </c>
    </row>
    <row r="91" spans="1:5">
      <c r="A91">
        <v>4202221000</v>
      </c>
      <c r="D91" s="14"/>
      <c r="E91" s="13" t="str">
        <f>IFERROR(VLOOKUP(D91,Données!$B:$C,2,FALSE), "")</f>
        <v/>
      </c>
    </row>
    <row r="92" spans="1:5">
      <c r="A92">
        <v>4202221000</v>
      </c>
      <c r="D92" s="14"/>
      <c r="E92" s="13" t="str">
        <f>IFERROR(VLOOKUP(D92,Données!$B:$C,2,FALSE), "")</f>
        <v/>
      </c>
    </row>
    <row r="93" spans="1:5">
      <c r="A93">
        <v>4202221000</v>
      </c>
      <c r="D93" s="14"/>
      <c r="E93" s="13" t="str">
        <f>IFERROR(VLOOKUP(D93,Données!$B:$C,2,FALSE), "")</f>
        <v/>
      </c>
    </row>
    <row r="94" spans="1:5">
      <c r="A94">
        <v>4202221000</v>
      </c>
      <c r="D94" s="14"/>
      <c r="E94" s="13" t="str">
        <f>IFERROR(VLOOKUP(D94,Données!$B:$C,2,FALSE), "")</f>
        <v/>
      </c>
    </row>
    <row r="95" spans="1:5">
      <c r="A95">
        <v>4202221000</v>
      </c>
      <c r="D95" s="14"/>
      <c r="E95" s="13" t="str">
        <f>IFERROR(VLOOKUP(D95,Données!$B:$C,2,FALSE), "")</f>
        <v/>
      </c>
    </row>
    <row r="96" spans="1:5">
      <c r="A96">
        <v>7907000000</v>
      </c>
      <c r="D96" s="14"/>
      <c r="E96" s="13" t="str">
        <f>IFERROR(VLOOKUP(D96,Données!$B:$C,2,FALSE), "")</f>
        <v/>
      </c>
    </row>
    <row r="97" spans="1:5">
      <c r="A97">
        <v>6307901000</v>
      </c>
      <c r="D97" s="14"/>
      <c r="E97" s="13" t="str">
        <f>IFERROR(VLOOKUP(D97,Données!$B:$C,2,FALSE), "")</f>
        <v/>
      </c>
    </row>
    <row r="98" spans="1:5">
      <c r="A98" t="s">
        <v>7</v>
      </c>
      <c r="D98" s="14"/>
      <c r="E98" s="13" t="str">
        <f>IFERROR(VLOOKUP(D98,Données!$B:$C,2,FALSE), "")</f>
        <v/>
      </c>
    </row>
    <row r="99" spans="1:5">
      <c r="A99" t="s">
        <v>7</v>
      </c>
      <c r="D99" s="14"/>
      <c r="E99" s="13" t="str">
        <f>IFERROR(VLOOKUP(D99,Données!$B:$C,2,FALSE), "")</f>
        <v/>
      </c>
    </row>
    <row r="100" spans="1:5">
      <c r="A100" t="s">
        <v>7</v>
      </c>
      <c r="D100" s="14"/>
      <c r="E100" s="13" t="str">
        <f>IFERROR(VLOOKUP(D100,Données!$B:$C,2,FALSE), "")</f>
        <v/>
      </c>
    </row>
    <row r="101" spans="1:5">
      <c r="A101" t="s">
        <v>7</v>
      </c>
      <c r="D101" s="14"/>
      <c r="E101" s="13" t="str">
        <f>IFERROR(VLOOKUP(D101,Données!$B:$C,2,FALSE), "")</f>
        <v/>
      </c>
    </row>
    <row r="102" spans="1:5">
      <c r="A102" t="s">
        <v>7</v>
      </c>
      <c r="D102" s="14"/>
      <c r="E102" s="13" t="str">
        <f>IFERROR(VLOOKUP(D102,Données!$B:$C,2,FALSE), "")</f>
        <v/>
      </c>
    </row>
    <row r="103" spans="1:5">
      <c r="A103" t="s">
        <v>7</v>
      </c>
      <c r="D103" s="14"/>
      <c r="E103" s="13" t="str">
        <f>IFERROR(VLOOKUP(D103,Données!$B:$C,2,FALSE), "")</f>
        <v/>
      </c>
    </row>
    <row r="104" spans="1:5">
      <c r="A104" t="s">
        <v>7</v>
      </c>
      <c r="D104" s="14"/>
      <c r="E104" s="13" t="str">
        <f>IFERROR(VLOOKUP(D104,Données!$B:$C,2,FALSE), "")</f>
        <v/>
      </c>
    </row>
    <row r="105" spans="1:5">
      <c r="A105" t="s">
        <v>7</v>
      </c>
      <c r="D105" s="14"/>
      <c r="E105" s="13" t="str">
        <f>IFERROR(VLOOKUP(D105,Données!$B:$C,2,FALSE), "")</f>
        <v/>
      </c>
    </row>
    <row r="106" spans="1:5">
      <c r="A106" t="s">
        <v>114</v>
      </c>
      <c r="D106" s="14"/>
      <c r="E106" s="13" t="str">
        <f>IFERROR(VLOOKUP(D106,Données!$B:$C,2,FALSE), "")</f>
        <v/>
      </c>
    </row>
    <row r="107" spans="1:5">
      <c r="A107" t="s">
        <v>115</v>
      </c>
      <c r="D107" s="14"/>
      <c r="E107" s="13" t="str">
        <f>IFERROR(VLOOKUP(D107,Données!$B:$C,2,FALSE), "")</f>
        <v/>
      </c>
    </row>
    <row r="108" spans="1:5">
      <c r="A108" t="s">
        <v>116</v>
      </c>
      <c r="D108" s="14"/>
      <c r="E108" s="13" t="str">
        <f>IFERROR(VLOOKUP(D108,Données!$B:$C,2,FALSE), "")</f>
        <v/>
      </c>
    </row>
    <row r="109" spans="1:5">
      <c r="A109" t="s">
        <v>3</v>
      </c>
      <c r="D109" s="14"/>
      <c r="E109" s="13" t="str">
        <f>IFERROR(VLOOKUP(D109,Données!$B:$C,2,FALSE), "")</f>
        <v/>
      </c>
    </row>
    <row r="110" spans="1:5">
      <c r="A110" t="s">
        <v>117</v>
      </c>
      <c r="D110" s="14" t="s">
        <v>253</v>
      </c>
      <c r="E110" s="13" t="str">
        <f>IFERROR(VLOOKUP(D110,Données!$B:$C,2,FALSE), "")</f>
        <v>Total facture</v>
      </c>
    </row>
    <row r="111" spans="1:5">
      <c r="A111" t="s">
        <v>12</v>
      </c>
      <c r="D111" s="14"/>
      <c r="E111" s="13" t="str">
        <f>IFERROR(VLOOKUP(D111,Données!$B:$C,2,FALSE), "")</f>
        <v/>
      </c>
    </row>
    <row r="112" spans="1:5">
      <c r="A112" t="s">
        <v>5</v>
      </c>
      <c r="D112" s="14"/>
      <c r="E112" s="13" t="str">
        <f>IFERROR(VLOOKUP(D112,Données!$B:$C,2,FALSE), "")</f>
        <v/>
      </c>
    </row>
    <row r="113" spans="1:5">
      <c r="A113" t="s">
        <v>118</v>
      </c>
      <c r="D113" s="14"/>
      <c r="E113" s="13" t="str">
        <f>IFERROR(VLOOKUP(D113,Données!$B:$C,2,FALSE), "")</f>
        <v/>
      </c>
    </row>
    <row r="114" spans="1:5">
      <c r="A114" t="s">
        <v>6</v>
      </c>
      <c r="D114" s="14"/>
      <c r="E114" s="13" t="str">
        <f>IFERROR(VLOOKUP(D114,Données!$B:$C,2,FALSE), "")</f>
        <v/>
      </c>
    </row>
    <row r="115" spans="1:5">
      <c r="A115" t="s">
        <v>119</v>
      </c>
      <c r="D115" s="14"/>
      <c r="E115" s="13" t="str">
        <f>IFERROR(VLOOKUP(D115,Données!$B:$C,2,FALSE), "")</f>
        <v/>
      </c>
    </row>
    <row r="116" spans="1:5">
      <c r="A116" t="s">
        <v>8</v>
      </c>
      <c r="D116" s="14"/>
      <c r="E116" s="13" t="str">
        <f>IFERROR(VLOOKUP(D116,Données!$B:$C,2,FALSE), "")</f>
        <v/>
      </c>
    </row>
    <row r="117" spans="1:5">
      <c r="A117" t="s">
        <v>120</v>
      </c>
      <c r="D117" s="14"/>
      <c r="E117" s="13" t="str">
        <f>IFERROR(VLOOKUP(D117,Données!$B:$C,2,FALSE), "")</f>
        <v/>
      </c>
    </row>
    <row r="118" spans="1:5">
      <c r="A118" t="s">
        <v>121</v>
      </c>
      <c r="D118" s="14"/>
      <c r="E118" s="13" t="str">
        <f>IFERROR(VLOOKUP(D118,Données!$B:$C,2,FALSE), "")</f>
        <v/>
      </c>
    </row>
    <row r="119" spans="1:5">
      <c r="A119" t="s">
        <v>122</v>
      </c>
      <c r="D119" s="14"/>
      <c r="E119" s="13" t="str">
        <f>IFERROR(VLOOKUP(D119,Données!$B:$C,2,FALSE), "")</f>
        <v/>
      </c>
    </row>
    <row r="120" spans="1:5">
      <c r="A120" t="s">
        <v>9</v>
      </c>
      <c r="D120" s="14"/>
      <c r="E120" s="13" t="str">
        <f>IFERROR(VLOOKUP(D120,Données!$B:$C,2,FALSE), "")</f>
        <v/>
      </c>
    </row>
    <row r="121" spans="1:5">
      <c r="A121" t="s">
        <v>123</v>
      </c>
      <c r="D121" s="14" t="s">
        <v>254</v>
      </c>
      <c r="E121" s="13" t="str">
        <f>IFERROR(VLOOKUP(D121,Données!$B:$C,2,FALSE), "")</f>
        <v>Référence facture</v>
      </c>
    </row>
    <row r="122" spans="1:5">
      <c r="A122" t="s">
        <v>13</v>
      </c>
      <c r="D122" s="14"/>
      <c r="E122" s="13" t="str">
        <f>IFERROR(VLOOKUP(D122,Données!$B:$C,2,FALSE), "")</f>
        <v/>
      </c>
    </row>
    <row r="123" spans="1:5">
      <c r="A123" t="s">
        <v>14</v>
      </c>
      <c r="D123" s="14"/>
      <c r="E123" s="13" t="str">
        <f>IFERROR(VLOOKUP(D123,Données!$B:$C,2,FALSE), "")</f>
        <v/>
      </c>
    </row>
    <row r="124" spans="1:5">
      <c r="A124" t="s">
        <v>15</v>
      </c>
      <c r="D124" s="14"/>
      <c r="E124" s="13" t="str">
        <f>IFERROR(VLOOKUP(D124,Données!$B:$C,2,FALSE), "")</f>
        <v/>
      </c>
    </row>
    <row r="125" spans="1:5">
      <c r="A125" t="s">
        <v>16</v>
      </c>
      <c r="D125" s="14"/>
      <c r="E125" s="13" t="str">
        <f>IFERROR(VLOOKUP(D125,Données!$B:$C,2,FALSE), "")</f>
        <v/>
      </c>
    </row>
    <row r="126" spans="1:5">
      <c r="A126" t="s">
        <v>17</v>
      </c>
      <c r="D126" s="14"/>
      <c r="E126" s="13" t="str">
        <f>IFERROR(VLOOKUP(D126,Données!$B:$C,2,FALSE), "")</f>
        <v/>
      </c>
    </row>
    <row r="127" spans="1:5">
      <c r="A127" t="s">
        <v>124</v>
      </c>
      <c r="D127" s="14"/>
      <c r="E127" s="13" t="str">
        <f>IFERROR(VLOOKUP(D127,Données!$B:$C,2,FALSE), "")</f>
        <v/>
      </c>
    </row>
    <row r="128" spans="1:5">
      <c r="A128" t="s">
        <v>0</v>
      </c>
      <c r="D128" s="14"/>
      <c r="E128" s="13" t="str">
        <f>IFERROR(VLOOKUP(D128,Données!$B:$C,2,FALSE), "")</f>
        <v/>
      </c>
    </row>
    <row r="129" spans="1:5">
      <c r="A129" t="s">
        <v>1</v>
      </c>
      <c r="D129" s="14"/>
      <c r="E129" s="13" t="str">
        <f>IFERROR(VLOOKUP(D129,Données!$B:$C,2,FALSE), "")</f>
        <v/>
      </c>
    </row>
    <row r="130" spans="1:5">
      <c r="A130" t="s">
        <v>2</v>
      </c>
      <c r="D130" s="14"/>
      <c r="E130" s="13" t="str">
        <f>IFERROR(VLOOKUP(D130,Données!$B:$C,2,FALSE), "")</f>
        <v/>
      </c>
    </row>
    <row r="131" spans="1:5">
      <c r="A131" t="s">
        <v>125</v>
      </c>
      <c r="D131" s="14"/>
      <c r="E131" s="13" t="str">
        <f>IFERROR(VLOOKUP(D131,Données!$B:$C,2,FALSE), "")</f>
        <v/>
      </c>
    </row>
    <row r="132" spans="1:5">
      <c r="A132" t="s">
        <v>4</v>
      </c>
      <c r="D132" s="14"/>
      <c r="E132" s="13" t="str">
        <f>IFERROR(VLOOKUP(D132,Données!$B:$C,2,FALSE), "")</f>
        <v/>
      </c>
    </row>
    <row r="133" spans="1:5">
      <c r="A133">
        <v>1</v>
      </c>
      <c r="D133" s="14"/>
      <c r="E133" s="13" t="str">
        <f>IFERROR(VLOOKUP(D133,Données!$B:$C,2,FALSE), "")</f>
        <v/>
      </c>
    </row>
    <row r="134" spans="1:5">
      <c r="A134">
        <v>2487</v>
      </c>
      <c r="D134" s="14"/>
      <c r="E134" s="13" t="str">
        <f>IFERROR(VLOOKUP(D134,Données!$B:$C,2,FALSE), "")</f>
        <v/>
      </c>
    </row>
    <row r="135" spans="1:5">
      <c r="A135" t="s">
        <v>126</v>
      </c>
      <c r="D135" s="14"/>
      <c r="E135" s="13" t="str">
        <f>IFERROR(VLOOKUP(D135,Données!$B:$C,2,FALSE), "")</f>
        <v/>
      </c>
    </row>
    <row r="136" spans="1:5">
      <c r="A136" t="s">
        <v>24</v>
      </c>
      <c r="D136" s="14"/>
      <c r="E136" s="13" t="str">
        <f>IFERROR(VLOOKUP(D136,Données!$B:$C,2,FALSE), "")</f>
        <v/>
      </c>
    </row>
    <row r="137" spans="1:5">
      <c r="A137" t="s">
        <v>24</v>
      </c>
      <c r="D137" s="14"/>
      <c r="E137" s="13" t="str">
        <f>IFERROR(VLOOKUP(D137,Données!$B:$C,2,FALSE), "")</f>
        <v/>
      </c>
    </row>
    <row r="138" spans="1:5">
      <c r="A138" t="s">
        <v>24</v>
      </c>
      <c r="D138" s="14"/>
      <c r="E138" s="13" t="str">
        <f>IFERROR(VLOOKUP(D138,Données!$B:$C,2,FALSE), "")</f>
        <v/>
      </c>
    </row>
    <row r="139" spans="1:5">
      <c r="A139" t="s">
        <v>24</v>
      </c>
      <c r="D139" s="14"/>
      <c r="E139" s="13" t="str">
        <f>IFERROR(VLOOKUP(D139,Données!$B:$C,2,FALSE), "")</f>
        <v/>
      </c>
    </row>
    <row r="140" spans="1:5">
      <c r="A140" t="s">
        <v>127</v>
      </c>
      <c r="D140" s="14"/>
      <c r="E140" s="13" t="str">
        <f>IFERROR(VLOOKUP(D140,Données!$B:$C,2,FALSE), "")</f>
        <v/>
      </c>
    </row>
    <row r="141" spans="1:5">
      <c r="A141" t="s">
        <v>128</v>
      </c>
      <c r="D141" s="14"/>
      <c r="E141" s="13" t="str">
        <f>IFERROR(VLOOKUP(D141,Données!$B:$C,2,FALSE), "")</f>
        <v/>
      </c>
    </row>
    <row r="142" spans="1:5">
      <c r="A142" t="s">
        <v>129</v>
      </c>
      <c r="D142" s="14"/>
      <c r="E142" s="13" t="str">
        <f>IFERROR(VLOOKUP(D142,Données!$B:$C,2,FALSE), "")</f>
        <v/>
      </c>
    </row>
    <row r="143" spans="1:5">
      <c r="A143" t="s">
        <v>130</v>
      </c>
      <c r="D143" s="14"/>
      <c r="E143" s="13" t="str">
        <f>IFERROR(VLOOKUP(D143,Données!$B:$C,2,FALSE), "")</f>
        <v/>
      </c>
    </row>
    <row r="144" spans="1:5">
      <c r="A144" s="12">
        <v>43448</v>
      </c>
      <c r="D144" s="14"/>
      <c r="E144" s="13" t="str">
        <f>IFERROR(VLOOKUP(D144,Données!$B:$C,2,FALSE), "")</f>
        <v/>
      </c>
    </row>
    <row r="145" spans="1:5">
      <c r="A145" s="12">
        <v>43448</v>
      </c>
      <c r="D145" s="14"/>
      <c r="E145" s="13" t="str">
        <f>IFERROR(VLOOKUP(D145,Données!$B:$C,2,FALSE), "")</f>
        <v/>
      </c>
    </row>
    <row r="146" spans="1:5">
      <c r="A146" s="12">
        <v>43448</v>
      </c>
      <c r="D146" s="14"/>
      <c r="E146" s="13" t="str">
        <f>IFERROR(VLOOKUP(D146,Données!$B:$C,2,FALSE), "")</f>
        <v/>
      </c>
    </row>
    <row r="147" spans="1:5">
      <c r="A147" t="s">
        <v>7</v>
      </c>
      <c r="D147" s="14"/>
      <c r="E147" s="13" t="str">
        <f>IFERROR(VLOOKUP(D147,Données!$B:$C,2,FALSE), "")</f>
        <v/>
      </c>
    </row>
    <row r="148" spans="1:5">
      <c r="A148" t="s">
        <v>7</v>
      </c>
      <c r="D148" s="14"/>
      <c r="E148" s="13" t="str">
        <f>IFERROR(VLOOKUP(D148,Données!$B:$C,2,FALSE), "")</f>
        <v/>
      </c>
    </row>
    <row r="149" spans="1:5">
      <c r="A149" t="s">
        <v>7</v>
      </c>
      <c r="D149" s="14"/>
      <c r="E149" s="13" t="str">
        <f>IFERROR(VLOOKUP(D149,Données!$B:$C,2,FALSE), "")</f>
        <v/>
      </c>
    </row>
    <row r="150" spans="1:5">
      <c r="A150" t="s">
        <v>7</v>
      </c>
      <c r="D150" s="14"/>
      <c r="E150" s="13" t="str">
        <f>IFERROR(VLOOKUP(D150,Données!$B:$C,2,FALSE), "")</f>
        <v/>
      </c>
    </row>
    <row r="151" spans="1:5">
      <c r="A151" t="s">
        <v>101</v>
      </c>
      <c r="D151" s="14"/>
      <c r="E151" s="13" t="str">
        <f>IFERROR(VLOOKUP(D151,Données!$B:$C,2,FALSE), "")</f>
        <v/>
      </c>
    </row>
    <row r="152" spans="1:5">
      <c r="A152" t="s">
        <v>101</v>
      </c>
      <c r="D152" s="14"/>
      <c r="E152" s="13" t="str">
        <f>IFERROR(VLOOKUP(D152,Données!$B:$C,2,FALSE), "")</f>
        <v/>
      </c>
    </row>
    <row r="153" spans="1:5">
      <c r="A153" t="s">
        <v>101</v>
      </c>
      <c r="D153" s="14"/>
      <c r="E153" s="13" t="str">
        <f>IFERROR(VLOOKUP(D153,Données!$B:$C,2,FALSE), "")</f>
        <v/>
      </c>
    </row>
    <row r="154" spans="1:5">
      <c r="A154" t="s">
        <v>101</v>
      </c>
      <c r="D154" s="14"/>
      <c r="E154" s="13" t="str">
        <f>IFERROR(VLOOKUP(D154,Données!$B:$C,2,FALSE), "")</f>
        <v/>
      </c>
    </row>
    <row r="155" spans="1:5">
      <c r="A155" t="s">
        <v>101</v>
      </c>
      <c r="D155" s="14"/>
      <c r="E155" s="13" t="str">
        <f>IFERROR(VLOOKUP(D155,Données!$B:$C,2,FALSE), "")</f>
        <v/>
      </c>
    </row>
    <row r="156" spans="1:5">
      <c r="A156" t="s">
        <v>101</v>
      </c>
      <c r="D156" s="14"/>
      <c r="E156" s="13" t="str">
        <f>IFERROR(VLOOKUP(D156,Données!$B:$C,2,FALSE), "")</f>
        <v/>
      </c>
    </row>
    <row r="157" spans="1:5">
      <c r="A157" t="s">
        <v>101</v>
      </c>
      <c r="D157" s="14"/>
      <c r="E157" s="13" t="str">
        <f>IFERROR(VLOOKUP(D157,Données!$B:$C,2,FALSE), "")</f>
        <v/>
      </c>
    </row>
    <row r="158" spans="1:5">
      <c r="A158" t="s">
        <v>101</v>
      </c>
      <c r="D158" s="14"/>
      <c r="E158" s="13" t="str">
        <f>IFERROR(VLOOKUP(D158,Données!$B:$C,2,FALSE), "")</f>
        <v/>
      </c>
    </row>
    <row r="159" spans="1:5">
      <c r="A159" t="s">
        <v>101</v>
      </c>
      <c r="D159" s="14"/>
      <c r="E159" s="13" t="str">
        <f>IFERROR(VLOOKUP(D159,Données!$B:$C,2,FALSE), "")</f>
        <v/>
      </c>
    </row>
    <row r="160" spans="1:5">
      <c r="A160" t="s">
        <v>131</v>
      </c>
      <c r="D160" s="14"/>
      <c r="E160" s="13" t="str">
        <f>IFERROR(VLOOKUP(D160,Données!$B:$C,2,FALSE), "")</f>
        <v/>
      </c>
    </row>
    <row r="161" spans="1:5">
      <c r="A161" t="s">
        <v>132</v>
      </c>
      <c r="D161" s="14"/>
      <c r="E161" s="13" t="str">
        <f>IFERROR(VLOOKUP(D161,Données!$B:$C,2,FALSE), "")</f>
        <v/>
      </c>
    </row>
    <row r="162" spans="1:5">
      <c r="A162" t="s">
        <v>133</v>
      </c>
      <c r="D162" s="14"/>
      <c r="E162" s="13" t="str">
        <f>IFERROR(VLOOKUP(D162,Données!$B:$C,2,FALSE), "")</f>
        <v/>
      </c>
    </row>
    <row r="163" spans="1:5">
      <c r="A163" t="s">
        <v>134</v>
      </c>
      <c r="D163" s="14"/>
      <c r="E163" s="13" t="str">
        <f>IFERROR(VLOOKUP(D163,Données!$B:$C,2,FALSE), "")</f>
        <v/>
      </c>
    </row>
    <row r="164" spans="1:5">
      <c r="A164" t="s">
        <v>131</v>
      </c>
      <c r="D164" s="14"/>
      <c r="E164" s="13" t="str">
        <f>IFERROR(VLOOKUP(D164,Données!$B:$C,2,FALSE), "")</f>
        <v/>
      </c>
    </row>
    <row r="165" spans="1:5">
      <c r="A165" t="s">
        <v>133</v>
      </c>
      <c r="D165" s="14"/>
      <c r="E165" s="13" t="str">
        <f>IFERROR(VLOOKUP(D165,Données!$B:$C,2,FALSE), "")</f>
        <v/>
      </c>
    </row>
    <row r="166" spans="1:5">
      <c r="A166" t="s">
        <v>131</v>
      </c>
      <c r="D166" s="14"/>
      <c r="E166" s="13" t="str">
        <f>IFERROR(VLOOKUP(D166,Données!$B:$C,2,FALSE), "")</f>
        <v/>
      </c>
    </row>
    <row r="167" spans="1:5">
      <c r="A167" t="s">
        <v>133</v>
      </c>
      <c r="D167" s="14"/>
      <c r="E167" s="13" t="str">
        <f>IFERROR(VLOOKUP(D167,Données!$B:$C,2,FALSE), "")</f>
        <v/>
      </c>
    </row>
    <row r="168" spans="1:5">
      <c r="A168" t="s">
        <v>135</v>
      </c>
      <c r="D168" s="14"/>
      <c r="E168" s="13" t="str">
        <f>IFERROR(VLOOKUP(D168,Données!$B:$C,2,FALSE), "")</f>
        <v/>
      </c>
    </row>
    <row r="169" spans="1:5">
      <c r="A169" s="12">
        <v>43211</v>
      </c>
      <c r="D169" s="14"/>
      <c r="E169" s="13" t="str">
        <f>IFERROR(VLOOKUP(D169,Données!$B:$C,2,FALSE), "")</f>
        <v/>
      </c>
    </row>
    <row r="170" spans="1:5">
      <c r="A170" s="12">
        <v>43213</v>
      </c>
      <c r="D170" s="14"/>
      <c r="E170" s="13" t="str">
        <f>IFERROR(VLOOKUP(D170,Données!$B:$C,2,FALSE), "")</f>
        <v/>
      </c>
    </row>
    <row r="171" spans="1:5">
      <c r="A171" s="12">
        <v>43213</v>
      </c>
      <c r="D171" s="14"/>
      <c r="E171" s="13" t="str">
        <f>IFERROR(VLOOKUP(D171,Données!$B:$C,2,FALSE), "")</f>
        <v/>
      </c>
    </row>
    <row r="172" spans="1:5">
      <c r="A172" s="12">
        <v>43213</v>
      </c>
      <c r="D172" s="14"/>
      <c r="E172" s="13" t="str">
        <f>IFERROR(VLOOKUP(D172,Données!$B:$C,2,FALSE), "")</f>
        <v/>
      </c>
    </row>
    <row r="173" spans="1:5">
      <c r="A173" s="12">
        <v>43211</v>
      </c>
      <c r="D173" s="14"/>
      <c r="E173" s="13" t="str">
        <f>IFERROR(VLOOKUP(D173,Données!$B:$C,2,FALSE), "")</f>
        <v/>
      </c>
    </row>
    <row r="174" spans="1:5">
      <c r="A174" s="12">
        <v>43213</v>
      </c>
      <c r="D174" s="14"/>
      <c r="E174" s="13" t="str">
        <f>IFERROR(VLOOKUP(D174,Données!$B:$C,2,FALSE), "")</f>
        <v/>
      </c>
    </row>
    <row r="175" spans="1:5">
      <c r="A175" s="12">
        <v>43211</v>
      </c>
      <c r="D175" s="14"/>
      <c r="E175" s="13" t="str">
        <f>IFERROR(VLOOKUP(D175,Données!$B:$C,2,FALSE), "")</f>
        <v/>
      </c>
    </row>
    <row r="176" spans="1:5">
      <c r="A176" s="12">
        <v>43213</v>
      </c>
      <c r="D176" s="14"/>
      <c r="E176" s="13" t="str">
        <f>IFERROR(VLOOKUP(D176,Données!$B:$C,2,FALSE), "")</f>
        <v/>
      </c>
    </row>
    <row r="177" spans="1:5">
      <c r="A177" t="s">
        <v>7</v>
      </c>
      <c r="D177" s="14"/>
      <c r="E177" s="13" t="str">
        <f>IFERROR(VLOOKUP(D177,Données!$B:$C,2,FALSE), "")</f>
        <v/>
      </c>
    </row>
    <row r="178" spans="1:5">
      <c r="A178" t="s">
        <v>7</v>
      </c>
      <c r="D178" s="14"/>
      <c r="E178" s="13" t="str">
        <f>IFERROR(VLOOKUP(D178,Données!$B:$C,2,FALSE), "")</f>
        <v/>
      </c>
    </row>
    <row r="179" spans="1:5">
      <c r="A179" t="s">
        <v>7</v>
      </c>
      <c r="D179" s="14"/>
      <c r="E179" s="13" t="str">
        <f>IFERROR(VLOOKUP(D179,Données!$B:$C,2,FALSE), "")</f>
        <v/>
      </c>
    </row>
    <row r="180" spans="1:5">
      <c r="A180" t="s">
        <v>7</v>
      </c>
      <c r="D180" s="14"/>
      <c r="E180" s="13" t="str">
        <f>IFERROR(VLOOKUP(D180,Données!$B:$C,2,FALSE), "")</f>
        <v/>
      </c>
    </row>
    <row r="181" spans="1:5">
      <c r="A181" t="s">
        <v>7</v>
      </c>
      <c r="D181" s="14"/>
      <c r="E181" s="13" t="str">
        <f>IFERROR(VLOOKUP(D181,Données!$B:$C,2,FALSE), "")</f>
        <v/>
      </c>
    </row>
    <row r="182" spans="1:5">
      <c r="A182" t="s">
        <v>7</v>
      </c>
      <c r="D182" s="14"/>
      <c r="E182" s="13" t="str">
        <f>IFERROR(VLOOKUP(D182,Données!$B:$C,2,FALSE), "")</f>
        <v/>
      </c>
    </row>
    <row r="183" spans="1:5">
      <c r="A183" t="s">
        <v>7</v>
      </c>
      <c r="D183" s="14"/>
      <c r="E183" s="13" t="str">
        <f>IFERROR(VLOOKUP(D183,Données!$B:$C,2,FALSE), "")</f>
        <v/>
      </c>
    </row>
    <row r="184" spans="1:5">
      <c r="A184" t="s">
        <v>7</v>
      </c>
      <c r="D184" s="14"/>
      <c r="E184" s="13" t="str">
        <f>IFERROR(VLOOKUP(D184,Données!$B:$C,2,FALSE), "")</f>
        <v/>
      </c>
    </row>
    <row r="185" spans="1:5">
      <c r="A185" t="s">
        <v>7</v>
      </c>
      <c r="D185" s="14"/>
      <c r="E185" s="13" t="str">
        <f>IFERROR(VLOOKUP(D185,Données!$B:$C,2,FALSE), "")</f>
        <v/>
      </c>
    </row>
    <row r="186" spans="1:5">
      <c r="A186" t="s">
        <v>136</v>
      </c>
      <c r="D186" s="14"/>
      <c r="E186" s="13" t="str">
        <f>IFERROR(VLOOKUP(D186,Données!$B:$C,2,FALSE), "")</f>
        <v/>
      </c>
    </row>
    <row r="187" spans="1:5">
      <c r="A187" t="s">
        <v>137</v>
      </c>
      <c r="D187" s="14"/>
      <c r="E187" s="13" t="str">
        <f>IFERROR(VLOOKUP(D187,Données!$B:$C,2,FALSE), "")</f>
        <v/>
      </c>
    </row>
    <row r="188" spans="1:5">
      <c r="A188" t="s">
        <v>138</v>
      </c>
      <c r="D188" s="14"/>
      <c r="E188" s="13" t="str">
        <f>IFERROR(VLOOKUP(D188,Données!$B:$C,2,FALSE), "")</f>
        <v/>
      </c>
    </row>
    <row r="189" spans="1:5">
      <c r="A189" t="s">
        <v>18</v>
      </c>
      <c r="D189" s="14" t="s">
        <v>246</v>
      </c>
      <c r="E189" s="13" t="str">
        <f>IFERROR(VLOOKUP(D189,Données!$B:$C,2,FALSE), "")</f>
        <v>Taille</v>
      </c>
    </row>
    <row r="190" spans="1:5">
      <c r="A190" t="s">
        <v>18</v>
      </c>
      <c r="D190" s="14"/>
      <c r="E190" s="13" t="str">
        <f>IFERROR(VLOOKUP(D190,Données!$B:$C,2,FALSE), "")</f>
        <v/>
      </c>
    </row>
    <row r="191" spans="1:5">
      <c r="A191" t="s">
        <v>18</v>
      </c>
      <c r="D191" s="14"/>
      <c r="E191" s="13" t="str">
        <f>IFERROR(VLOOKUP(D191,Données!$B:$C,2,FALSE), "")</f>
        <v/>
      </c>
    </row>
    <row r="192" spans="1:5">
      <c r="A192" t="s">
        <v>18</v>
      </c>
      <c r="D192" s="14"/>
      <c r="E192" s="13" t="str">
        <f>IFERROR(VLOOKUP(D192,Données!$B:$C,2,FALSE), "")</f>
        <v/>
      </c>
    </row>
    <row r="193" spans="1:5">
      <c r="A193" t="s">
        <v>18</v>
      </c>
      <c r="D193" s="14"/>
      <c r="E193" s="13" t="str">
        <f>IFERROR(VLOOKUP(D193,Données!$B:$C,2,FALSE), "")</f>
        <v/>
      </c>
    </row>
    <row r="194" spans="1:5">
      <c r="A194" t="s">
        <v>18</v>
      </c>
      <c r="D194" s="14"/>
      <c r="E194" s="13" t="str">
        <f>IFERROR(VLOOKUP(D194,Données!$B:$C,2,FALSE), "")</f>
        <v/>
      </c>
    </row>
    <row r="195" spans="1:5">
      <c r="A195" t="s">
        <v>18</v>
      </c>
      <c r="D195" s="14"/>
      <c r="E195" s="13" t="str">
        <f>IFERROR(VLOOKUP(D195,Données!$B:$C,2,FALSE), "")</f>
        <v/>
      </c>
    </row>
    <row r="196" spans="1:5">
      <c r="A196" t="s">
        <v>18</v>
      </c>
      <c r="D196" s="14"/>
      <c r="E196" s="13" t="str">
        <f>IFERROR(VLOOKUP(D196,Données!$B:$C,2,FALSE), "")</f>
        <v/>
      </c>
    </row>
    <row r="197" spans="1:5">
      <c r="A197" t="s">
        <v>18</v>
      </c>
      <c r="D197" s="14"/>
      <c r="E197" s="13" t="str">
        <f>IFERROR(VLOOKUP(D197,Données!$B:$C,2,FALSE), "")</f>
        <v/>
      </c>
    </row>
    <row r="198" spans="1:5">
      <c r="A198">
        <v>4</v>
      </c>
      <c r="D198" s="14" t="s">
        <v>247</v>
      </c>
      <c r="E198" s="13" t="str">
        <f>IFERROR(VLOOKUP(D198,Données!$B:$C,2,FALSE), "")</f>
        <v>Quantité</v>
      </c>
    </row>
    <row r="199" spans="1:5">
      <c r="A199">
        <v>5</v>
      </c>
      <c r="D199" s="14"/>
      <c r="E199" s="13" t="str">
        <f>IFERROR(VLOOKUP(D199,Données!$B:$C,2,FALSE), "")</f>
        <v/>
      </c>
    </row>
    <row r="200" spans="1:5">
      <c r="A200">
        <v>3</v>
      </c>
      <c r="D200" s="14"/>
      <c r="E200" s="13" t="str">
        <f>IFERROR(VLOOKUP(D200,Données!$B:$C,2,FALSE), "")</f>
        <v/>
      </c>
    </row>
    <row r="201" spans="1:5">
      <c r="A201">
        <v>4</v>
      </c>
      <c r="D201" s="14"/>
      <c r="E201" s="13" t="str">
        <f>IFERROR(VLOOKUP(D201,Données!$B:$C,2,FALSE), "")</f>
        <v/>
      </c>
    </row>
    <row r="202" spans="1:5">
      <c r="A202">
        <v>7</v>
      </c>
      <c r="D202" s="14"/>
      <c r="E202" s="13" t="str">
        <f>IFERROR(VLOOKUP(D202,Données!$B:$C,2,FALSE), "")</f>
        <v/>
      </c>
    </row>
    <row r="203" spans="1:5">
      <c r="A203">
        <v>10</v>
      </c>
      <c r="D203" s="14"/>
      <c r="E203" s="13" t="str">
        <f>IFERROR(VLOOKUP(D203,Données!$B:$C,2,FALSE), "")</f>
        <v/>
      </c>
    </row>
    <row r="204" spans="1:5">
      <c r="A204">
        <v>8</v>
      </c>
      <c r="D204" s="14"/>
      <c r="E204" s="13" t="str">
        <f>IFERROR(VLOOKUP(D204,Données!$B:$C,2,FALSE), "")</f>
        <v/>
      </c>
    </row>
    <row r="205" spans="1:5">
      <c r="A205">
        <v>1</v>
      </c>
      <c r="D205" s="14"/>
      <c r="E205" s="13" t="str">
        <f>IFERROR(VLOOKUP(D205,Données!$B:$C,2,FALSE), "")</f>
        <v/>
      </c>
    </row>
    <row r="206" spans="1:5">
      <c r="A206">
        <v>2</v>
      </c>
      <c r="D206" s="14"/>
      <c r="E206" s="13" t="str">
        <f>IFERROR(VLOOKUP(D206,Données!$B:$C,2,FALSE), "")</f>
        <v/>
      </c>
    </row>
    <row r="207" spans="1:5">
      <c r="A207">
        <v>14.4</v>
      </c>
      <c r="D207" s="14" t="s">
        <v>248</v>
      </c>
      <c r="E207" s="13" t="str">
        <f>IFERROR(VLOOKUP(D207,Données!$B:$C,2,FALSE), "")</f>
        <v>Prix unitaire</v>
      </c>
    </row>
    <row r="208" spans="1:5">
      <c r="A208">
        <v>4.8</v>
      </c>
      <c r="D208" s="14"/>
      <c r="E208" s="13" t="str">
        <f>IFERROR(VLOOKUP(D208,Données!$B:$C,2,FALSE), "")</f>
        <v/>
      </c>
    </row>
    <row r="209" spans="1:5">
      <c r="A209">
        <v>14.16</v>
      </c>
      <c r="D209" s="14"/>
      <c r="E209" s="13" t="str">
        <f>IFERROR(VLOOKUP(D209,Données!$B:$C,2,FALSE), "")</f>
        <v/>
      </c>
    </row>
    <row r="210" spans="1:5">
      <c r="A210">
        <v>14.4</v>
      </c>
      <c r="D210" s="14"/>
      <c r="E210" s="13" t="str">
        <f>IFERROR(VLOOKUP(D210,Données!$B:$C,2,FALSE), "")</f>
        <v/>
      </c>
    </row>
    <row r="211" spans="1:5">
      <c r="A211">
        <v>14.4</v>
      </c>
      <c r="D211" s="14"/>
      <c r="E211" s="13" t="str">
        <f>IFERROR(VLOOKUP(D211,Données!$B:$C,2,FALSE), "")</f>
        <v/>
      </c>
    </row>
    <row r="212" spans="1:5">
      <c r="A212">
        <v>14.4</v>
      </c>
      <c r="D212" s="14"/>
      <c r="E212" s="13" t="str">
        <f>IFERROR(VLOOKUP(D212,Données!$B:$C,2,FALSE), "")</f>
        <v/>
      </c>
    </row>
    <row r="213" spans="1:5">
      <c r="A213">
        <v>10.6</v>
      </c>
      <c r="D213" s="14"/>
      <c r="E213" s="13" t="str">
        <f>IFERROR(VLOOKUP(D213,Données!$B:$C,2,FALSE), "")</f>
        <v/>
      </c>
    </row>
    <row r="214" spans="1:5">
      <c r="A214">
        <v>9.66</v>
      </c>
      <c r="D214" s="14"/>
      <c r="E214" s="13" t="str">
        <f>IFERROR(VLOOKUP(D214,Données!$B:$C,2,FALSE), "")</f>
        <v/>
      </c>
    </row>
    <row r="215" spans="1:5">
      <c r="A215">
        <v>12.59</v>
      </c>
      <c r="D215" s="14"/>
      <c r="E215" s="13" t="str">
        <f>IFERROR(VLOOKUP(D215,Données!$B:$C,2,FALSE), "")</f>
        <v/>
      </c>
    </row>
    <row r="216" spans="1:5">
      <c r="A216">
        <v>57.6</v>
      </c>
      <c r="D216" s="14"/>
      <c r="E216" s="13" t="str">
        <f>IFERROR(VLOOKUP(D216,Données!$B:$C,2,FALSE), "")</f>
        <v/>
      </c>
    </row>
    <row r="217" spans="1:5">
      <c r="A217">
        <v>24</v>
      </c>
      <c r="D217" s="14"/>
      <c r="E217" s="13" t="str">
        <f>IFERROR(VLOOKUP(D217,Données!$B:$C,2,FALSE), "")</f>
        <v/>
      </c>
    </row>
    <row r="218" spans="1:5">
      <c r="A218">
        <v>42.48</v>
      </c>
      <c r="D218" s="14"/>
      <c r="E218" s="13" t="str">
        <f>IFERROR(VLOOKUP(D218,Données!$B:$C,2,FALSE), "")</f>
        <v/>
      </c>
    </row>
    <row r="219" spans="1:5">
      <c r="A219">
        <v>57.6</v>
      </c>
      <c r="D219" s="14"/>
      <c r="E219" s="13" t="str">
        <f>IFERROR(VLOOKUP(D219,Données!$B:$C,2,FALSE), "")</f>
        <v/>
      </c>
    </row>
    <row r="220" spans="1:5">
      <c r="A220">
        <v>100.8</v>
      </c>
      <c r="D220" s="14"/>
      <c r="E220" s="13" t="str">
        <f>IFERROR(VLOOKUP(D220,Données!$B:$C,2,FALSE), "")</f>
        <v/>
      </c>
    </row>
    <row r="221" spans="1:5">
      <c r="A221">
        <v>144</v>
      </c>
      <c r="D221" s="14"/>
      <c r="E221" s="13" t="str">
        <f>IFERROR(VLOOKUP(D221,Données!$B:$C,2,FALSE), "")</f>
        <v/>
      </c>
    </row>
    <row r="222" spans="1:5">
      <c r="A222">
        <v>84.8</v>
      </c>
      <c r="D222" s="14"/>
      <c r="E222" s="13" t="str">
        <f>IFERROR(VLOOKUP(D222,Données!$B:$C,2,FALSE), "")</f>
        <v/>
      </c>
    </row>
    <row r="223" spans="1:5">
      <c r="A223">
        <v>9.66</v>
      </c>
      <c r="D223" s="14"/>
      <c r="E223" s="13" t="str">
        <f>IFERROR(VLOOKUP(D223,Données!$B:$C,2,FALSE), "")</f>
        <v/>
      </c>
    </row>
    <row r="224" spans="1:5">
      <c r="A224">
        <v>25.18</v>
      </c>
      <c r="D224" s="14"/>
      <c r="E224" s="13" t="str">
        <f>IFERROR(VLOOKUP(D224,Données!$B:$C,2,FALSE), "")</f>
        <v/>
      </c>
    </row>
    <row r="225" spans="1:5">
      <c r="A225">
        <v>1</v>
      </c>
      <c r="D225" s="14"/>
      <c r="E225" s="13" t="str">
        <f>IFERROR(VLOOKUP(D225,Données!$B:$C,2,FALSE), "")</f>
        <v/>
      </c>
    </row>
    <row r="226" spans="1:5">
      <c r="A226" t="s">
        <v>91</v>
      </c>
      <c r="D226" s="14"/>
      <c r="E226" s="13" t="str">
        <f>IFERROR(VLOOKUP(D226,Données!$B:$C,2,FALSE), "")</f>
        <v/>
      </c>
    </row>
    <row r="227" spans="1:5">
      <c r="A227">
        <v>11</v>
      </c>
      <c r="D227" s="14" t="s">
        <v>245</v>
      </c>
      <c r="E227" s="13" t="str">
        <f>IFERROR(VLOOKUP(D227,Données!$B:$C,2,FALSE), "")</f>
        <v>Ligne</v>
      </c>
    </row>
    <row r="228" spans="1:5">
      <c r="A228">
        <v>12</v>
      </c>
      <c r="D228" s="14"/>
      <c r="E228" s="13" t="str">
        <f>IFERROR(VLOOKUP(D228,Données!$B:$C,2,FALSE), "")</f>
        <v/>
      </c>
    </row>
    <row r="229" spans="1:5">
      <c r="A229">
        <v>13</v>
      </c>
      <c r="D229" s="14"/>
      <c r="E229" s="13" t="str">
        <f>IFERROR(VLOOKUP(D229,Données!$B:$C,2,FALSE), "")</f>
        <v/>
      </c>
    </row>
    <row r="230" spans="1:5">
      <c r="A230">
        <v>19</v>
      </c>
      <c r="D230" s="14"/>
      <c r="E230" s="13" t="str">
        <f>IFERROR(VLOOKUP(D230,Données!$B:$C,2,FALSE), "")</f>
        <v/>
      </c>
    </row>
    <row r="231" spans="1:5">
      <c r="A231">
        <v>21</v>
      </c>
      <c r="D231" s="14"/>
      <c r="E231" s="13" t="str">
        <f>IFERROR(VLOOKUP(D231,Données!$B:$C,2,FALSE), "")</f>
        <v/>
      </c>
    </row>
    <row r="232" spans="1:5">
      <c r="A232">
        <v>27</v>
      </c>
      <c r="D232" s="14"/>
      <c r="E232" s="13" t="str">
        <f>IFERROR(VLOOKUP(D232,Données!$B:$C,2,FALSE), "")</f>
        <v/>
      </c>
    </row>
    <row r="233" spans="1:5">
      <c r="A233">
        <v>30</v>
      </c>
      <c r="D233" s="14"/>
      <c r="E233" s="13" t="str">
        <f>IFERROR(VLOOKUP(D233,Données!$B:$C,2,FALSE), "")</f>
        <v/>
      </c>
    </row>
    <row r="234" spans="1:5">
      <c r="A234">
        <v>32</v>
      </c>
      <c r="D234" s="14"/>
      <c r="E234" s="13" t="str">
        <f>IFERROR(VLOOKUP(D234,Données!$B:$C,2,FALSE), "")</f>
        <v/>
      </c>
    </row>
    <row r="235" spans="1:5">
      <c r="A235">
        <v>33</v>
      </c>
      <c r="D235" s="14"/>
      <c r="E235" s="13" t="str">
        <f>IFERROR(VLOOKUP(D235,Données!$B:$C,2,FALSE), "")</f>
        <v/>
      </c>
    </row>
    <row r="236" spans="1:5">
      <c r="A236">
        <v>34</v>
      </c>
      <c r="D236" s="14"/>
      <c r="E236" s="13" t="str">
        <f>IFERROR(VLOOKUP(D236,Données!$B:$C,2,FALSE), "")</f>
        <v/>
      </c>
    </row>
    <row r="237" spans="1:5">
      <c r="A237">
        <v>40</v>
      </c>
      <c r="D237" s="14"/>
      <c r="E237" s="13" t="str">
        <f>IFERROR(VLOOKUP(D237,Données!$B:$C,2,FALSE), "")</f>
        <v/>
      </c>
    </row>
    <row r="238" spans="1:5">
      <c r="A238">
        <v>41</v>
      </c>
      <c r="D238" s="14"/>
      <c r="E238" s="13" t="str">
        <f>IFERROR(VLOOKUP(D238,Données!$B:$C,2,FALSE), "")</f>
        <v/>
      </c>
    </row>
    <row r="239" spans="1:5">
      <c r="A239" t="s">
        <v>64</v>
      </c>
      <c r="D239" s="14" t="s">
        <v>249</v>
      </c>
      <c r="E239" s="13" t="str">
        <f>IFERROR(VLOOKUP(D239,Données!$B:$C,2,FALSE), "")</f>
        <v>Modèle</v>
      </c>
    </row>
    <row r="240" spans="1:5">
      <c r="A240" t="s">
        <v>139</v>
      </c>
      <c r="D240" s="14"/>
      <c r="E240" s="13" t="str">
        <f>IFERROR(VLOOKUP(D240,Données!$B:$C,2,FALSE), "")</f>
        <v/>
      </c>
    </row>
    <row r="241" spans="1:5">
      <c r="A241" t="s">
        <v>19</v>
      </c>
      <c r="D241" s="14"/>
      <c r="E241" s="13" t="str">
        <f>IFERROR(VLOOKUP(D241,Données!$B:$C,2,FALSE), "")</f>
        <v/>
      </c>
    </row>
    <row r="242" spans="1:5">
      <c r="A242" t="s">
        <v>140</v>
      </c>
      <c r="D242" s="14"/>
      <c r="E242" s="13" t="str">
        <f>IFERROR(VLOOKUP(D242,Données!$B:$C,2,FALSE), "")</f>
        <v/>
      </c>
    </row>
    <row r="243" spans="1:5">
      <c r="A243" t="s">
        <v>139</v>
      </c>
      <c r="D243" s="14"/>
      <c r="E243" s="13" t="str">
        <f>IFERROR(VLOOKUP(D243,Données!$B:$C,2,FALSE), "")</f>
        <v/>
      </c>
    </row>
    <row r="244" spans="1:5">
      <c r="A244" t="s">
        <v>141</v>
      </c>
      <c r="D244" s="14"/>
      <c r="E244" s="13" t="str">
        <f>IFERROR(VLOOKUP(D244,Données!$B:$C,2,FALSE), "")</f>
        <v/>
      </c>
    </row>
    <row r="245" spans="1:5">
      <c r="A245" t="s">
        <v>92</v>
      </c>
      <c r="D245" s="14"/>
      <c r="E245" s="13" t="str">
        <f>IFERROR(VLOOKUP(D245,Données!$B:$C,2,FALSE), "")</f>
        <v/>
      </c>
    </row>
    <row r="246" spans="1:5">
      <c r="A246" t="s">
        <v>64</v>
      </c>
      <c r="D246" s="14"/>
      <c r="E246" s="13" t="str">
        <f>IFERROR(VLOOKUP(D246,Données!$B:$C,2,FALSE), "")</f>
        <v/>
      </c>
    </row>
    <row r="247" spans="1:5">
      <c r="A247" t="s">
        <v>63</v>
      </c>
      <c r="D247" s="14"/>
      <c r="E247" s="13" t="str">
        <f>IFERROR(VLOOKUP(D247,Données!$B:$C,2,FALSE), "")</f>
        <v/>
      </c>
    </row>
    <row r="248" spans="1:5">
      <c r="A248" t="s">
        <v>139</v>
      </c>
      <c r="D248" s="14"/>
      <c r="E248" s="13" t="str">
        <f>IFERROR(VLOOKUP(D248,Données!$B:$C,2,FALSE), "")</f>
        <v/>
      </c>
    </row>
    <row r="249" spans="1:5">
      <c r="A249" t="s">
        <v>139</v>
      </c>
      <c r="D249" s="14"/>
      <c r="E249" s="13" t="str">
        <f>IFERROR(VLOOKUP(D249,Données!$B:$C,2,FALSE), "")</f>
        <v/>
      </c>
    </row>
    <row r="250" spans="1:5">
      <c r="A250" t="s">
        <v>141</v>
      </c>
      <c r="D250" s="14"/>
      <c r="E250" s="13" t="str">
        <f>IFERROR(VLOOKUP(D250,Données!$B:$C,2,FALSE), "")</f>
        <v/>
      </c>
    </row>
    <row r="251" spans="1:5">
      <c r="A251" t="s">
        <v>20</v>
      </c>
      <c r="D251" s="14" t="s">
        <v>250</v>
      </c>
      <c r="E251" s="13" t="str">
        <f>IFERROR(VLOOKUP(D251,Données!$B:$C,2,FALSE), "")</f>
        <v>Code pièce</v>
      </c>
    </row>
    <row r="252" spans="1:5">
      <c r="A252" t="s">
        <v>142</v>
      </c>
      <c r="D252" s="14"/>
      <c r="E252" s="13" t="str">
        <f>IFERROR(VLOOKUP(D252,Données!$B:$C,2,FALSE), "")</f>
        <v/>
      </c>
    </row>
    <row r="253" spans="1:5">
      <c r="A253" t="s">
        <v>20</v>
      </c>
      <c r="D253" s="14"/>
      <c r="E253" s="13" t="str">
        <f>IFERROR(VLOOKUP(D253,Données!$B:$C,2,FALSE), "")</f>
        <v/>
      </c>
    </row>
    <row r="254" spans="1:5">
      <c r="A254" t="s">
        <v>143</v>
      </c>
      <c r="D254" s="14"/>
      <c r="E254" s="13" t="str">
        <f>IFERROR(VLOOKUP(D254,Données!$B:$C,2,FALSE), "")</f>
        <v/>
      </c>
    </row>
    <row r="255" spans="1:5">
      <c r="A255" t="s">
        <v>142</v>
      </c>
      <c r="D255" s="14"/>
      <c r="E255" s="13" t="str">
        <f>IFERROR(VLOOKUP(D255,Données!$B:$C,2,FALSE), "")</f>
        <v/>
      </c>
    </row>
    <row r="256" spans="1:5">
      <c r="A256" t="s">
        <v>142</v>
      </c>
      <c r="D256" s="14"/>
      <c r="E256" s="13" t="str">
        <f>IFERROR(VLOOKUP(D256,Données!$B:$C,2,FALSE), "")</f>
        <v/>
      </c>
    </row>
    <row r="257" spans="1:5">
      <c r="A257" t="s">
        <v>20</v>
      </c>
      <c r="D257" s="14"/>
      <c r="E257" s="13" t="str">
        <f>IFERROR(VLOOKUP(D257,Données!$B:$C,2,FALSE), "")</f>
        <v/>
      </c>
    </row>
    <row r="258" spans="1:5">
      <c r="A258" t="s">
        <v>20</v>
      </c>
      <c r="D258" s="14"/>
      <c r="E258" s="13" t="str">
        <f>IFERROR(VLOOKUP(D258,Données!$B:$C,2,FALSE), "")</f>
        <v/>
      </c>
    </row>
    <row r="259" spans="1:5">
      <c r="A259" t="s">
        <v>20</v>
      </c>
      <c r="D259" s="14"/>
      <c r="E259" s="13" t="str">
        <f>IFERROR(VLOOKUP(D259,Données!$B:$C,2,FALSE), "")</f>
        <v/>
      </c>
    </row>
    <row r="260" spans="1:5">
      <c r="A260" t="s">
        <v>142</v>
      </c>
      <c r="D260" s="14"/>
      <c r="E260" s="13" t="str">
        <f>IFERROR(VLOOKUP(D260,Données!$B:$C,2,FALSE), "")</f>
        <v/>
      </c>
    </row>
    <row r="261" spans="1:5">
      <c r="A261" t="s">
        <v>142</v>
      </c>
      <c r="D261" s="14"/>
      <c r="E261" s="13" t="str">
        <f>IFERROR(VLOOKUP(D261,Données!$B:$C,2,FALSE), "")</f>
        <v/>
      </c>
    </row>
    <row r="262" spans="1:5">
      <c r="A262" t="s">
        <v>142</v>
      </c>
      <c r="D262" s="14"/>
      <c r="E262" s="13" t="str">
        <f>IFERROR(VLOOKUP(D262,Données!$B:$C,2,FALSE), "")</f>
        <v/>
      </c>
    </row>
    <row r="263" spans="1:5">
      <c r="A263">
        <v>24</v>
      </c>
      <c r="D263" s="14" t="s">
        <v>251</v>
      </c>
      <c r="E263" s="13" t="str">
        <f>IFERROR(VLOOKUP(D263,Données!$B:$C,2,FALSE), "")</f>
        <v>Couleur</v>
      </c>
    </row>
    <row r="264" spans="1:5">
      <c r="A264">
        <v>55</v>
      </c>
      <c r="D264" s="14"/>
      <c r="E264" s="13" t="str">
        <f>IFERROR(VLOOKUP(D264,Données!$B:$C,2,FALSE), "")</f>
        <v/>
      </c>
    </row>
    <row r="265" spans="1:5">
      <c r="A265">
        <v>559</v>
      </c>
      <c r="D265" s="14"/>
      <c r="E265" s="13" t="str">
        <f>IFERROR(VLOOKUP(D265,Données!$B:$C,2,FALSE), "")</f>
        <v/>
      </c>
    </row>
    <row r="266" spans="1:5">
      <c r="A266">
        <v>18</v>
      </c>
      <c r="D266" s="14"/>
      <c r="E266" s="13" t="str">
        <f>IFERROR(VLOOKUP(D266,Données!$B:$C,2,FALSE), "")</f>
        <v/>
      </c>
    </row>
    <row r="267" spans="1:5">
      <c r="A267">
        <v>86</v>
      </c>
      <c r="D267" s="14"/>
      <c r="E267" s="13" t="str">
        <f>IFERROR(VLOOKUP(D267,Données!$B:$C,2,FALSE), "")</f>
        <v/>
      </c>
    </row>
    <row r="268" spans="1:5">
      <c r="A268">
        <v>18</v>
      </c>
      <c r="D268" s="14"/>
      <c r="E268" s="13" t="str">
        <f>IFERROR(VLOOKUP(D268,Données!$B:$C,2,FALSE), "")</f>
        <v/>
      </c>
    </row>
    <row r="269" spans="1:5">
      <c r="A269">
        <v>78</v>
      </c>
      <c r="D269" s="14"/>
      <c r="E269" s="13" t="str">
        <f>IFERROR(VLOOKUP(D269,Données!$B:$C,2,FALSE), "")</f>
        <v/>
      </c>
    </row>
    <row r="270" spans="1:5">
      <c r="A270">
        <v>559</v>
      </c>
      <c r="D270" s="14"/>
      <c r="E270" s="13" t="str">
        <f>IFERROR(VLOOKUP(D270,Données!$B:$C,2,FALSE), "")</f>
        <v/>
      </c>
    </row>
    <row r="271" spans="1:5">
      <c r="A271">
        <v>24</v>
      </c>
      <c r="D271" s="14"/>
      <c r="E271" s="13" t="str">
        <f>IFERROR(VLOOKUP(D271,Données!$B:$C,2,FALSE), "")</f>
        <v/>
      </c>
    </row>
    <row r="272" spans="1:5">
      <c r="A272">
        <v>18</v>
      </c>
      <c r="D272" s="14"/>
      <c r="E272" s="13" t="str">
        <f>IFERROR(VLOOKUP(D272,Données!$B:$C,2,FALSE), "")</f>
        <v/>
      </c>
    </row>
    <row r="273" spans="1:5">
      <c r="A273">
        <v>258</v>
      </c>
      <c r="D273" s="14"/>
      <c r="E273" s="13" t="str">
        <f>IFERROR(VLOOKUP(D273,Données!$B:$C,2,FALSE), "")</f>
        <v/>
      </c>
    </row>
    <row r="274" spans="1:5">
      <c r="A274">
        <v>86</v>
      </c>
      <c r="D274" s="14"/>
      <c r="E274" s="13" t="str">
        <f>IFERROR(VLOOKUP(D274,Données!$B:$C,2,FALSE), "")</f>
        <v/>
      </c>
    </row>
    <row r="275" spans="1:5">
      <c r="A275" t="s">
        <v>98</v>
      </c>
      <c r="D275" s="14"/>
      <c r="E275" s="13" t="str">
        <f>IFERROR(VLOOKUP(D275,Données!$B:$C,2,FALSE), "")</f>
        <v/>
      </c>
    </row>
    <row r="276" spans="1:5">
      <c r="A276" t="s">
        <v>99</v>
      </c>
      <c r="D276" s="14"/>
      <c r="E276" s="13" t="str">
        <f>IFERROR(VLOOKUP(D276,Données!$B:$C,2,FALSE), "")</f>
        <v/>
      </c>
    </row>
    <row r="277" spans="1:5">
      <c r="A277" t="s">
        <v>100</v>
      </c>
      <c r="D277" s="14"/>
      <c r="E277" s="13" t="str">
        <f>IFERROR(VLOOKUP(D277,Données!$B:$C,2,FALSE), "")</f>
        <v/>
      </c>
    </row>
    <row r="278" spans="1:5">
      <c r="A278" t="s">
        <v>101</v>
      </c>
      <c r="D278" s="14"/>
      <c r="E278" s="13" t="str">
        <f>IFERROR(VLOOKUP(D278,Données!$B:$C,2,FALSE), "")</f>
        <v/>
      </c>
    </row>
    <row r="279" spans="1:5">
      <c r="A279" t="s">
        <v>11</v>
      </c>
      <c r="D279" s="14"/>
      <c r="E279" s="13" t="str">
        <f>IFERROR(VLOOKUP(D279,Données!$B:$C,2,FALSE), "")</f>
        <v/>
      </c>
    </row>
    <row r="280" spans="1:5">
      <c r="A280" t="s">
        <v>11</v>
      </c>
      <c r="D280" s="14"/>
      <c r="E280" s="13" t="str">
        <f>IFERROR(VLOOKUP(D280,Données!$B:$C,2,FALSE), "")</f>
        <v/>
      </c>
    </row>
    <row r="281" spans="1:5">
      <c r="A281" t="s">
        <v>11</v>
      </c>
      <c r="D281" s="14"/>
      <c r="E281" s="13" t="str">
        <f>IFERROR(VLOOKUP(D281,Données!$B:$C,2,FALSE), "")</f>
        <v/>
      </c>
    </row>
    <row r="282" spans="1:5">
      <c r="A282" t="s">
        <v>11</v>
      </c>
      <c r="D282" s="14"/>
      <c r="E282" s="13" t="str">
        <f>IFERROR(VLOOKUP(D282,Données!$B:$C,2,FALSE), "")</f>
        <v/>
      </c>
    </row>
    <row r="283" spans="1:5">
      <c r="A283" t="s">
        <v>11</v>
      </c>
      <c r="D283" s="14"/>
      <c r="E283" s="13" t="str">
        <f>IFERROR(VLOOKUP(D283,Données!$B:$C,2,FALSE), "")</f>
        <v/>
      </c>
    </row>
    <row r="284" spans="1:5">
      <c r="A284" t="s">
        <v>11</v>
      </c>
      <c r="D284" s="14"/>
      <c r="E284" s="13" t="str">
        <f>IFERROR(VLOOKUP(D284,Données!$B:$C,2,FALSE), "")</f>
        <v/>
      </c>
    </row>
    <row r="285" spans="1:5">
      <c r="A285" t="s">
        <v>11</v>
      </c>
      <c r="D285" s="14"/>
      <c r="E285" s="13" t="str">
        <f>IFERROR(VLOOKUP(D285,Données!$B:$C,2,FALSE), "")</f>
        <v/>
      </c>
    </row>
    <row r="286" spans="1:5">
      <c r="A286" t="s">
        <v>11</v>
      </c>
      <c r="D286" s="14"/>
      <c r="E286" s="13" t="str">
        <f>IFERROR(VLOOKUP(D286,Données!$B:$C,2,FALSE), "")</f>
        <v/>
      </c>
    </row>
    <row r="287" spans="1:5">
      <c r="A287" t="s">
        <v>11</v>
      </c>
      <c r="D287" s="14"/>
      <c r="E287" s="13" t="str">
        <f>IFERROR(VLOOKUP(D287,Données!$B:$C,2,FALSE), "")</f>
        <v/>
      </c>
    </row>
    <row r="288" spans="1:5">
      <c r="A288" t="s">
        <v>11</v>
      </c>
      <c r="D288" s="14"/>
      <c r="E288" s="13" t="str">
        <f>IFERROR(VLOOKUP(D288,Données!$B:$C,2,FALSE), "")</f>
        <v/>
      </c>
    </row>
    <row r="289" spans="1:5">
      <c r="A289" t="s">
        <v>11</v>
      </c>
      <c r="D289" s="14"/>
      <c r="E289" s="13" t="str">
        <f>IFERROR(VLOOKUP(D289,Données!$B:$C,2,FALSE), "")</f>
        <v/>
      </c>
    </row>
    <row r="290" spans="1:5">
      <c r="A290" t="s">
        <v>11</v>
      </c>
      <c r="D290" s="14"/>
      <c r="E290" s="13" t="str">
        <f>IFERROR(VLOOKUP(D290,Données!$B:$C,2,FALSE), "")</f>
        <v/>
      </c>
    </row>
    <row r="291" spans="1:5">
      <c r="A291" t="s">
        <v>102</v>
      </c>
      <c r="D291" s="14"/>
      <c r="E291" s="13" t="str">
        <f>IFERROR(VLOOKUP(D291,Données!$B:$C,2,FALSE), "")</f>
        <v/>
      </c>
    </row>
    <row r="292" spans="1:5">
      <c r="A292" t="s">
        <v>102</v>
      </c>
      <c r="D292" s="14"/>
      <c r="E292" s="13" t="str">
        <f>IFERROR(VLOOKUP(D292,Données!$B:$C,2,FALSE), "")</f>
        <v/>
      </c>
    </row>
    <row r="293" spans="1:5">
      <c r="A293" t="s">
        <v>102</v>
      </c>
      <c r="D293" s="14"/>
      <c r="E293" s="13" t="str">
        <f>IFERROR(VLOOKUP(D293,Données!$B:$C,2,FALSE), "")</f>
        <v/>
      </c>
    </row>
    <row r="294" spans="1:5">
      <c r="A294" t="s">
        <v>102</v>
      </c>
      <c r="D294" s="14"/>
      <c r="E294" s="13" t="str">
        <f>IFERROR(VLOOKUP(D294,Données!$B:$C,2,FALSE), "")</f>
        <v/>
      </c>
    </row>
    <row r="295" spans="1:5">
      <c r="A295" t="s">
        <v>102</v>
      </c>
      <c r="D295" s="14"/>
      <c r="E295" s="13" t="str">
        <f>IFERROR(VLOOKUP(D295,Données!$B:$C,2,FALSE), "")</f>
        <v/>
      </c>
    </row>
    <row r="296" spans="1:5">
      <c r="A296" t="s">
        <v>102</v>
      </c>
      <c r="D296" s="14"/>
      <c r="E296" s="13" t="str">
        <f>IFERROR(VLOOKUP(D296,Données!$B:$C,2,FALSE), "")</f>
        <v/>
      </c>
    </row>
    <row r="297" spans="1:5">
      <c r="A297" t="s">
        <v>102</v>
      </c>
      <c r="D297" s="14"/>
      <c r="E297" s="13" t="str">
        <f>IFERROR(VLOOKUP(D297,Données!$B:$C,2,FALSE), "")</f>
        <v/>
      </c>
    </row>
    <row r="298" spans="1:5">
      <c r="A298" t="s">
        <v>102</v>
      </c>
      <c r="D298" s="14"/>
      <c r="E298" s="13" t="str">
        <f>IFERROR(VLOOKUP(D298,Données!$B:$C,2,FALSE), "")</f>
        <v/>
      </c>
    </row>
    <row r="299" spans="1:5">
      <c r="A299" t="s">
        <v>102</v>
      </c>
      <c r="D299" s="14"/>
      <c r="E299" s="13" t="str">
        <f>IFERROR(VLOOKUP(D299,Données!$B:$C,2,FALSE), "")</f>
        <v/>
      </c>
    </row>
    <row r="300" spans="1:5">
      <c r="A300" t="s">
        <v>102</v>
      </c>
      <c r="D300" s="14"/>
      <c r="E300" s="13" t="str">
        <f>IFERROR(VLOOKUP(D300,Données!$B:$C,2,FALSE), "")</f>
        <v/>
      </c>
    </row>
    <row r="301" spans="1:5">
      <c r="A301" t="s">
        <v>102</v>
      </c>
      <c r="D301" s="14"/>
      <c r="E301" s="13" t="str">
        <f>IFERROR(VLOOKUP(D301,Données!$B:$C,2,FALSE), "")</f>
        <v/>
      </c>
    </row>
    <row r="302" spans="1:5">
      <c r="A302" t="s">
        <v>102</v>
      </c>
      <c r="D302" s="14"/>
      <c r="E302" s="13" t="str">
        <f>IFERROR(VLOOKUP(D302,Données!$B:$C,2,FALSE), "")</f>
        <v/>
      </c>
    </row>
    <row r="303" spans="1:5">
      <c r="A303" t="s">
        <v>144</v>
      </c>
      <c r="D303" s="14" t="s">
        <v>243</v>
      </c>
      <c r="E303" s="13" t="str">
        <f>IFERROR(VLOOKUP(D303,Données!$B:$C,2,FALSE), "")</f>
        <v>Libellé</v>
      </c>
    </row>
    <row r="304" spans="1:5">
      <c r="A304" t="s">
        <v>145</v>
      </c>
      <c r="D304" s="14"/>
      <c r="E304" s="13" t="str">
        <f>IFERROR(VLOOKUP(D304,Données!$B:$C,2,FALSE), "")</f>
        <v/>
      </c>
    </row>
    <row r="305" spans="1:5">
      <c r="A305" t="s">
        <v>146</v>
      </c>
      <c r="D305" s="14"/>
      <c r="E305" s="13" t="str">
        <f>IFERROR(VLOOKUP(D305,Données!$B:$C,2,FALSE), "")</f>
        <v/>
      </c>
    </row>
    <row r="306" spans="1:5">
      <c r="A306" t="s">
        <v>147</v>
      </c>
      <c r="D306" s="14"/>
      <c r="E306" s="13" t="str">
        <f>IFERROR(VLOOKUP(D306,Données!$B:$C,2,FALSE), "")</f>
        <v/>
      </c>
    </row>
    <row r="307" spans="1:5">
      <c r="A307" t="s">
        <v>148</v>
      </c>
      <c r="D307" s="14"/>
      <c r="E307" s="13" t="str">
        <f>IFERROR(VLOOKUP(D307,Données!$B:$C,2,FALSE), "")</f>
        <v/>
      </c>
    </row>
    <row r="308" spans="1:5">
      <c r="A308" t="s">
        <v>149</v>
      </c>
      <c r="D308" s="14"/>
      <c r="E308" s="13" t="str">
        <f>IFERROR(VLOOKUP(D308,Données!$B:$C,2,FALSE), "")</f>
        <v/>
      </c>
    </row>
    <row r="309" spans="1:5">
      <c r="A309" t="s">
        <v>150</v>
      </c>
      <c r="D309" s="14"/>
      <c r="E309" s="13" t="str">
        <f>IFERROR(VLOOKUP(D309,Données!$B:$C,2,FALSE), "")</f>
        <v/>
      </c>
    </row>
    <row r="310" spans="1:5">
      <c r="A310" t="s">
        <v>151</v>
      </c>
      <c r="D310" s="14"/>
      <c r="E310" s="13" t="str">
        <f>IFERROR(VLOOKUP(D310,Données!$B:$C,2,FALSE), "")</f>
        <v/>
      </c>
    </row>
    <row r="311" spans="1:5">
      <c r="A311" t="s">
        <v>152</v>
      </c>
      <c r="D311" s="14"/>
      <c r="E311" s="13" t="str">
        <f>IFERROR(VLOOKUP(D311,Données!$B:$C,2,FALSE), "")</f>
        <v/>
      </c>
    </row>
    <row r="312" spans="1:5">
      <c r="A312" t="s">
        <v>153</v>
      </c>
      <c r="D312" s="14"/>
      <c r="E312" s="13" t="str">
        <f>IFERROR(VLOOKUP(D312,Données!$B:$C,2,FALSE), "")</f>
        <v/>
      </c>
    </row>
    <row r="313" spans="1:5">
      <c r="A313" t="s">
        <v>154</v>
      </c>
      <c r="D313" s="14"/>
      <c r="E313" s="13" t="str">
        <f>IFERROR(VLOOKUP(D313,Données!$B:$C,2,FALSE), "")</f>
        <v/>
      </c>
    </row>
    <row r="314" spans="1:5">
      <c r="A314" t="s">
        <v>112</v>
      </c>
      <c r="D314" s="14"/>
      <c r="E314" s="13" t="str">
        <f>IFERROR(VLOOKUP(D314,Données!$B:$C,2,FALSE), "")</f>
        <v/>
      </c>
    </row>
    <row r="315" spans="1:5">
      <c r="A315" t="s">
        <v>112</v>
      </c>
      <c r="D315" s="14"/>
      <c r="E315" s="13" t="str">
        <f>IFERROR(VLOOKUP(D315,Données!$B:$C,2,FALSE), "")</f>
        <v/>
      </c>
    </row>
    <row r="316" spans="1:5">
      <c r="A316" t="s">
        <v>112</v>
      </c>
      <c r="D316" s="14"/>
      <c r="E316" s="13" t="str">
        <f>IFERROR(VLOOKUP(D316,Données!$B:$C,2,FALSE), "")</f>
        <v/>
      </c>
    </row>
    <row r="317" spans="1:5">
      <c r="A317" t="s">
        <v>112</v>
      </c>
      <c r="D317" s="14"/>
      <c r="E317" s="13" t="str">
        <f>IFERROR(VLOOKUP(D317,Données!$B:$C,2,FALSE), "")</f>
        <v/>
      </c>
    </row>
    <row r="318" spans="1:5">
      <c r="A318" t="s">
        <v>112</v>
      </c>
      <c r="D318" s="14"/>
      <c r="E318" s="13" t="str">
        <f>IFERROR(VLOOKUP(D318,Données!$B:$C,2,FALSE), "")</f>
        <v/>
      </c>
    </row>
    <row r="319" spans="1:5">
      <c r="A319" t="s">
        <v>112</v>
      </c>
      <c r="D319" s="14"/>
      <c r="E319" s="13" t="str">
        <f>IFERROR(VLOOKUP(D319,Données!$B:$C,2,FALSE), "")</f>
        <v/>
      </c>
    </row>
    <row r="320" spans="1:5">
      <c r="A320" t="s">
        <v>112</v>
      </c>
      <c r="D320" s="14"/>
      <c r="E320" s="13" t="str">
        <f>IFERROR(VLOOKUP(D320,Données!$B:$C,2,FALSE), "")</f>
        <v/>
      </c>
    </row>
    <row r="321" spans="1:5">
      <c r="A321" t="s">
        <v>112</v>
      </c>
      <c r="D321" s="14"/>
      <c r="E321" s="13" t="str">
        <f>IFERROR(VLOOKUP(D321,Données!$B:$C,2,FALSE), "")</f>
        <v/>
      </c>
    </row>
    <row r="322" spans="1:5">
      <c r="A322" t="s">
        <v>112</v>
      </c>
      <c r="D322" s="14"/>
      <c r="E322" s="13" t="str">
        <f>IFERROR(VLOOKUP(D322,Données!$B:$C,2,FALSE), "")</f>
        <v/>
      </c>
    </row>
    <row r="323" spans="1:5">
      <c r="A323" t="s">
        <v>112</v>
      </c>
      <c r="D323" s="14"/>
      <c r="E323" s="13" t="str">
        <f>IFERROR(VLOOKUP(D323,Données!$B:$C,2,FALSE), "")</f>
        <v/>
      </c>
    </row>
    <row r="324" spans="1:5">
      <c r="A324" t="s">
        <v>112</v>
      </c>
      <c r="D324" s="14"/>
      <c r="E324" s="13" t="str">
        <f>IFERROR(VLOOKUP(D324,Données!$B:$C,2,FALSE), "")</f>
        <v/>
      </c>
    </row>
    <row r="325" spans="1:5">
      <c r="A325" t="s">
        <v>112</v>
      </c>
      <c r="D325" s="14"/>
      <c r="E325" s="13" t="str">
        <f>IFERROR(VLOOKUP(D325,Données!$B:$C,2,FALSE), "")</f>
        <v/>
      </c>
    </row>
    <row r="326" spans="1:5">
      <c r="A326" t="s">
        <v>10</v>
      </c>
      <c r="D326" s="14"/>
      <c r="E326" s="13" t="str">
        <f>IFERROR(VLOOKUP(D326,Données!$B:$C,2,FALSE), "")</f>
        <v/>
      </c>
    </row>
    <row r="327" spans="1:5">
      <c r="A327" t="s">
        <v>10</v>
      </c>
      <c r="D327" s="14"/>
      <c r="E327" s="13" t="str">
        <f>IFERROR(VLOOKUP(D327,Données!$B:$C,2,FALSE), "")</f>
        <v/>
      </c>
    </row>
    <row r="328" spans="1:5">
      <c r="A328" t="s">
        <v>113</v>
      </c>
      <c r="D328" s="14"/>
      <c r="E328" s="13" t="str">
        <f>IFERROR(VLOOKUP(D328,Données!$B:$C,2,FALSE), "")</f>
        <v/>
      </c>
    </row>
    <row r="329" spans="1:5">
      <c r="A329" t="s">
        <v>10</v>
      </c>
      <c r="D329" s="14"/>
      <c r="E329" s="13" t="str">
        <f>IFERROR(VLOOKUP(D329,Données!$B:$C,2,FALSE), "")</f>
        <v/>
      </c>
    </row>
    <row r="330" spans="1:5">
      <c r="A330" t="s">
        <v>10</v>
      </c>
      <c r="D330" s="14"/>
      <c r="E330" s="13" t="str">
        <f>IFERROR(VLOOKUP(D330,Données!$B:$C,2,FALSE), "")</f>
        <v/>
      </c>
    </row>
    <row r="331" spans="1:5">
      <c r="A331" t="s">
        <v>113</v>
      </c>
      <c r="D331" s="14"/>
      <c r="E331" s="13" t="str">
        <f>IFERROR(VLOOKUP(D331,Données!$B:$C,2,FALSE), "")</f>
        <v/>
      </c>
    </row>
    <row r="332" spans="1:5">
      <c r="A332" t="s">
        <v>113</v>
      </c>
      <c r="D332" s="14"/>
      <c r="E332" s="13" t="str">
        <f>IFERROR(VLOOKUP(D332,Données!$B:$C,2,FALSE), "")</f>
        <v/>
      </c>
    </row>
    <row r="333" spans="1:5">
      <c r="A333" t="s">
        <v>10</v>
      </c>
      <c r="D333" s="14"/>
      <c r="E333" s="13" t="str">
        <f>IFERROR(VLOOKUP(D333,Données!$B:$C,2,FALSE), "")</f>
        <v/>
      </c>
    </row>
    <row r="334" spans="1:5">
      <c r="A334" t="s">
        <v>10</v>
      </c>
      <c r="D334" s="14"/>
      <c r="E334" s="13" t="str">
        <f>IFERROR(VLOOKUP(D334,Données!$B:$C,2,FALSE), "")</f>
        <v/>
      </c>
    </row>
    <row r="335" spans="1:5">
      <c r="A335" t="s">
        <v>10</v>
      </c>
      <c r="D335" s="14"/>
      <c r="E335" s="13" t="str">
        <f>IFERROR(VLOOKUP(D335,Données!$B:$C,2,FALSE), "")</f>
        <v/>
      </c>
    </row>
    <row r="336" spans="1:5">
      <c r="A336" t="s">
        <v>113</v>
      </c>
      <c r="D336" s="14"/>
      <c r="E336" s="13" t="str">
        <f>IFERROR(VLOOKUP(D336,Données!$B:$C,2,FALSE), "")</f>
        <v/>
      </c>
    </row>
    <row r="337" spans="1:5">
      <c r="A337" t="s">
        <v>113</v>
      </c>
      <c r="D337" s="14"/>
      <c r="E337" s="13" t="str">
        <f>IFERROR(VLOOKUP(D337,Données!$B:$C,2,FALSE), "")</f>
        <v/>
      </c>
    </row>
    <row r="338" spans="1:5">
      <c r="A338">
        <v>4202221000</v>
      </c>
      <c r="D338" s="14"/>
      <c r="E338" s="13" t="str">
        <f>IFERROR(VLOOKUP(D338,Données!$B:$C,2,FALSE), "")</f>
        <v/>
      </c>
    </row>
    <row r="339" spans="1:5">
      <c r="A339">
        <v>4202221000</v>
      </c>
      <c r="D339" s="14"/>
      <c r="E339" s="13" t="str">
        <f>IFERROR(VLOOKUP(D339,Données!$B:$C,2,FALSE), "")</f>
        <v/>
      </c>
    </row>
    <row r="340" spans="1:5">
      <c r="A340">
        <v>4202229090</v>
      </c>
      <c r="D340" s="14"/>
      <c r="E340" s="13" t="str">
        <f>IFERROR(VLOOKUP(D340,Données!$B:$C,2,FALSE), "")</f>
        <v/>
      </c>
    </row>
    <row r="341" spans="1:5">
      <c r="A341">
        <v>4202221000</v>
      </c>
      <c r="D341" s="14"/>
      <c r="E341" s="13" t="str">
        <f>IFERROR(VLOOKUP(D341,Données!$B:$C,2,FALSE), "")</f>
        <v/>
      </c>
    </row>
    <row r="342" spans="1:5">
      <c r="A342">
        <v>3926909790</v>
      </c>
      <c r="D342" s="14"/>
      <c r="E342" s="13" t="str">
        <f>IFERROR(VLOOKUP(D342,Données!$B:$C,2,FALSE), "")</f>
        <v/>
      </c>
    </row>
    <row r="343" spans="1:5">
      <c r="A343">
        <v>4202229090</v>
      </c>
      <c r="D343" s="14"/>
      <c r="E343" s="13" t="str">
        <f>IFERROR(VLOOKUP(D343,Données!$B:$C,2,FALSE), "")</f>
        <v/>
      </c>
    </row>
    <row r="344" spans="1:5">
      <c r="A344">
        <v>4202229090</v>
      </c>
      <c r="D344" s="14"/>
      <c r="E344" s="13" t="str">
        <f>IFERROR(VLOOKUP(D344,Données!$B:$C,2,FALSE), "")</f>
        <v/>
      </c>
    </row>
    <row r="345" spans="1:5">
      <c r="A345">
        <v>4202221000</v>
      </c>
      <c r="D345" s="14"/>
      <c r="E345" s="13" t="str">
        <f>IFERROR(VLOOKUP(D345,Données!$B:$C,2,FALSE), "")</f>
        <v/>
      </c>
    </row>
    <row r="346" spans="1:5">
      <c r="A346">
        <v>4202221000</v>
      </c>
      <c r="D346" s="14"/>
      <c r="E346" s="13" t="str">
        <f>IFERROR(VLOOKUP(D346,Données!$B:$C,2,FALSE), "")</f>
        <v/>
      </c>
    </row>
    <row r="347" spans="1:5">
      <c r="A347">
        <v>4202221000</v>
      </c>
      <c r="D347" s="14"/>
      <c r="E347" s="13" t="str">
        <f>IFERROR(VLOOKUP(D347,Données!$B:$C,2,FALSE), "")</f>
        <v/>
      </c>
    </row>
    <row r="348" spans="1:5">
      <c r="A348">
        <v>4202229090</v>
      </c>
      <c r="D348" s="14"/>
      <c r="E348" s="13" t="str">
        <f>IFERROR(VLOOKUP(D348,Données!$B:$C,2,FALSE), "")</f>
        <v/>
      </c>
    </row>
    <row r="349" spans="1:5">
      <c r="A349">
        <v>4202229090</v>
      </c>
      <c r="D349" s="14"/>
      <c r="E349" s="13" t="str">
        <f>IFERROR(VLOOKUP(D349,Données!$B:$C,2,FALSE), "")</f>
        <v/>
      </c>
    </row>
    <row r="350" spans="1:5">
      <c r="A350" t="s">
        <v>7</v>
      </c>
      <c r="D350" s="14"/>
      <c r="E350" s="13" t="str">
        <f>IFERROR(VLOOKUP(D350,Données!$B:$C,2,FALSE), "")</f>
        <v/>
      </c>
    </row>
    <row r="351" spans="1:5">
      <c r="A351" t="s">
        <v>7</v>
      </c>
      <c r="D351" s="14"/>
      <c r="E351" s="13" t="str">
        <f>IFERROR(VLOOKUP(D351,Données!$B:$C,2,FALSE), "")</f>
        <v/>
      </c>
    </row>
    <row r="352" spans="1:5">
      <c r="A352" t="s">
        <v>7</v>
      </c>
      <c r="D352" s="14"/>
      <c r="E352" s="13" t="str">
        <f>IFERROR(VLOOKUP(D352,Données!$B:$C,2,FALSE), "")</f>
        <v/>
      </c>
    </row>
    <row r="353" spans="1:5">
      <c r="A353" t="s">
        <v>7</v>
      </c>
      <c r="D353" s="14"/>
      <c r="E353" s="13" t="str">
        <f>IFERROR(VLOOKUP(D353,Données!$B:$C,2,FALSE), "")</f>
        <v/>
      </c>
    </row>
    <row r="354" spans="1:5">
      <c r="A354" t="s">
        <v>7</v>
      </c>
      <c r="D354" s="14"/>
      <c r="E354" s="13" t="str">
        <f>IFERROR(VLOOKUP(D354,Données!$B:$C,2,FALSE), "")</f>
        <v/>
      </c>
    </row>
    <row r="355" spans="1:5">
      <c r="A355" t="s">
        <v>7</v>
      </c>
      <c r="D355" s="14"/>
      <c r="E355" s="13" t="str">
        <f>IFERROR(VLOOKUP(D355,Données!$B:$C,2,FALSE), "")</f>
        <v/>
      </c>
    </row>
    <row r="356" spans="1:5">
      <c r="A356" t="s">
        <v>7</v>
      </c>
      <c r="D356" s="14"/>
      <c r="E356" s="13" t="str">
        <f>IFERROR(VLOOKUP(D356,Données!$B:$C,2,FALSE), "")</f>
        <v/>
      </c>
    </row>
    <row r="357" spans="1:5">
      <c r="A357" t="s">
        <v>7</v>
      </c>
      <c r="D357" s="14"/>
      <c r="E357" s="13" t="str">
        <f>IFERROR(VLOOKUP(D357,Données!$B:$C,2,FALSE), "")</f>
        <v/>
      </c>
    </row>
    <row r="358" spans="1:5">
      <c r="A358" t="s">
        <v>7</v>
      </c>
      <c r="D358" s="14"/>
      <c r="E358" s="13" t="str">
        <f>IFERROR(VLOOKUP(D358,Données!$B:$C,2,FALSE), "")</f>
        <v/>
      </c>
    </row>
    <row r="359" spans="1:5">
      <c r="A359" t="s">
        <v>7</v>
      </c>
      <c r="D359" s="14"/>
      <c r="E359" s="13" t="str">
        <f>IFERROR(VLOOKUP(D359,Données!$B:$C,2,FALSE), "")</f>
        <v/>
      </c>
    </row>
    <row r="360" spans="1:5">
      <c r="A360" t="s">
        <v>7</v>
      </c>
      <c r="D360" s="14"/>
      <c r="E360" s="13" t="str">
        <f>IFERROR(VLOOKUP(D360,Données!$B:$C,2,FALSE), "")</f>
        <v/>
      </c>
    </row>
    <row r="361" spans="1:5">
      <c r="A361" t="s">
        <v>7</v>
      </c>
      <c r="D361" s="14"/>
      <c r="E361" s="13" t="str">
        <f>IFERROR(VLOOKUP(D361,Données!$B:$C,2,FALSE), "")</f>
        <v/>
      </c>
    </row>
    <row r="362" spans="1:5">
      <c r="A362" t="s">
        <v>114</v>
      </c>
      <c r="D362" s="14"/>
      <c r="E362" s="13" t="str">
        <f>IFERROR(VLOOKUP(D362,Données!$B:$C,2,FALSE), "")</f>
        <v/>
      </c>
    </row>
    <row r="363" spans="1:5">
      <c r="A363" t="s">
        <v>115</v>
      </c>
      <c r="D363" s="14"/>
      <c r="E363" s="13" t="str">
        <f>IFERROR(VLOOKUP(D363,Données!$B:$C,2,FALSE), "")</f>
        <v/>
      </c>
    </row>
    <row r="364" spans="1:5">
      <c r="A364" t="s">
        <v>116</v>
      </c>
      <c r="D364" s="14"/>
      <c r="E364" s="13" t="str">
        <f>IFERROR(VLOOKUP(D364,Données!$B:$C,2,FALSE), "")</f>
        <v/>
      </c>
    </row>
    <row r="365" spans="1:5">
      <c r="A365" t="s">
        <v>3</v>
      </c>
      <c r="D365" s="14"/>
      <c r="E365" s="13" t="str">
        <f>IFERROR(VLOOKUP(D365,Données!$B:$C,2,FALSE), "")</f>
        <v/>
      </c>
    </row>
    <row r="366" spans="1:5">
      <c r="A366" t="s">
        <v>117</v>
      </c>
      <c r="D366" s="14"/>
      <c r="E366" s="13" t="str">
        <f>IFERROR(VLOOKUP(D366,Données!$B:$C,2,FALSE), "")</f>
        <v/>
      </c>
    </row>
    <row r="367" spans="1:5">
      <c r="A367" t="s">
        <v>12</v>
      </c>
      <c r="D367" s="14"/>
      <c r="E367" s="13" t="str">
        <f>IFERROR(VLOOKUP(D367,Données!$B:$C,2,FALSE), "")</f>
        <v/>
      </c>
    </row>
    <row r="368" spans="1:5">
      <c r="A368" t="s">
        <v>5</v>
      </c>
      <c r="D368" s="14"/>
      <c r="E368" s="13" t="str">
        <f>IFERROR(VLOOKUP(D368,Données!$B:$C,2,FALSE), "")</f>
        <v/>
      </c>
    </row>
    <row r="369" spans="1:5">
      <c r="A369" t="s">
        <v>118</v>
      </c>
      <c r="D369" s="14"/>
      <c r="E369" s="13" t="str">
        <f>IFERROR(VLOOKUP(D369,Données!$B:$C,2,FALSE), "")</f>
        <v/>
      </c>
    </row>
    <row r="370" spans="1:5">
      <c r="A370" t="s">
        <v>6</v>
      </c>
      <c r="D370" s="14"/>
      <c r="E370" s="13" t="str">
        <f>IFERROR(VLOOKUP(D370,Données!$B:$C,2,FALSE), "")</f>
        <v/>
      </c>
    </row>
    <row r="371" spans="1:5">
      <c r="A371" t="s">
        <v>119</v>
      </c>
      <c r="D371" s="14"/>
      <c r="E371" s="13" t="str">
        <f>IFERROR(VLOOKUP(D371,Données!$B:$C,2,FALSE), "")</f>
        <v/>
      </c>
    </row>
    <row r="372" spans="1:5">
      <c r="A372" t="s">
        <v>8</v>
      </c>
      <c r="D372" s="14"/>
      <c r="E372" s="13" t="str">
        <f>IFERROR(VLOOKUP(D372,Données!$B:$C,2,FALSE), "")</f>
        <v/>
      </c>
    </row>
    <row r="373" spans="1:5">
      <c r="A373" t="s">
        <v>120</v>
      </c>
      <c r="D373" s="14"/>
      <c r="E373" s="13" t="str">
        <f>IFERROR(VLOOKUP(D373,Données!$B:$C,2,FALSE), "")</f>
        <v/>
      </c>
    </row>
    <row r="374" spans="1:5">
      <c r="A374" t="s">
        <v>121</v>
      </c>
      <c r="D374" s="14"/>
      <c r="E374" s="13" t="str">
        <f>IFERROR(VLOOKUP(D374,Données!$B:$C,2,FALSE), "")</f>
        <v/>
      </c>
    </row>
    <row r="375" spans="1:5">
      <c r="A375" t="s">
        <v>122</v>
      </c>
      <c r="D375" s="14"/>
      <c r="E375" s="13" t="str">
        <f>IFERROR(VLOOKUP(D375,Données!$B:$C,2,FALSE), "")</f>
        <v/>
      </c>
    </row>
    <row r="376" spans="1:5">
      <c r="A376" t="s">
        <v>9</v>
      </c>
      <c r="D376" s="14"/>
      <c r="E376" s="13" t="str">
        <f>IFERROR(VLOOKUP(D376,Données!$B:$C,2,FALSE), "")</f>
        <v/>
      </c>
    </row>
    <row r="377" spans="1:5">
      <c r="A377" t="s">
        <v>123</v>
      </c>
      <c r="D377" s="14"/>
      <c r="E377" s="13" t="str">
        <f>IFERROR(VLOOKUP(D377,Données!$B:$C,2,FALSE), "")</f>
        <v/>
      </c>
    </row>
    <row r="378" spans="1:5">
      <c r="A378" t="s">
        <v>13</v>
      </c>
      <c r="D378" s="14"/>
      <c r="E378" s="13" t="str">
        <f>IFERROR(VLOOKUP(D378,Données!$B:$C,2,FALSE), "")</f>
        <v/>
      </c>
    </row>
    <row r="379" spans="1:5">
      <c r="A379" t="s">
        <v>14</v>
      </c>
      <c r="D379" s="14"/>
      <c r="E379" s="13" t="str">
        <f>IFERROR(VLOOKUP(D379,Données!$B:$C,2,FALSE), "")</f>
        <v/>
      </c>
    </row>
    <row r="380" spans="1:5">
      <c r="A380" t="s">
        <v>15</v>
      </c>
      <c r="D380" s="14"/>
      <c r="E380" s="13" t="str">
        <f>IFERROR(VLOOKUP(D380,Données!$B:$C,2,FALSE), "")</f>
        <v/>
      </c>
    </row>
    <row r="381" spans="1:5">
      <c r="A381" t="s">
        <v>16</v>
      </c>
      <c r="D381" s="14"/>
      <c r="E381" s="13" t="str">
        <f>IFERROR(VLOOKUP(D381,Données!$B:$C,2,FALSE), "")</f>
        <v/>
      </c>
    </row>
    <row r="382" spans="1:5">
      <c r="A382" t="s">
        <v>17</v>
      </c>
      <c r="D382" s="14"/>
      <c r="E382" s="13" t="str">
        <f>IFERROR(VLOOKUP(D382,Données!$B:$C,2,FALSE), "")</f>
        <v/>
      </c>
    </row>
    <row r="383" spans="1:5">
      <c r="A383" t="s">
        <v>124</v>
      </c>
      <c r="D383" s="14"/>
      <c r="E383" s="13" t="str">
        <f>IFERROR(VLOOKUP(D383,Données!$B:$C,2,FALSE), "")</f>
        <v/>
      </c>
    </row>
    <row r="384" spans="1:5">
      <c r="A384" t="s">
        <v>0</v>
      </c>
      <c r="D384" s="14"/>
      <c r="E384" s="13" t="str">
        <f>IFERROR(VLOOKUP(D384,Données!$B:$C,2,FALSE), "")</f>
        <v/>
      </c>
    </row>
    <row r="385" spans="1:5">
      <c r="A385" t="s">
        <v>1</v>
      </c>
      <c r="D385" s="14"/>
      <c r="E385" s="13" t="str">
        <f>IFERROR(VLOOKUP(D385,Données!$B:$C,2,FALSE), "")</f>
        <v/>
      </c>
    </row>
    <row r="386" spans="1:5">
      <c r="A386" t="s">
        <v>2</v>
      </c>
      <c r="D386" s="14"/>
      <c r="E386" s="13" t="str">
        <f>IFERROR(VLOOKUP(D386,Données!$B:$C,2,FALSE), "")</f>
        <v/>
      </c>
    </row>
    <row r="387" spans="1:5">
      <c r="A387" t="s">
        <v>125</v>
      </c>
      <c r="D387" s="14"/>
      <c r="E387" s="13" t="str">
        <f>IFERROR(VLOOKUP(D387,Données!$B:$C,2,FALSE), "")</f>
        <v/>
      </c>
    </row>
    <row r="388" spans="1:5">
      <c r="A388" t="s">
        <v>4</v>
      </c>
      <c r="D388" s="14"/>
      <c r="E388" s="13" t="str">
        <f>IFERROR(VLOOKUP(D388,Données!$B:$C,2,FALSE), "")</f>
        <v/>
      </c>
    </row>
    <row r="389" spans="1:5">
      <c r="A389">
        <v>2</v>
      </c>
      <c r="D389" s="14"/>
      <c r="E389" s="13" t="str">
        <f>IFERROR(VLOOKUP(D389,Données!$B:$C,2,FALSE), "")</f>
        <v/>
      </c>
    </row>
    <row r="390" spans="1:5">
      <c r="A390">
        <v>2487</v>
      </c>
      <c r="D390" s="14"/>
      <c r="E390" s="13" t="str">
        <f>IFERROR(VLOOKUP(D390,Données!$B:$C,2,FALSE), "")</f>
        <v/>
      </c>
    </row>
    <row r="391" spans="1:5">
      <c r="A391" t="s">
        <v>126</v>
      </c>
      <c r="D391" s="14"/>
      <c r="E391" s="13" t="str">
        <f>IFERROR(VLOOKUP(D391,Données!$B:$C,2,FALSE), "")</f>
        <v/>
      </c>
    </row>
    <row r="392" spans="1:5">
      <c r="A392" t="s">
        <v>136</v>
      </c>
      <c r="D392" s="14"/>
      <c r="E392" s="13" t="str">
        <f>IFERROR(VLOOKUP(D392,Données!$B:$C,2,FALSE), "")</f>
        <v/>
      </c>
    </row>
    <row r="393" spans="1:5">
      <c r="A393" t="s">
        <v>137</v>
      </c>
      <c r="D393" s="14"/>
      <c r="E393" s="13" t="str">
        <f>IFERROR(VLOOKUP(D393,Données!$B:$C,2,FALSE), "")</f>
        <v/>
      </c>
    </row>
    <row r="394" spans="1:5">
      <c r="A394" t="s">
        <v>138</v>
      </c>
      <c r="D394" s="14"/>
      <c r="E394" s="13" t="str">
        <f>IFERROR(VLOOKUP(D394,Données!$B:$C,2,FALSE), "")</f>
        <v/>
      </c>
    </row>
    <row r="395" spans="1:5">
      <c r="A395" t="s">
        <v>18</v>
      </c>
      <c r="D395" s="14" t="s">
        <v>246</v>
      </c>
      <c r="E395" s="13" t="str">
        <f>IFERROR(VLOOKUP(D395,Données!$B:$C,2,FALSE), "")</f>
        <v>Taille</v>
      </c>
    </row>
    <row r="396" spans="1:5">
      <c r="A396" t="s">
        <v>18</v>
      </c>
      <c r="D396" s="14"/>
      <c r="E396" s="13" t="str">
        <f>IFERROR(VLOOKUP(D396,Données!$B:$C,2,FALSE), "")</f>
        <v/>
      </c>
    </row>
    <row r="397" spans="1:5">
      <c r="A397" t="s">
        <v>18</v>
      </c>
      <c r="D397" s="14"/>
      <c r="E397" s="13" t="str">
        <f>IFERROR(VLOOKUP(D397,Données!$B:$C,2,FALSE), "")</f>
        <v/>
      </c>
    </row>
    <row r="398" spans="1:5">
      <c r="A398" t="s">
        <v>18</v>
      </c>
      <c r="D398" s="14"/>
      <c r="E398" s="13" t="str">
        <f>IFERROR(VLOOKUP(D398,Données!$B:$C,2,FALSE), "")</f>
        <v/>
      </c>
    </row>
    <row r="399" spans="1:5">
      <c r="A399" t="s">
        <v>18</v>
      </c>
      <c r="D399" s="14"/>
      <c r="E399" s="13" t="str">
        <f>IFERROR(VLOOKUP(D399,Données!$B:$C,2,FALSE), "")</f>
        <v/>
      </c>
    </row>
    <row r="400" spans="1:5">
      <c r="A400" t="s">
        <v>18</v>
      </c>
      <c r="D400" s="14"/>
      <c r="E400" s="13" t="str">
        <f>IFERROR(VLOOKUP(D400,Données!$B:$C,2,FALSE), "")</f>
        <v/>
      </c>
    </row>
    <row r="401" spans="1:5">
      <c r="A401" t="s">
        <v>18</v>
      </c>
      <c r="D401" s="14"/>
      <c r="E401" s="13" t="str">
        <f>IFERROR(VLOOKUP(D401,Données!$B:$C,2,FALSE), "")</f>
        <v/>
      </c>
    </row>
    <row r="402" spans="1:5">
      <c r="A402" t="s">
        <v>18</v>
      </c>
      <c r="D402" s="14"/>
      <c r="E402" s="13" t="str">
        <f>IFERROR(VLOOKUP(D402,Données!$B:$C,2,FALSE), "")</f>
        <v/>
      </c>
    </row>
    <row r="403" spans="1:5">
      <c r="A403" t="s">
        <v>18</v>
      </c>
      <c r="D403" s="14"/>
      <c r="E403" s="13" t="str">
        <f>IFERROR(VLOOKUP(D403,Données!$B:$C,2,FALSE), "")</f>
        <v/>
      </c>
    </row>
    <row r="404" spans="1:5">
      <c r="A404" t="s">
        <v>18</v>
      </c>
      <c r="D404" s="14"/>
      <c r="E404" s="13" t="str">
        <f>IFERROR(VLOOKUP(D404,Données!$B:$C,2,FALSE), "")</f>
        <v/>
      </c>
    </row>
    <row r="405" spans="1:5">
      <c r="A405" t="s">
        <v>18</v>
      </c>
      <c r="D405" s="14"/>
      <c r="E405" s="13" t="str">
        <f>IFERROR(VLOOKUP(D405,Données!$B:$C,2,FALSE), "")</f>
        <v/>
      </c>
    </row>
    <row r="406" spans="1:5">
      <c r="A406" t="s">
        <v>18</v>
      </c>
      <c r="D406" s="14"/>
      <c r="E406" s="13" t="str">
        <f>IFERROR(VLOOKUP(D406,Données!$B:$C,2,FALSE), "")</f>
        <v/>
      </c>
    </row>
    <row r="407" spans="1:5">
      <c r="A407">
        <v>5</v>
      </c>
      <c r="D407" s="14" t="s">
        <v>247</v>
      </c>
      <c r="E407" s="13" t="str">
        <f>IFERROR(VLOOKUP(D407,Données!$B:$C,2,FALSE), "")</f>
        <v>Quantité</v>
      </c>
    </row>
    <row r="408" spans="1:5">
      <c r="A408">
        <v>5</v>
      </c>
      <c r="D408" s="14"/>
      <c r="E408" s="13" t="str">
        <f>IFERROR(VLOOKUP(D408,Données!$B:$C,2,FALSE), "")</f>
        <v/>
      </c>
    </row>
    <row r="409" spans="1:5">
      <c r="A409">
        <v>6</v>
      </c>
      <c r="D409" s="14"/>
      <c r="E409" s="13" t="str">
        <f>IFERROR(VLOOKUP(D409,Données!$B:$C,2,FALSE), "")</f>
        <v/>
      </c>
    </row>
    <row r="410" spans="1:5">
      <c r="A410">
        <v>2</v>
      </c>
      <c r="D410" s="14"/>
      <c r="E410" s="13" t="str">
        <f>IFERROR(VLOOKUP(D410,Données!$B:$C,2,FALSE), "")</f>
        <v/>
      </c>
    </row>
    <row r="411" spans="1:5">
      <c r="A411">
        <v>5</v>
      </c>
      <c r="D411" s="14"/>
      <c r="E411" s="13" t="str">
        <f>IFERROR(VLOOKUP(D411,Données!$B:$C,2,FALSE), "")</f>
        <v/>
      </c>
    </row>
    <row r="412" spans="1:5">
      <c r="A412">
        <v>5</v>
      </c>
      <c r="D412" s="14"/>
      <c r="E412" s="13" t="str">
        <f>IFERROR(VLOOKUP(D412,Données!$B:$C,2,FALSE), "")</f>
        <v/>
      </c>
    </row>
    <row r="413" spans="1:5">
      <c r="A413">
        <v>3</v>
      </c>
      <c r="D413" s="14"/>
      <c r="E413" s="13" t="str">
        <f>IFERROR(VLOOKUP(D413,Données!$B:$C,2,FALSE), "")</f>
        <v/>
      </c>
    </row>
    <row r="414" spans="1:5">
      <c r="A414">
        <v>4</v>
      </c>
      <c r="D414" s="14"/>
      <c r="E414" s="13" t="str">
        <f>IFERROR(VLOOKUP(D414,Données!$B:$C,2,FALSE), "")</f>
        <v/>
      </c>
    </row>
    <row r="415" spans="1:5">
      <c r="A415">
        <v>8</v>
      </c>
      <c r="D415" s="14"/>
      <c r="E415" s="13" t="str">
        <f>IFERROR(VLOOKUP(D415,Données!$B:$C,2,FALSE), "")</f>
        <v/>
      </c>
    </row>
    <row r="416" spans="1:5">
      <c r="A416">
        <v>3</v>
      </c>
      <c r="D416" s="14"/>
      <c r="E416" s="13" t="str">
        <f>IFERROR(VLOOKUP(D416,Données!$B:$C,2,FALSE), "")</f>
        <v/>
      </c>
    </row>
    <row r="417" spans="1:5">
      <c r="A417">
        <v>3</v>
      </c>
      <c r="D417" s="14"/>
      <c r="E417" s="13" t="str">
        <f>IFERROR(VLOOKUP(D417,Données!$B:$C,2,FALSE), "")</f>
        <v/>
      </c>
    </row>
    <row r="418" spans="1:5">
      <c r="A418">
        <v>2</v>
      </c>
      <c r="D418" s="14"/>
      <c r="E418" s="13" t="str">
        <f>IFERROR(VLOOKUP(D418,Données!$B:$C,2,FALSE), "")</f>
        <v/>
      </c>
    </row>
    <row r="419" spans="1:5">
      <c r="A419">
        <v>4.8</v>
      </c>
      <c r="D419" s="14" t="s">
        <v>248</v>
      </c>
      <c r="E419" s="13" t="str">
        <f>IFERROR(VLOOKUP(D419,Données!$B:$C,2,FALSE), "")</f>
        <v>Prix unitaire</v>
      </c>
    </row>
    <row r="420" spans="1:5">
      <c r="A420">
        <v>9</v>
      </c>
      <c r="D420" s="14"/>
      <c r="E420" s="13" t="str">
        <f>IFERROR(VLOOKUP(D420,Données!$B:$C,2,FALSE), "")</f>
        <v/>
      </c>
    </row>
    <row r="421" spans="1:5">
      <c r="A421">
        <v>14.4</v>
      </c>
      <c r="D421" s="14"/>
      <c r="E421" s="13" t="str">
        <f>IFERROR(VLOOKUP(D421,Données!$B:$C,2,FALSE), "")</f>
        <v/>
      </c>
    </row>
    <row r="422" spans="1:5">
      <c r="A422">
        <v>7.78</v>
      </c>
      <c r="D422" s="14"/>
      <c r="E422" s="13" t="str">
        <f>IFERROR(VLOOKUP(D422,Données!$B:$C,2,FALSE), "")</f>
        <v/>
      </c>
    </row>
    <row r="423" spans="1:5">
      <c r="A423">
        <v>9</v>
      </c>
      <c r="D423" s="14"/>
      <c r="E423" s="13" t="str">
        <f>IFERROR(VLOOKUP(D423,Données!$B:$C,2,FALSE), "")</f>
        <v/>
      </c>
    </row>
    <row r="424" spans="1:5">
      <c r="A424">
        <v>10.8</v>
      </c>
      <c r="D424" s="14"/>
      <c r="E424" s="13" t="str">
        <f>IFERROR(VLOOKUP(D424,Données!$B:$C,2,FALSE), "")</f>
        <v/>
      </c>
    </row>
    <row r="425" spans="1:5">
      <c r="A425">
        <v>14.16</v>
      </c>
      <c r="D425" s="14"/>
      <c r="E425" s="13" t="str">
        <f>IFERROR(VLOOKUP(D425,Données!$B:$C,2,FALSE), "")</f>
        <v/>
      </c>
    </row>
    <row r="426" spans="1:5">
      <c r="A426">
        <v>4.8</v>
      </c>
      <c r="D426" s="14"/>
      <c r="E426" s="13" t="str">
        <f>IFERROR(VLOOKUP(D426,Données!$B:$C,2,FALSE), "")</f>
        <v/>
      </c>
    </row>
    <row r="427" spans="1:5">
      <c r="A427">
        <v>14.4</v>
      </c>
      <c r="D427" s="14"/>
      <c r="E427" s="13" t="str">
        <f>IFERROR(VLOOKUP(D427,Données!$B:$C,2,FALSE), "")</f>
        <v/>
      </c>
    </row>
    <row r="428" spans="1:5">
      <c r="A428">
        <v>9</v>
      </c>
      <c r="D428" s="14"/>
      <c r="E428" s="13" t="str">
        <f>IFERROR(VLOOKUP(D428,Données!$B:$C,2,FALSE), "")</f>
        <v/>
      </c>
    </row>
    <row r="429" spans="1:5">
      <c r="A429">
        <v>9</v>
      </c>
      <c r="D429" s="14"/>
      <c r="E429" s="13" t="str">
        <f>IFERROR(VLOOKUP(D429,Données!$B:$C,2,FALSE), "")</f>
        <v/>
      </c>
    </row>
    <row r="430" spans="1:5">
      <c r="A430">
        <v>10.8</v>
      </c>
      <c r="D430" s="14"/>
      <c r="E430" s="13" t="str">
        <f>IFERROR(VLOOKUP(D430,Données!$B:$C,2,FALSE), "")</f>
        <v/>
      </c>
    </row>
    <row r="431" spans="1:5">
      <c r="A431">
        <v>24</v>
      </c>
      <c r="D431" s="14"/>
      <c r="E431" s="13" t="str">
        <f>IFERROR(VLOOKUP(D431,Données!$B:$C,2,FALSE), "")</f>
        <v/>
      </c>
    </row>
    <row r="432" spans="1:5">
      <c r="A432">
        <v>45</v>
      </c>
      <c r="D432" s="14"/>
      <c r="E432" s="13" t="str">
        <f>IFERROR(VLOOKUP(D432,Données!$B:$C,2,FALSE), "")</f>
        <v/>
      </c>
    </row>
    <row r="433" spans="1:5">
      <c r="A433">
        <v>86.4</v>
      </c>
      <c r="D433" s="14"/>
      <c r="E433" s="13" t="str">
        <f>IFERROR(VLOOKUP(D433,Données!$B:$C,2,FALSE), "")</f>
        <v/>
      </c>
    </row>
    <row r="434" spans="1:5">
      <c r="A434">
        <v>15.56</v>
      </c>
      <c r="D434" s="14"/>
      <c r="E434" s="13" t="str">
        <f>IFERROR(VLOOKUP(D434,Données!$B:$C,2,FALSE), "")</f>
        <v/>
      </c>
    </row>
    <row r="435" spans="1:5">
      <c r="A435">
        <v>45</v>
      </c>
      <c r="D435" s="14"/>
      <c r="E435" s="13" t="str">
        <f>IFERROR(VLOOKUP(D435,Données!$B:$C,2,FALSE), "")</f>
        <v/>
      </c>
    </row>
    <row r="436" spans="1:5">
      <c r="A436">
        <v>54</v>
      </c>
      <c r="D436" s="14"/>
      <c r="E436" s="13" t="str">
        <f>IFERROR(VLOOKUP(D436,Données!$B:$C,2,FALSE), "")</f>
        <v/>
      </c>
    </row>
    <row r="437" spans="1:5">
      <c r="A437">
        <v>42.48</v>
      </c>
      <c r="D437" s="14"/>
      <c r="E437" s="13" t="str">
        <f>IFERROR(VLOOKUP(D437,Données!$B:$C,2,FALSE), "")</f>
        <v/>
      </c>
    </row>
    <row r="438" spans="1:5">
      <c r="A438">
        <v>19.2</v>
      </c>
      <c r="D438" s="14"/>
      <c r="E438" s="13" t="str">
        <f>IFERROR(VLOOKUP(D438,Données!$B:$C,2,FALSE), "")</f>
        <v/>
      </c>
    </row>
    <row r="439" spans="1:5">
      <c r="A439">
        <v>115.2</v>
      </c>
      <c r="D439" s="14"/>
      <c r="E439" s="13" t="str">
        <f>IFERROR(VLOOKUP(D439,Données!$B:$C,2,FALSE), "")</f>
        <v/>
      </c>
    </row>
    <row r="440" spans="1:5">
      <c r="A440">
        <v>27</v>
      </c>
      <c r="D440" s="14"/>
      <c r="E440" s="13" t="str">
        <f>IFERROR(VLOOKUP(D440,Données!$B:$C,2,FALSE), "")</f>
        <v/>
      </c>
    </row>
    <row r="441" spans="1:5">
      <c r="A441">
        <v>27</v>
      </c>
      <c r="D441" s="14"/>
      <c r="E441" s="13" t="str">
        <f>IFERROR(VLOOKUP(D441,Données!$B:$C,2,FALSE), "")</f>
        <v/>
      </c>
    </row>
    <row r="442" spans="1:5">
      <c r="A442">
        <v>21.6</v>
      </c>
      <c r="D442" s="14"/>
      <c r="E442" s="13" t="str">
        <f>IFERROR(VLOOKUP(D442,Données!$B:$C,2,FALSE), "")</f>
        <v/>
      </c>
    </row>
    <row r="443" spans="1:5">
      <c r="A443">
        <v>2</v>
      </c>
      <c r="D443" s="14"/>
      <c r="E443" s="13" t="str">
        <f>IFERROR(VLOOKUP(D443,Données!$B:$C,2,FALSE), "")</f>
        <v/>
      </c>
    </row>
    <row r="444" spans="1:5">
      <c r="A444" t="s">
        <v>91</v>
      </c>
      <c r="D444" s="14"/>
      <c r="E444" s="13" t="str">
        <f>IFERROR(VLOOKUP(D444,Données!$B:$C,2,FALSE), "")</f>
        <v/>
      </c>
    </row>
    <row r="445" spans="1:5">
      <c r="A445" t="s">
        <v>155</v>
      </c>
      <c r="D445" s="14"/>
      <c r="E445" s="13" t="str">
        <f>IFERROR(VLOOKUP(D445,Données!$B:$C,2,FALSE), "")</f>
        <v/>
      </c>
    </row>
    <row r="446" spans="1:5">
      <c r="A446">
        <v>44</v>
      </c>
      <c r="D446" s="14" t="s">
        <v>245</v>
      </c>
      <c r="E446" s="13" t="str">
        <f>IFERROR(VLOOKUP(D446,Données!$B:$C,2,FALSE), "")</f>
        <v>Ligne</v>
      </c>
    </row>
    <row r="447" spans="1:5">
      <c r="A447">
        <v>46</v>
      </c>
      <c r="D447" s="14"/>
      <c r="E447" s="13" t="str">
        <f>IFERROR(VLOOKUP(D447,Données!$B:$C,2,FALSE), "")</f>
        <v/>
      </c>
    </row>
    <row r="448" spans="1:5">
      <c r="A448">
        <v>55</v>
      </c>
      <c r="D448" s="14"/>
      <c r="E448" s="13" t="str">
        <f>IFERROR(VLOOKUP(D448,Données!$B:$C,2,FALSE), "")</f>
        <v/>
      </c>
    </row>
    <row r="449" spans="1:5">
      <c r="A449">
        <v>2</v>
      </c>
      <c r="D449" s="14"/>
      <c r="E449" s="13" t="str">
        <f>IFERROR(VLOOKUP(D449,Données!$B:$C,2,FALSE), "")</f>
        <v/>
      </c>
    </row>
    <row r="450" spans="1:5">
      <c r="A450">
        <v>3</v>
      </c>
      <c r="D450" s="14"/>
      <c r="E450" s="13" t="str">
        <f>IFERROR(VLOOKUP(D450,Données!$B:$C,2,FALSE), "")</f>
        <v/>
      </c>
    </row>
    <row r="451" spans="1:5">
      <c r="A451">
        <v>4</v>
      </c>
      <c r="D451" s="14"/>
      <c r="E451" s="13" t="str">
        <f>IFERROR(VLOOKUP(D451,Données!$B:$C,2,FALSE), "")</f>
        <v/>
      </c>
    </row>
    <row r="452" spans="1:5">
      <c r="A452">
        <v>6</v>
      </c>
      <c r="D452" s="14"/>
      <c r="E452" s="13" t="str">
        <f>IFERROR(VLOOKUP(D452,Données!$B:$C,2,FALSE), "")</f>
        <v/>
      </c>
    </row>
    <row r="453" spans="1:5">
      <c r="A453">
        <v>9</v>
      </c>
      <c r="D453" s="14"/>
      <c r="E453" s="13" t="str">
        <f>IFERROR(VLOOKUP(D453,Données!$B:$C,2,FALSE), "")</f>
        <v/>
      </c>
    </row>
    <row r="454" spans="1:5">
      <c r="A454">
        <v>10</v>
      </c>
      <c r="D454" s="14"/>
      <c r="E454" s="13" t="str">
        <f>IFERROR(VLOOKUP(D454,Données!$B:$C,2,FALSE), "")</f>
        <v/>
      </c>
    </row>
    <row r="455" spans="1:5">
      <c r="A455">
        <v>15</v>
      </c>
      <c r="D455" s="14"/>
      <c r="E455" s="13" t="str">
        <f>IFERROR(VLOOKUP(D455,Données!$B:$C,2,FALSE), "")</f>
        <v/>
      </c>
    </row>
    <row r="456" spans="1:5">
      <c r="A456">
        <v>16</v>
      </c>
      <c r="D456" s="14"/>
      <c r="E456" s="13" t="str">
        <f>IFERROR(VLOOKUP(D456,Données!$B:$C,2,FALSE), "")</f>
        <v/>
      </c>
    </row>
    <row r="457" spans="1:5">
      <c r="A457" t="s">
        <v>19</v>
      </c>
      <c r="D457" s="14" t="s">
        <v>249</v>
      </c>
      <c r="E457" s="13" t="str">
        <f>IFERROR(VLOOKUP(D457,Données!$B:$C,2,FALSE), "")</f>
        <v>Modèle</v>
      </c>
    </row>
    <row r="458" spans="1:5">
      <c r="A458" t="s">
        <v>141</v>
      </c>
      <c r="D458" s="14"/>
      <c r="E458" s="13" t="str">
        <f>IFERROR(VLOOKUP(D458,Données!$B:$C,2,FALSE), "")</f>
        <v/>
      </c>
    </row>
    <row r="459" spans="1:5">
      <c r="A459" t="s">
        <v>92</v>
      </c>
      <c r="D459" s="14"/>
      <c r="E459" s="13" t="str">
        <f>IFERROR(VLOOKUP(D459,Données!$B:$C,2,FALSE), "")</f>
        <v/>
      </c>
    </row>
    <row r="460" spans="1:5">
      <c r="A460" t="s">
        <v>156</v>
      </c>
      <c r="D460" s="14"/>
      <c r="E460" s="13" t="str">
        <f>IFERROR(VLOOKUP(D460,Données!$B:$C,2,FALSE), "")</f>
        <v/>
      </c>
    </row>
    <row r="461" spans="1:5">
      <c r="A461" t="s">
        <v>157</v>
      </c>
      <c r="D461" s="14"/>
      <c r="E461" s="13" t="str">
        <f>IFERROR(VLOOKUP(D461,Données!$B:$C,2,FALSE), "")</f>
        <v/>
      </c>
    </row>
    <row r="462" spans="1:5">
      <c r="A462" t="s">
        <v>158</v>
      </c>
      <c r="D462" s="14"/>
      <c r="E462" s="13" t="str">
        <f>IFERROR(VLOOKUP(D462,Données!$B:$C,2,FALSE), "")</f>
        <v/>
      </c>
    </row>
    <row r="463" spans="1:5">
      <c r="A463" t="s">
        <v>93</v>
      </c>
      <c r="D463" s="14"/>
      <c r="E463" s="13" t="str">
        <f>IFERROR(VLOOKUP(D463,Données!$B:$C,2,FALSE), "")</f>
        <v/>
      </c>
    </row>
    <row r="464" spans="1:5">
      <c r="A464" t="s">
        <v>159</v>
      </c>
      <c r="D464" s="14"/>
      <c r="E464" s="13" t="str">
        <f>IFERROR(VLOOKUP(D464,Données!$B:$C,2,FALSE), "")</f>
        <v/>
      </c>
    </row>
    <row r="465" spans="1:5">
      <c r="A465" t="s">
        <v>157</v>
      </c>
      <c r="D465" s="14"/>
      <c r="E465" s="13" t="str">
        <f>IFERROR(VLOOKUP(D465,Données!$B:$C,2,FALSE), "")</f>
        <v/>
      </c>
    </row>
    <row r="466" spans="1:5">
      <c r="A466" t="s">
        <v>160</v>
      </c>
      <c r="D466" s="14"/>
      <c r="E466" s="13" t="str">
        <f>IFERROR(VLOOKUP(D466,Données!$B:$C,2,FALSE), "")</f>
        <v/>
      </c>
    </row>
    <row r="467" spans="1:5">
      <c r="A467" t="s">
        <v>161</v>
      </c>
      <c r="D467" s="14"/>
      <c r="E467" s="13" t="str">
        <f>IFERROR(VLOOKUP(D467,Données!$B:$C,2,FALSE), "")</f>
        <v/>
      </c>
    </row>
    <row r="468" spans="1:5">
      <c r="A468" t="s">
        <v>20</v>
      </c>
      <c r="D468" s="14" t="s">
        <v>250</v>
      </c>
      <c r="E468" s="13" t="str">
        <f>IFERROR(VLOOKUP(D468,Données!$B:$C,2,FALSE), "")</f>
        <v>Code pièce</v>
      </c>
    </row>
    <row r="469" spans="1:5">
      <c r="A469" t="s">
        <v>142</v>
      </c>
      <c r="D469" s="14"/>
      <c r="E469" s="13" t="str">
        <f>IFERROR(VLOOKUP(D469,Données!$B:$C,2,FALSE), "")</f>
        <v/>
      </c>
    </row>
    <row r="470" spans="1:5">
      <c r="A470" t="s">
        <v>20</v>
      </c>
      <c r="D470" s="14"/>
      <c r="E470" s="13" t="str">
        <f>IFERROR(VLOOKUP(D470,Données!$B:$C,2,FALSE), "")</f>
        <v/>
      </c>
    </row>
    <row r="471" spans="1:5">
      <c r="A471" t="s">
        <v>162</v>
      </c>
      <c r="D471" s="14"/>
      <c r="E471" s="13" t="str">
        <f>IFERROR(VLOOKUP(D471,Données!$B:$C,2,FALSE), "")</f>
        <v/>
      </c>
    </row>
    <row r="472" spans="1:5">
      <c r="A472" t="s">
        <v>163</v>
      </c>
      <c r="D472" s="14"/>
      <c r="E472" s="13" t="str">
        <f>IFERROR(VLOOKUP(D472,Données!$B:$C,2,FALSE), "")</f>
        <v/>
      </c>
    </row>
    <row r="473" spans="1:5">
      <c r="A473" t="s">
        <v>164</v>
      </c>
      <c r="D473" s="14"/>
      <c r="E473" s="13" t="str">
        <f>IFERROR(VLOOKUP(D473,Données!$B:$C,2,FALSE), "")</f>
        <v/>
      </c>
    </row>
    <row r="474" spans="1:5">
      <c r="A474" t="s">
        <v>143</v>
      </c>
      <c r="D474" s="14"/>
      <c r="E474" s="13" t="str">
        <f>IFERROR(VLOOKUP(D474,Données!$B:$C,2,FALSE), "")</f>
        <v/>
      </c>
    </row>
    <row r="475" spans="1:5">
      <c r="A475" t="s">
        <v>165</v>
      </c>
      <c r="D475" s="14"/>
      <c r="E475" s="13" t="str">
        <f>IFERROR(VLOOKUP(D475,Données!$B:$C,2,FALSE), "")</f>
        <v/>
      </c>
    </row>
    <row r="476" spans="1:5">
      <c r="A476" t="s">
        <v>163</v>
      </c>
      <c r="D476" s="14"/>
      <c r="E476" s="13" t="str">
        <f>IFERROR(VLOOKUP(D476,Données!$B:$C,2,FALSE), "")</f>
        <v/>
      </c>
    </row>
    <row r="477" spans="1:5">
      <c r="A477" t="s">
        <v>162</v>
      </c>
      <c r="D477" s="14"/>
      <c r="E477" s="13" t="str">
        <f>IFERROR(VLOOKUP(D477,Données!$B:$C,2,FALSE), "")</f>
        <v/>
      </c>
    </row>
    <row r="478" spans="1:5">
      <c r="A478" t="s">
        <v>166</v>
      </c>
      <c r="D478" s="14"/>
      <c r="E478" s="13" t="str">
        <f>IFERROR(VLOOKUP(D478,Données!$B:$C,2,FALSE), "")</f>
        <v/>
      </c>
    </row>
    <row r="479" spans="1:5">
      <c r="A479">
        <v>559</v>
      </c>
      <c r="D479" s="14" t="s">
        <v>251</v>
      </c>
      <c r="E479" s="13" t="str">
        <f>IFERROR(VLOOKUP(D479,Données!$B:$C,2,FALSE), "")</f>
        <v>Couleur</v>
      </c>
    </row>
    <row r="480" spans="1:5">
      <c r="A480">
        <v>258</v>
      </c>
      <c r="D480" s="14"/>
      <c r="E480" s="13" t="str">
        <f>IFERROR(VLOOKUP(D480,Données!$B:$C,2,FALSE), "")</f>
        <v/>
      </c>
    </row>
    <row r="481" spans="1:5">
      <c r="A481">
        <v>371</v>
      </c>
      <c r="D481" s="14"/>
      <c r="E481" s="13" t="str">
        <f>IFERROR(VLOOKUP(D481,Données!$B:$C,2,FALSE), "")</f>
        <v/>
      </c>
    </row>
    <row r="482" spans="1:5">
      <c r="A482">
        <v>371</v>
      </c>
      <c r="D482" s="14"/>
      <c r="E482" s="13" t="str">
        <f>IFERROR(VLOOKUP(D482,Données!$B:$C,2,FALSE), "")</f>
        <v/>
      </c>
    </row>
    <row r="483" spans="1:5">
      <c r="A483">
        <v>371</v>
      </c>
      <c r="D483" s="14"/>
      <c r="E483" s="13" t="str">
        <f>IFERROR(VLOOKUP(D483,Données!$B:$C,2,FALSE), "")</f>
        <v/>
      </c>
    </row>
    <row r="484" spans="1:5">
      <c r="A484">
        <v>17</v>
      </c>
      <c r="D484" s="14"/>
      <c r="E484" s="13" t="str">
        <f>IFERROR(VLOOKUP(D484,Données!$B:$C,2,FALSE), "")</f>
        <v/>
      </c>
    </row>
    <row r="485" spans="1:5">
      <c r="A485">
        <v>55</v>
      </c>
      <c r="D485" s="14"/>
      <c r="E485" s="13" t="str">
        <f>IFERROR(VLOOKUP(D485,Données!$B:$C,2,FALSE), "")</f>
        <v/>
      </c>
    </row>
    <row r="486" spans="1:5">
      <c r="A486">
        <v>55</v>
      </c>
      <c r="D486" s="14"/>
      <c r="E486" s="13" t="str">
        <f>IFERROR(VLOOKUP(D486,Données!$B:$C,2,FALSE), "")</f>
        <v/>
      </c>
    </row>
    <row r="487" spans="1:5">
      <c r="A487">
        <v>55</v>
      </c>
      <c r="D487" s="14"/>
      <c r="E487" s="13" t="str">
        <f>IFERROR(VLOOKUP(D487,Données!$B:$C,2,FALSE), "")</f>
        <v/>
      </c>
    </row>
    <row r="488" spans="1:5">
      <c r="A488">
        <v>371</v>
      </c>
      <c r="D488" s="14"/>
      <c r="E488" s="13" t="str">
        <f>IFERROR(VLOOKUP(D488,Données!$B:$C,2,FALSE), "")</f>
        <v/>
      </c>
    </row>
    <row r="489" spans="1:5">
      <c r="A489">
        <v>76</v>
      </c>
      <c r="D489" s="14"/>
      <c r="E489" s="13" t="str">
        <f>IFERROR(VLOOKUP(D489,Données!$B:$C,2,FALSE), "")</f>
        <v/>
      </c>
    </row>
    <row r="490" spans="1:5">
      <c r="A490" t="s">
        <v>98</v>
      </c>
      <c r="D490" s="14"/>
      <c r="E490" s="13" t="str">
        <f>IFERROR(VLOOKUP(D490,Données!$B:$C,2,FALSE), "")</f>
        <v/>
      </c>
    </row>
    <row r="491" spans="1:5">
      <c r="A491" t="s">
        <v>99</v>
      </c>
      <c r="D491" s="14"/>
      <c r="E491" s="13" t="str">
        <f>IFERROR(VLOOKUP(D491,Données!$B:$C,2,FALSE), "")</f>
        <v/>
      </c>
    </row>
    <row r="492" spans="1:5">
      <c r="A492" t="s">
        <v>100</v>
      </c>
      <c r="D492" s="14"/>
      <c r="E492" s="13" t="str">
        <f>IFERROR(VLOOKUP(D492,Données!$B:$C,2,FALSE), "")</f>
        <v/>
      </c>
    </row>
    <row r="493" spans="1:5">
      <c r="A493" t="s">
        <v>101</v>
      </c>
      <c r="D493" s="14"/>
      <c r="E493" s="13" t="str">
        <f>IFERROR(VLOOKUP(D493,Données!$B:$C,2,FALSE), "")</f>
        <v/>
      </c>
    </row>
    <row r="494" spans="1:5">
      <c r="A494" t="s">
        <v>101</v>
      </c>
      <c r="D494" s="14"/>
      <c r="E494" s="13" t="str">
        <f>IFERROR(VLOOKUP(D494,Données!$B:$C,2,FALSE), "")</f>
        <v/>
      </c>
    </row>
    <row r="495" spans="1:5">
      <c r="A495" t="s">
        <v>11</v>
      </c>
      <c r="D495" s="14"/>
      <c r="E495" s="13" t="str">
        <f>IFERROR(VLOOKUP(D495,Données!$B:$C,2,FALSE), "")</f>
        <v/>
      </c>
    </row>
    <row r="496" spans="1:5">
      <c r="A496" t="s">
        <v>11</v>
      </c>
      <c r="D496" s="14"/>
      <c r="E496" s="13" t="str">
        <f>IFERROR(VLOOKUP(D496,Données!$B:$C,2,FALSE), "")</f>
        <v/>
      </c>
    </row>
    <row r="497" spans="1:5">
      <c r="A497" t="s">
        <v>11</v>
      </c>
      <c r="D497" s="14"/>
      <c r="E497" s="13" t="str">
        <f>IFERROR(VLOOKUP(D497,Données!$B:$C,2,FALSE), "")</f>
        <v/>
      </c>
    </row>
    <row r="498" spans="1:5">
      <c r="A498" t="s">
        <v>11</v>
      </c>
      <c r="D498" s="14"/>
      <c r="E498" s="13" t="str">
        <f>IFERROR(VLOOKUP(D498,Données!$B:$C,2,FALSE), "")</f>
        <v/>
      </c>
    </row>
    <row r="499" spans="1:5">
      <c r="A499" t="s">
        <v>11</v>
      </c>
      <c r="D499" s="14"/>
      <c r="E499" s="13" t="str">
        <f>IFERROR(VLOOKUP(D499,Données!$B:$C,2,FALSE), "")</f>
        <v/>
      </c>
    </row>
    <row r="500" spans="1:5">
      <c r="A500" t="s">
        <v>11</v>
      </c>
      <c r="D500" s="14"/>
      <c r="E500" s="13" t="str">
        <f>IFERROR(VLOOKUP(D500,Données!$B:$C,2,FALSE), "")</f>
        <v/>
      </c>
    </row>
    <row r="501" spans="1:5">
      <c r="A501" t="s">
        <v>11</v>
      </c>
      <c r="D501" s="14"/>
      <c r="E501" s="13" t="str">
        <f>IFERROR(VLOOKUP(D501,Données!$B:$C,2,FALSE), "")</f>
        <v/>
      </c>
    </row>
    <row r="502" spans="1:5">
      <c r="A502" t="s">
        <v>11</v>
      </c>
      <c r="D502" s="14"/>
      <c r="E502" s="13" t="str">
        <f>IFERROR(VLOOKUP(D502,Données!$B:$C,2,FALSE), "")</f>
        <v/>
      </c>
    </row>
    <row r="503" spans="1:5">
      <c r="A503" t="s">
        <v>11</v>
      </c>
      <c r="D503" s="14"/>
      <c r="E503" s="13" t="str">
        <f>IFERROR(VLOOKUP(D503,Données!$B:$C,2,FALSE), "")</f>
        <v/>
      </c>
    </row>
    <row r="504" spans="1:5">
      <c r="A504" t="s">
        <v>11</v>
      </c>
      <c r="D504" s="14"/>
      <c r="E504" s="13" t="str">
        <f>IFERROR(VLOOKUP(D504,Données!$B:$C,2,FALSE), "")</f>
        <v/>
      </c>
    </row>
    <row r="505" spans="1:5">
      <c r="A505" t="s">
        <v>11</v>
      </c>
      <c r="D505" s="14"/>
      <c r="E505" s="13" t="str">
        <f>IFERROR(VLOOKUP(D505,Données!$B:$C,2,FALSE), "")</f>
        <v/>
      </c>
    </row>
    <row r="506" spans="1:5">
      <c r="A506" t="s">
        <v>102</v>
      </c>
      <c r="D506" s="14"/>
      <c r="E506" s="13" t="str">
        <f>IFERROR(VLOOKUP(D506,Données!$B:$C,2,FALSE), "")</f>
        <v/>
      </c>
    </row>
    <row r="507" spans="1:5">
      <c r="A507" t="s">
        <v>102</v>
      </c>
      <c r="D507" s="14"/>
      <c r="E507" s="13" t="str">
        <f>IFERROR(VLOOKUP(D507,Données!$B:$C,2,FALSE), "")</f>
        <v/>
      </c>
    </row>
    <row r="508" spans="1:5">
      <c r="A508" t="s">
        <v>102</v>
      </c>
      <c r="D508" s="14"/>
      <c r="E508" s="13" t="str">
        <f>IFERROR(VLOOKUP(D508,Données!$B:$C,2,FALSE), "")</f>
        <v/>
      </c>
    </row>
    <row r="509" spans="1:5">
      <c r="A509" t="s">
        <v>102</v>
      </c>
      <c r="D509" s="14"/>
      <c r="E509" s="13" t="str">
        <f>IFERROR(VLOOKUP(D509,Données!$B:$C,2,FALSE), "")</f>
        <v/>
      </c>
    </row>
    <row r="510" spans="1:5">
      <c r="A510" t="s">
        <v>102</v>
      </c>
      <c r="D510" s="14"/>
      <c r="E510" s="13" t="str">
        <f>IFERROR(VLOOKUP(D510,Données!$B:$C,2,FALSE), "")</f>
        <v/>
      </c>
    </row>
    <row r="511" spans="1:5">
      <c r="A511" t="s">
        <v>102</v>
      </c>
      <c r="D511" s="14"/>
      <c r="E511" s="13" t="str">
        <f>IFERROR(VLOOKUP(D511,Données!$B:$C,2,FALSE), "")</f>
        <v/>
      </c>
    </row>
    <row r="512" spans="1:5">
      <c r="A512" t="s">
        <v>102</v>
      </c>
      <c r="D512" s="14"/>
      <c r="E512" s="13" t="str">
        <f>IFERROR(VLOOKUP(D512,Données!$B:$C,2,FALSE), "")</f>
        <v/>
      </c>
    </row>
    <row r="513" spans="1:5">
      <c r="A513" t="s">
        <v>102</v>
      </c>
      <c r="D513" s="14"/>
      <c r="E513" s="13" t="str">
        <f>IFERROR(VLOOKUP(D513,Données!$B:$C,2,FALSE), "")</f>
        <v/>
      </c>
    </row>
    <row r="514" spans="1:5">
      <c r="A514" t="s">
        <v>102</v>
      </c>
      <c r="D514" s="14"/>
      <c r="E514" s="13" t="str">
        <f>IFERROR(VLOOKUP(D514,Données!$B:$C,2,FALSE), "")</f>
        <v/>
      </c>
    </row>
    <row r="515" spans="1:5">
      <c r="A515" t="s">
        <v>102</v>
      </c>
      <c r="D515" s="14"/>
      <c r="E515" s="13" t="str">
        <f>IFERROR(VLOOKUP(D515,Données!$B:$C,2,FALSE), "")</f>
        <v/>
      </c>
    </row>
    <row r="516" spans="1:5">
      <c r="A516" t="s">
        <v>102</v>
      </c>
      <c r="D516" s="14"/>
      <c r="E516" s="13" t="str">
        <f>IFERROR(VLOOKUP(D516,Données!$B:$C,2,FALSE), "")</f>
        <v/>
      </c>
    </row>
    <row r="517" spans="1:5">
      <c r="A517" t="s">
        <v>167</v>
      </c>
      <c r="D517" s="14" t="s">
        <v>243</v>
      </c>
      <c r="E517" s="13" t="str">
        <f>IFERROR(VLOOKUP(D517,Données!$B:$C,2,FALSE), "")</f>
        <v>Libellé</v>
      </c>
    </row>
    <row r="518" spans="1:5">
      <c r="A518" t="s">
        <v>146</v>
      </c>
      <c r="D518" s="14"/>
      <c r="E518" s="13" t="str">
        <f>IFERROR(VLOOKUP(D518,Données!$B:$C,2,FALSE), "")</f>
        <v/>
      </c>
    </row>
    <row r="519" spans="1:5">
      <c r="A519" t="s">
        <v>168</v>
      </c>
      <c r="D519" s="14"/>
      <c r="E519" s="13" t="str">
        <f>IFERROR(VLOOKUP(D519,Données!$B:$C,2,FALSE), "")</f>
        <v/>
      </c>
    </row>
    <row r="520" spans="1:5">
      <c r="A520" t="s">
        <v>169</v>
      </c>
      <c r="D520" s="14"/>
      <c r="E520" s="13" t="str">
        <f>IFERROR(VLOOKUP(D520,Données!$B:$C,2,FALSE), "")</f>
        <v/>
      </c>
    </row>
    <row r="521" spans="1:5">
      <c r="A521" t="s">
        <v>170</v>
      </c>
      <c r="D521" s="14"/>
      <c r="E521" s="13" t="str">
        <f>IFERROR(VLOOKUP(D521,Données!$B:$C,2,FALSE), "")</f>
        <v/>
      </c>
    </row>
    <row r="522" spans="1:5">
      <c r="A522" t="s">
        <v>171</v>
      </c>
      <c r="D522" s="14"/>
      <c r="E522" s="13" t="str">
        <f>IFERROR(VLOOKUP(D522,Données!$B:$C,2,FALSE), "")</f>
        <v/>
      </c>
    </row>
    <row r="523" spans="1:5">
      <c r="A523" t="s">
        <v>172</v>
      </c>
      <c r="D523" s="14"/>
      <c r="E523" s="13" t="str">
        <f>IFERROR(VLOOKUP(D523,Données!$B:$C,2,FALSE), "")</f>
        <v/>
      </c>
    </row>
    <row r="524" spans="1:5">
      <c r="A524" t="s">
        <v>173</v>
      </c>
      <c r="D524" s="14"/>
      <c r="E524" s="13" t="str">
        <f>IFERROR(VLOOKUP(D524,Données!$B:$C,2,FALSE), "")</f>
        <v/>
      </c>
    </row>
    <row r="525" spans="1:5">
      <c r="A525" t="s">
        <v>174</v>
      </c>
      <c r="D525" s="14"/>
      <c r="E525" s="13" t="str">
        <f>IFERROR(VLOOKUP(D525,Données!$B:$C,2,FALSE), "")</f>
        <v/>
      </c>
    </row>
    <row r="526" spans="1:5">
      <c r="A526" t="s">
        <v>175</v>
      </c>
      <c r="D526" s="14"/>
      <c r="E526" s="13" t="str">
        <f>IFERROR(VLOOKUP(D526,Données!$B:$C,2,FALSE), "")</f>
        <v/>
      </c>
    </row>
    <row r="527" spans="1:5">
      <c r="A527" t="s">
        <v>176</v>
      </c>
      <c r="D527" s="14"/>
      <c r="E527" s="13" t="str">
        <f>IFERROR(VLOOKUP(D527,Données!$B:$C,2,FALSE), "")</f>
        <v/>
      </c>
    </row>
    <row r="528" spans="1:5">
      <c r="A528" t="s">
        <v>177</v>
      </c>
      <c r="D528" s="14"/>
      <c r="E528" s="13" t="str">
        <f>IFERROR(VLOOKUP(D528,Données!$B:$C,2,FALSE), "")</f>
        <v/>
      </c>
    </row>
    <row r="529" spans="1:5">
      <c r="A529" t="s">
        <v>112</v>
      </c>
      <c r="D529" s="14"/>
      <c r="E529" s="13" t="str">
        <f>IFERROR(VLOOKUP(D529,Données!$B:$C,2,FALSE), "")</f>
        <v/>
      </c>
    </row>
    <row r="530" spans="1:5">
      <c r="A530" t="s">
        <v>112</v>
      </c>
      <c r="D530" s="14"/>
      <c r="E530" s="13" t="str">
        <f>IFERROR(VLOOKUP(D530,Données!$B:$C,2,FALSE), "")</f>
        <v/>
      </c>
    </row>
    <row r="531" spans="1:5">
      <c r="A531" t="s">
        <v>112</v>
      </c>
      <c r="D531" s="14"/>
      <c r="E531" s="13" t="str">
        <f>IFERROR(VLOOKUP(D531,Données!$B:$C,2,FALSE), "")</f>
        <v/>
      </c>
    </row>
    <row r="532" spans="1:5">
      <c r="A532" t="s">
        <v>112</v>
      </c>
      <c r="D532" s="14"/>
      <c r="E532" s="13" t="str">
        <f>IFERROR(VLOOKUP(D532,Données!$B:$C,2,FALSE), "")</f>
        <v/>
      </c>
    </row>
    <row r="533" spans="1:5">
      <c r="A533" t="s">
        <v>112</v>
      </c>
      <c r="D533" s="14"/>
      <c r="E533" s="13" t="str">
        <f>IFERROR(VLOOKUP(D533,Données!$B:$C,2,FALSE), "")</f>
        <v/>
      </c>
    </row>
    <row r="534" spans="1:5">
      <c r="A534" t="s">
        <v>112</v>
      </c>
      <c r="D534" s="14"/>
      <c r="E534" s="13" t="str">
        <f>IFERROR(VLOOKUP(D534,Données!$B:$C,2,FALSE), "")</f>
        <v/>
      </c>
    </row>
    <row r="535" spans="1:5">
      <c r="A535" t="s">
        <v>112</v>
      </c>
      <c r="D535" s="14"/>
      <c r="E535" s="13" t="str">
        <f>IFERROR(VLOOKUP(D535,Données!$B:$C,2,FALSE), "")</f>
        <v/>
      </c>
    </row>
    <row r="536" spans="1:5">
      <c r="A536" t="s">
        <v>112</v>
      </c>
      <c r="D536" s="14"/>
      <c r="E536" s="13" t="str">
        <f>IFERROR(VLOOKUP(D536,Données!$B:$C,2,FALSE), "")</f>
        <v/>
      </c>
    </row>
    <row r="537" spans="1:5">
      <c r="A537" t="s">
        <v>112</v>
      </c>
      <c r="D537" s="14"/>
      <c r="E537" s="13" t="str">
        <f>IFERROR(VLOOKUP(D537,Données!$B:$C,2,FALSE), "")</f>
        <v/>
      </c>
    </row>
    <row r="538" spans="1:5">
      <c r="A538" t="s">
        <v>112</v>
      </c>
      <c r="D538" s="14"/>
      <c r="E538" s="13" t="str">
        <f>IFERROR(VLOOKUP(D538,Données!$B:$C,2,FALSE), "")</f>
        <v/>
      </c>
    </row>
    <row r="539" spans="1:5">
      <c r="A539" t="s">
        <v>112</v>
      </c>
      <c r="D539" s="14"/>
      <c r="E539" s="13" t="str">
        <f>IFERROR(VLOOKUP(D539,Données!$B:$C,2,FALSE), "")</f>
        <v/>
      </c>
    </row>
    <row r="540" spans="1:5">
      <c r="A540" t="s">
        <v>112</v>
      </c>
      <c r="D540" s="14"/>
      <c r="E540" s="13" t="str">
        <f>IFERROR(VLOOKUP(D540,Données!$B:$C,2,FALSE), "")</f>
        <v/>
      </c>
    </row>
    <row r="541" spans="1:5">
      <c r="A541" t="s">
        <v>113</v>
      </c>
      <c r="D541" s="14"/>
      <c r="E541" s="13" t="str">
        <f>IFERROR(VLOOKUP(D541,Données!$B:$C,2,FALSE), "")</f>
        <v/>
      </c>
    </row>
    <row r="542" spans="1:5">
      <c r="A542" t="s">
        <v>10</v>
      </c>
      <c r="D542" s="14"/>
      <c r="E542" s="13" t="str">
        <f>IFERROR(VLOOKUP(D542,Données!$B:$C,2,FALSE), "")</f>
        <v/>
      </c>
    </row>
    <row r="543" spans="1:5">
      <c r="A543" t="s">
        <v>113</v>
      </c>
      <c r="D543" s="14"/>
      <c r="E543" s="13" t="str">
        <f>IFERROR(VLOOKUP(D543,Données!$B:$C,2,FALSE), "")</f>
        <v/>
      </c>
    </row>
    <row r="544" spans="1:5">
      <c r="A544" t="s">
        <v>10</v>
      </c>
      <c r="D544" s="14"/>
      <c r="E544" s="13" t="str">
        <f>IFERROR(VLOOKUP(D544,Données!$B:$C,2,FALSE), "")</f>
        <v/>
      </c>
    </row>
    <row r="545" spans="1:5">
      <c r="A545" t="s">
        <v>113</v>
      </c>
      <c r="D545" s="14"/>
      <c r="E545" s="13" t="str">
        <f>IFERROR(VLOOKUP(D545,Données!$B:$C,2,FALSE), "")</f>
        <v/>
      </c>
    </row>
    <row r="546" spans="1:5">
      <c r="A546" t="s">
        <v>113</v>
      </c>
      <c r="D546" s="14"/>
      <c r="E546" s="13" t="str">
        <f>IFERROR(VLOOKUP(D546,Données!$B:$C,2,FALSE), "")</f>
        <v/>
      </c>
    </row>
    <row r="547" spans="1:5">
      <c r="A547" t="s">
        <v>113</v>
      </c>
      <c r="D547" s="14"/>
      <c r="E547" s="13" t="str">
        <f>IFERROR(VLOOKUP(D547,Données!$B:$C,2,FALSE), "")</f>
        <v/>
      </c>
    </row>
    <row r="548" spans="1:5">
      <c r="A548" t="s">
        <v>10</v>
      </c>
      <c r="D548" s="14"/>
      <c r="E548" s="13" t="str">
        <f>IFERROR(VLOOKUP(D548,Données!$B:$C,2,FALSE), "")</f>
        <v/>
      </c>
    </row>
    <row r="549" spans="1:5">
      <c r="A549" t="s">
        <v>10</v>
      </c>
      <c r="D549" s="14"/>
      <c r="E549" s="13" t="str">
        <f>IFERROR(VLOOKUP(D549,Données!$B:$C,2,FALSE), "")</f>
        <v/>
      </c>
    </row>
    <row r="550" spans="1:5">
      <c r="A550" t="s">
        <v>113</v>
      </c>
      <c r="D550" s="14"/>
      <c r="E550" s="13" t="str">
        <f>IFERROR(VLOOKUP(D550,Données!$B:$C,2,FALSE), "")</f>
        <v/>
      </c>
    </row>
    <row r="551" spans="1:5">
      <c r="A551" t="s">
        <v>113</v>
      </c>
      <c r="D551" s="14"/>
      <c r="E551" s="13" t="str">
        <f>IFERROR(VLOOKUP(D551,Données!$B:$C,2,FALSE), "")</f>
        <v/>
      </c>
    </row>
    <row r="552" spans="1:5">
      <c r="A552" t="s">
        <v>113</v>
      </c>
      <c r="D552" s="14"/>
      <c r="E552" s="13" t="str">
        <f>IFERROR(VLOOKUP(D552,Données!$B:$C,2,FALSE), "")</f>
        <v/>
      </c>
    </row>
    <row r="553" spans="1:5">
      <c r="A553">
        <v>4202229090</v>
      </c>
      <c r="D553" s="14"/>
      <c r="E553" s="13" t="str">
        <f>IFERROR(VLOOKUP(D553,Données!$B:$C,2,FALSE), "")</f>
        <v/>
      </c>
    </row>
    <row r="554" spans="1:5">
      <c r="A554">
        <v>4202221000</v>
      </c>
      <c r="D554" s="14"/>
      <c r="E554" s="13" t="str">
        <f>IFERROR(VLOOKUP(D554,Données!$B:$C,2,FALSE), "")</f>
        <v/>
      </c>
    </row>
    <row r="555" spans="1:5">
      <c r="A555">
        <v>4202229090</v>
      </c>
      <c r="D555" s="14"/>
      <c r="E555" s="13" t="str">
        <f>IFERROR(VLOOKUP(D555,Données!$B:$C,2,FALSE), "")</f>
        <v/>
      </c>
    </row>
    <row r="556" spans="1:5">
      <c r="A556">
        <v>4202221000</v>
      </c>
      <c r="D556" s="14"/>
      <c r="E556" s="13" t="str">
        <f>IFERROR(VLOOKUP(D556,Données!$B:$C,2,FALSE), "")</f>
        <v/>
      </c>
    </row>
    <row r="557" spans="1:5">
      <c r="A557">
        <v>4304000000</v>
      </c>
      <c r="D557" s="14"/>
      <c r="E557" s="13" t="str">
        <f>IFERROR(VLOOKUP(D557,Données!$B:$C,2,FALSE), "")</f>
        <v/>
      </c>
    </row>
    <row r="558" spans="1:5">
      <c r="A558">
        <v>7326909890</v>
      </c>
      <c r="D558" s="14"/>
      <c r="E558" s="13" t="str">
        <f>IFERROR(VLOOKUP(D558,Données!$B:$C,2,FALSE), "")</f>
        <v/>
      </c>
    </row>
    <row r="559" spans="1:5">
      <c r="A559">
        <v>6307901000</v>
      </c>
      <c r="D559" s="14"/>
      <c r="E559" s="13" t="str">
        <f>IFERROR(VLOOKUP(D559,Données!$B:$C,2,FALSE), "")</f>
        <v/>
      </c>
    </row>
    <row r="560" spans="1:5">
      <c r="A560">
        <v>7907000000</v>
      </c>
      <c r="D560" s="14"/>
      <c r="E560" s="13" t="str">
        <f>IFERROR(VLOOKUP(D560,Données!$B:$C,2,FALSE), "")</f>
        <v/>
      </c>
    </row>
    <row r="561" spans="1:5">
      <c r="A561">
        <v>6307901000</v>
      </c>
      <c r="D561" s="14"/>
      <c r="E561" s="13" t="str">
        <f>IFERROR(VLOOKUP(D561,Données!$B:$C,2,FALSE), "")</f>
        <v/>
      </c>
    </row>
    <row r="562" spans="1:5">
      <c r="A562">
        <v>7326909890</v>
      </c>
      <c r="D562" s="14"/>
      <c r="E562" s="13" t="str">
        <f>IFERROR(VLOOKUP(D562,Données!$B:$C,2,FALSE), "")</f>
        <v/>
      </c>
    </row>
    <row r="563" spans="1:5">
      <c r="A563">
        <v>4304000000</v>
      </c>
      <c r="D563" s="14"/>
      <c r="E563" s="13" t="str">
        <f>IFERROR(VLOOKUP(D563,Données!$B:$C,2,FALSE), "")</f>
        <v/>
      </c>
    </row>
    <row r="564" spans="1:5">
      <c r="A564">
        <v>9102110000</v>
      </c>
      <c r="D564" s="14"/>
      <c r="E564" s="13" t="str">
        <f>IFERROR(VLOOKUP(D564,Données!$B:$C,2,FALSE), "")</f>
        <v/>
      </c>
    </row>
    <row r="565" spans="1:5">
      <c r="A565" t="s">
        <v>7</v>
      </c>
      <c r="D565" s="14"/>
      <c r="E565" s="13" t="str">
        <f>IFERROR(VLOOKUP(D565,Données!$B:$C,2,FALSE), "")</f>
        <v/>
      </c>
    </row>
    <row r="566" spans="1:5">
      <c r="A566" t="s">
        <v>7</v>
      </c>
      <c r="D566" s="14"/>
      <c r="E566" s="13" t="str">
        <f>IFERROR(VLOOKUP(D566,Données!$B:$C,2,FALSE), "")</f>
        <v/>
      </c>
    </row>
    <row r="567" spans="1:5">
      <c r="A567" t="s">
        <v>7</v>
      </c>
      <c r="D567" s="14"/>
      <c r="E567" s="13" t="str">
        <f>IFERROR(VLOOKUP(D567,Données!$B:$C,2,FALSE), "")</f>
        <v/>
      </c>
    </row>
    <row r="568" spans="1:5">
      <c r="A568" t="s">
        <v>7</v>
      </c>
      <c r="D568" s="14"/>
      <c r="E568" s="13" t="str">
        <f>IFERROR(VLOOKUP(D568,Données!$B:$C,2,FALSE), "")</f>
        <v/>
      </c>
    </row>
    <row r="569" spans="1:5">
      <c r="A569" t="s">
        <v>7</v>
      </c>
      <c r="D569" s="14"/>
      <c r="E569" s="13" t="str">
        <f>IFERROR(VLOOKUP(D569,Données!$B:$C,2,FALSE), "")</f>
        <v/>
      </c>
    </row>
    <row r="570" spans="1:5">
      <c r="A570" t="s">
        <v>7</v>
      </c>
      <c r="D570" s="14"/>
      <c r="E570" s="13" t="str">
        <f>IFERROR(VLOOKUP(D570,Données!$B:$C,2,FALSE), "")</f>
        <v/>
      </c>
    </row>
    <row r="571" spans="1:5">
      <c r="A571" t="s">
        <v>7</v>
      </c>
      <c r="D571" s="14"/>
      <c r="E571" s="13" t="str">
        <f>IFERROR(VLOOKUP(D571,Données!$B:$C,2,FALSE), "")</f>
        <v/>
      </c>
    </row>
    <row r="572" spans="1:5">
      <c r="A572" t="s">
        <v>7</v>
      </c>
      <c r="D572" s="14"/>
      <c r="E572" s="13" t="str">
        <f>IFERROR(VLOOKUP(D572,Données!$B:$C,2,FALSE), "")</f>
        <v/>
      </c>
    </row>
    <row r="573" spans="1:5">
      <c r="A573" t="s">
        <v>7</v>
      </c>
      <c r="D573" s="14"/>
      <c r="E573" s="13" t="str">
        <f>IFERROR(VLOOKUP(D573,Données!$B:$C,2,FALSE), "")</f>
        <v/>
      </c>
    </row>
    <row r="574" spans="1:5">
      <c r="A574" t="s">
        <v>7</v>
      </c>
      <c r="D574" s="14"/>
      <c r="E574" s="13" t="str">
        <f>IFERROR(VLOOKUP(D574,Données!$B:$C,2,FALSE), "")</f>
        <v/>
      </c>
    </row>
    <row r="575" spans="1:5">
      <c r="A575" t="s">
        <v>7</v>
      </c>
      <c r="D575" s="14"/>
      <c r="E575" s="13" t="str">
        <f>IFERROR(VLOOKUP(D575,Données!$B:$C,2,FALSE), "")</f>
        <v/>
      </c>
    </row>
    <row r="576" spans="1:5">
      <c r="A576" t="s">
        <v>7</v>
      </c>
      <c r="D576" s="14"/>
      <c r="E576" s="13" t="str">
        <f>IFERROR(VLOOKUP(D576,Données!$B:$C,2,FALSE), "")</f>
        <v/>
      </c>
    </row>
    <row r="577" spans="1:5">
      <c r="A577" t="s">
        <v>114</v>
      </c>
      <c r="D577" s="14"/>
      <c r="E577" s="13" t="str">
        <f>IFERROR(VLOOKUP(D577,Données!$B:$C,2,FALSE), "")</f>
        <v/>
      </c>
    </row>
    <row r="578" spans="1:5">
      <c r="A578" t="s">
        <v>115</v>
      </c>
      <c r="D578" s="14"/>
      <c r="E578" s="13" t="str">
        <f>IFERROR(VLOOKUP(D578,Données!$B:$C,2,FALSE), "")</f>
        <v/>
      </c>
    </row>
    <row r="579" spans="1:5">
      <c r="A579" t="s">
        <v>116</v>
      </c>
      <c r="D579" s="14"/>
      <c r="E579" s="13" t="str">
        <f>IFERROR(VLOOKUP(D579,Données!$B:$C,2,FALSE), "")</f>
        <v/>
      </c>
    </row>
    <row r="580" spans="1:5">
      <c r="A580" t="s">
        <v>3</v>
      </c>
      <c r="D580" s="14"/>
      <c r="E580" s="13" t="str">
        <f>IFERROR(VLOOKUP(D580,Données!$B:$C,2,FALSE), "")</f>
        <v/>
      </c>
    </row>
    <row r="581" spans="1:5">
      <c r="A581" t="s">
        <v>117</v>
      </c>
      <c r="D581" s="14"/>
      <c r="E581" s="13" t="str">
        <f>IFERROR(VLOOKUP(D581,Données!$B:$C,2,FALSE), "")</f>
        <v/>
      </c>
    </row>
    <row r="582" spans="1:5">
      <c r="A582" t="s">
        <v>12</v>
      </c>
      <c r="D582" s="14"/>
      <c r="E582" s="13" t="str">
        <f>IFERROR(VLOOKUP(D582,Données!$B:$C,2,FALSE), "")</f>
        <v/>
      </c>
    </row>
    <row r="583" spans="1:5">
      <c r="A583" t="s">
        <v>5</v>
      </c>
      <c r="D583" s="14"/>
      <c r="E583" s="13" t="str">
        <f>IFERROR(VLOOKUP(D583,Données!$B:$C,2,FALSE), "")</f>
        <v/>
      </c>
    </row>
    <row r="584" spans="1:5">
      <c r="A584" t="s">
        <v>118</v>
      </c>
      <c r="D584" s="14"/>
      <c r="E584" s="13" t="str">
        <f>IFERROR(VLOOKUP(D584,Données!$B:$C,2,FALSE), "")</f>
        <v/>
      </c>
    </row>
    <row r="585" spans="1:5">
      <c r="A585" t="s">
        <v>6</v>
      </c>
      <c r="D585" s="14"/>
      <c r="E585" s="13" t="str">
        <f>IFERROR(VLOOKUP(D585,Données!$B:$C,2,FALSE), "")</f>
        <v/>
      </c>
    </row>
    <row r="586" spans="1:5">
      <c r="A586" t="s">
        <v>119</v>
      </c>
      <c r="D586" s="14"/>
      <c r="E586" s="13" t="str">
        <f>IFERROR(VLOOKUP(D586,Données!$B:$C,2,FALSE), "")</f>
        <v/>
      </c>
    </row>
    <row r="587" spans="1:5">
      <c r="A587" t="s">
        <v>8</v>
      </c>
      <c r="D587" s="14"/>
      <c r="E587" s="13" t="str">
        <f>IFERROR(VLOOKUP(D587,Données!$B:$C,2,FALSE), "")</f>
        <v/>
      </c>
    </row>
    <row r="588" spans="1:5">
      <c r="A588" t="s">
        <v>120</v>
      </c>
      <c r="D588" s="14"/>
      <c r="E588" s="13" t="str">
        <f>IFERROR(VLOOKUP(D588,Données!$B:$C,2,FALSE), "")</f>
        <v/>
      </c>
    </row>
    <row r="589" spans="1:5">
      <c r="A589" t="s">
        <v>121</v>
      </c>
      <c r="D589" s="14"/>
      <c r="E589" s="13" t="str">
        <f>IFERROR(VLOOKUP(D589,Données!$B:$C,2,FALSE), "")</f>
        <v/>
      </c>
    </row>
    <row r="590" spans="1:5">
      <c r="A590" t="s">
        <v>122</v>
      </c>
      <c r="D590" s="14"/>
      <c r="E590" s="13" t="str">
        <f>IFERROR(VLOOKUP(D590,Données!$B:$C,2,FALSE), "")</f>
        <v/>
      </c>
    </row>
    <row r="591" spans="1:5">
      <c r="A591" t="s">
        <v>9</v>
      </c>
      <c r="D591" s="14"/>
      <c r="E591" s="13" t="str">
        <f>IFERROR(VLOOKUP(D591,Données!$B:$C,2,FALSE), "")</f>
        <v/>
      </c>
    </row>
    <row r="592" spans="1:5">
      <c r="A592" t="s">
        <v>123</v>
      </c>
      <c r="D592" s="14"/>
      <c r="E592" s="13" t="str">
        <f>IFERROR(VLOOKUP(D592,Données!$B:$C,2,FALSE), "")</f>
        <v/>
      </c>
    </row>
    <row r="593" spans="1:5">
      <c r="A593" t="s">
        <v>13</v>
      </c>
      <c r="D593" s="14"/>
      <c r="E593" s="13" t="str">
        <f>IFERROR(VLOOKUP(D593,Données!$B:$C,2,FALSE), "")</f>
        <v/>
      </c>
    </row>
    <row r="594" spans="1:5">
      <c r="A594" t="s">
        <v>14</v>
      </c>
      <c r="D594" s="14"/>
      <c r="E594" s="13" t="str">
        <f>IFERROR(VLOOKUP(D594,Données!$B:$C,2,FALSE), "")</f>
        <v/>
      </c>
    </row>
    <row r="595" spans="1:5">
      <c r="A595" t="s">
        <v>15</v>
      </c>
      <c r="D595" s="14"/>
      <c r="E595" s="13" t="str">
        <f>IFERROR(VLOOKUP(D595,Données!$B:$C,2,FALSE), "")</f>
        <v/>
      </c>
    </row>
    <row r="596" spans="1:5">
      <c r="A596" t="s">
        <v>16</v>
      </c>
      <c r="D596" s="14"/>
      <c r="E596" s="13" t="str">
        <f>IFERROR(VLOOKUP(D596,Données!$B:$C,2,FALSE), "")</f>
        <v/>
      </c>
    </row>
    <row r="597" spans="1:5">
      <c r="A597" t="s">
        <v>17</v>
      </c>
      <c r="D597" s="14"/>
      <c r="E597" s="13" t="str">
        <f>IFERROR(VLOOKUP(D597,Données!$B:$C,2,FALSE), "")</f>
        <v/>
      </c>
    </row>
    <row r="598" spans="1:5">
      <c r="A598" t="s">
        <v>124</v>
      </c>
      <c r="D598" s="14"/>
      <c r="E598" s="13" t="str">
        <f>IFERROR(VLOOKUP(D598,Données!$B:$C,2,FALSE), "")</f>
        <v/>
      </c>
    </row>
    <row r="599" spans="1:5">
      <c r="A599" t="s">
        <v>0</v>
      </c>
      <c r="D599" s="14"/>
      <c r="E599" s="13" t="str">
        <f>IFERROR(VLOOKUP(D599,Données!$B:$C,2,FALSE), "")</f>
        <v/>
      </c>
    </row>
    <row r="600" spans="1:5">
      <c r="A600" t="s">
        <v>1</v>
      </c>
      <c r="D600" s="14"/>
      <c r="E600" s="13" t="str">
        <f>IFERROR(VLOOKUP(D600,Données!$B:$C,2,FALSE), "")</f>
        <v/>
      </c>
    </row>
    <row r="601" spans="1:5">
      <c r="A601" t="s">
        <v>2</v>
      </c>
      <c r="D601" s="14"/>
      <c r="E601" s="13" t="str">
        <f>IFERROR(VLOOKUP(D601,Données!$B:$C,2,FALSE), "")</f>
        <v/>
      </c>
    </row>
    <row r="602" spans="1:5">
      <c r="A602" t="s">
        <v>125</v>
      </c>
      <c r="D602" s="14"/>
      <c r="E602" s="13" t="str">
        <f>IFERROR(VLOOKUP(D602,Données!$B:$C,2,FALSE), "")</f>
        <v/>
      </c>
    </row>
    <row r="603" spans="1:5">
      <c r="A603" t="s">
        <v>4</v>
      </c>
      <c r="D603" s="14"/>
      <c r="E603" s="13" t="str">
        <f>IFERROR(VLOOKUP(D603,Données!$B:$C,2,FALSE), "")</f>
        <v/>
      </c>
    </row>
    <row r="604" spans="1:5">
      <c r="A604">
        <v>3</v>
      </c>
      <c r="D604" s="14"/>
      <c r="E604" s="13" t="str">
        <f>IFERROR(VLOOKUP(D604,Données!$B:$C,2,FALSE), "")</f>
        <v/>
      </c>
    </row>
    <row r="605" spans="1:5">
      <c r="A605">
        <v>2487</v>
      </c>
      <c r="D605" s="14"/>
      <c r="E605" s="13" t="str">
        <f>IFERROR(VLOOKUP(D605,Données!$B:$C,2,FALSE), "")</f>
        <v/>
      </c>
    </row>
    <row r="606" spans="1:5">
      <c r="A606" t="s">
        <v>126</v>
      </c>
      <c r="D606" s="14"/>
      <c r="E606" s="13" t="str">
        <f>IFERROR(VLOOKUP(D606,Données!$B:$C,2,FALSE), "")</f>
        <v/>
      </c>
    </row>
    <row r="607" spans="1:5">
      <c r="A607" t="s">
        <v>136</v>
      </c>
      <c r="D607" s="14"/>
      <c r="E607" s="13" t="str">
        <f>IFERROR(VLOOKUP(D607,Données!$B:$C,2,FALSE), "")</f>
        <v/>
      </c>
    </row>
    <row r="608" spans="1:5">
      <c r="A608" t="s">
        <v>137</v>
      </c>
      <c r="D608" s="14"/>
      <c r="E608" s="13" t="str">
        <f>IFERROR(VLOOKUP(D608,Données!$B:$C,2,FALSE), "")</f>
        <v/>
      </c>
    </row>
    <row r="609" spans="1:5">
      <c r="A609" t="s">
        <v>138</v>
      </c>
      <c r="D609" s="14"/>
      <c r="E609" s="13" t="str">
        <f>IFERROR(VLOOKUP(D609,Données!$B:$C,2,FALSE), "")</f>
        <v/>
      </c>
    </row>
    <row r="610" spans="1:5">
      <c r="A610" t="s">
        <v>18</v>
      </c>
      <c r="D610" s="14" t="s">
        <v>246</v>
      </c>
      <c r="E610" s="13" t="str">
        <f>IFERROR(VLOOKUP(D610,Données!$B:$C,2,FALSE), "")</f>
        <v>Taille</v>
      </c>
    </row>
    <row r="611" spans="1:5">
      <c r="A611" t="s">
        <v>18</v>
      </c>
      <c r="D611" s="14"/>
      <c r="E611" s="13" t="str">
        <f>IFERROR(VLOOKUP(D611,Données!$B:$C,2,FALSE), "")</f>
        <v/>
      </c>
    </row>
    <row r="612" spans="1:5">
      <c r="A612" t="s">
        <v>18</v>
      </c>
      <c r="D612" s="14"/>
      <c r="E612" s="13" t="str">
        <f>IFERROR(VLOOKUP(D612,Données!$B:$C,2,FALSE), "")</f>
        <v/>
      </c>
    </row>
    <row r="613" spans="1:5">
      <c r="A613" t="s">
        <v>18</v>
      </c>
      <c r="D613" s="14"/>
      <c r="E613" s="13" t="str">
        <f>IFERROR(VLOOKUP(D613,Données!$B:$C,2,FALSE), "")</f>
        <v/>
      </c>
    </row>
    <row r="614" spans="1:5">
      <c r="A614" t="s">
        <v>18</v>
      </c>
      <c r="D614" s="14"/>
      <c r="E614" s="13" t="str">
        <f>IFERROR(VLOOKUP(D614,Données!$B:$C,2,FALSE), "")</f>
        <v/>
      </c>
    </row>
    <row r="615" spans="1:5">
      <c r="A615" t="s">
        <v>18</v>
      </c>
      <c r="D615" s="14"/>
      <c r="E615" s="13" t="str">
        <f>IFERROR(VLOOKUP(D615,Données!$B:$C,2,FALSE), "")</f>
        <v/>
      </c>
    </row>
    <row r="616" spans="1:5">
      <c r="A616" t="s">
        <v>18</v>
      </c>
      <c r="D616" s="14"/>
      <c r="E616" s="13" t="str">
        <f>IFERROR(VLOOKUP(D616,Données!$B:$C,2,FALSE), "")</f>
        <v/>
      </c>
    </row>
    <row r="617" spans="1:5">
      <c r="A617" t="s">
        <v>18</v>
      </c>
      <c r="D617" s="14"/>
      <c r="E617" s="13" t="str">
        <f>IFERROR(VLOOKUP(D617,Données!$B:$C,2,FALSE), "")</f>
        <v/>
      </c>
    </row>
    <row r="618" spans="1:5">
      <c r="A618" t="s">
        <v>18</v>
      </c>
      <c r="D618" s="14"/>
      <c r="E618" s="13" t="str">
        <f>IFERROR(VLOOKUP(D618,Données!$B:$C,2,FALSE), "")</f>
        <v/>
      </c>
    </row>
    <row r="619" spans="1:5">
      <c r="A619" t="s">
        <v>18</v>
      </c>
      <c r="D619" s="14"/>
      <c r="E619" s="13" t="str">
        <f>IFERROR(VLOOKUP(D619,Données!$B:$C,2,FALSE), "")</f>
        <v/>
      </c>
    </row>
    <row r="620" spans="1:5">
      <c r="A620" t="s">
        <v>18</v>
      </c>
      <c r="D620" s="14"/>
      <c r="E620" s="13" t="str">
        <f>IFERROR(VLOOKUP(D620,Données!$B:$C,2,FALSE), "")</f>
        <v/>
      </c>
    </row>
    <row r="621" spans="1:5">
      <c r="A621">
        <v>2</v>
      </c>
      <c r="D621" s="14" t="s">
        <v>247</v>
      </c>
      <c r="E621" s="13" t="str">
        <f>IFERROR(VLOOKUP(D621,Données!$B:$C,2,FALSE), "")</f>
        <v>Quantité</v>
      </c>
    </row>
    <row r="622" spans="1:5">
      <c r="A622">
        <v>8</v>
      </c>
      <c r="D622" s="14"/>
      <c r="E622" s="13" t="str">
        <f>IFERROR(VLOOKUP(D622,Données!$B:$C,2,FALSE), "")</f>
        <v/>
      </c>
    </row>
    <row r="623" spans="1:5">
      <c r="A623">
        <v>1</v>
      </c>
      <c r="D623" s="14"/>
      <c r="E623" s="13" t="str">
        <f>IFERROR(VLOOKUP(D623,Données!$B:$C,2,FALSE), "")</f>
        <v/>
      </c>
    </row>
    <row r="624" spans="1:5">
      <c r="A624">
        <v>4</v>
      </c>
      <c r="D624" s="14"/>
      <c r="E624" s="13" t="str">
        <f>IFERROR(VLOOKUP(D624,Données!$B:$C,2,FALSE), "")</f>
        <v/>
      </c>
    </row>
    <row r="625" spans="1:5">
      <c r="A625">
        <v>10</v>
      </c>
      <c r="D625" s="14"/>
      <c r="E625" s="13" t="str">
        <f>IFERROR(VLOOKUP(D625,Données!$B:$C,2,FALSE), "")</f>
        <v/>
      </c>
    </row>
    <row r="626" spans="1:5">
      <c r="A626">
        <v>3</v>
      </c>
      <c r="D626" s="14"/>
      <c r="E626" s="13" t="str">
        <f>IFERROR(VLOOKUP(D626,Données!$B:$C,2,FALSE), "")</f>
        <v/>
      </c>
    </row>
    <row r="627" spans="1:5">
      <c r="A627">
        <v>10</v>
      </c>
      <c r="D627" s="14"/>
      <c r="E627" s="13" t="str">
        <f>IFERROR(VLOOKUP(D627,Données!$B:$C,2,FALSE), "")</f>
        <v/>
      </c>
    </row>
    <row r="628" spans="1:5">
      <c r="A628">
        <v>6</v>
      </c>
      <c r="D628" s="14"/>
      <c r="E628" s="13" t="str">
        <f>IFERROR(VLOOKUP(D628,Données!$B:$C,2,FALSE), "")</f>
        <v/>
      </c>
    </row>
    <row r="629" spans="1:5">
      <c r="A629">
        <v>15</v>
      </c>
      <c r="D629" s="14"/>
      <c r="E629" s="13" t="str">
        <f>IFERROR(VLOOKUP(D629,Données!$B:$C,2,FALSE), "")</f>
        <v/>
      </c>
    </row>
    <row r="630" spans="1:5">
      <c r="A630">
        <v>4</v>
      </c>
      <c r="D630" s="14"/>
      <c r="E630" s="13" t="str">
        <f>IFERROR(VLOOKUP(D630,Données!$B:$C,2,FALSE), "")</f>
        <v/>
      </c>
    </row>
    <row r="631" spans="1:5">
      <c r="A631">
        <v>10</v>
      </c>
      <c r="D631" s="14"/>
      <c r="E631" s="13" t="str">
        <f>IFERROR(VLOOKUP(D631,Données!$B:$C,2,FALSE), "")</f>
        <v/>
      </c>
    </row>
    <row r="632" spans="1:5">
      <c r="A632">
        <v>14.4</v>
      </c>
      <c r="D632" s="14" t="s">
        <v>248</v>
      </c>
      <c r="E632" s="13" t="str">
        <f>IFERROR(VLOOKUP(D632,Données!$B:$C,2,FALSE), "")</f>
        <v>Prix unitaire</v>
      </c>
    </row>
    <row r="633" spans="1:5">
      <c r="A633">
        <v>10.8</v>
      </c>
      <c r="D633" s="14"/>
      <c r="E633" s="13" t="str">
        <f>IFERROR(VLOOKUP(D633,Données!$B:$C,2,FALSE), "")</f>
        <v/>
      </c>
    </row>
    <row r="634" spans="1:5">
      <c r="A634">
        <v>14.16</v>
      </c>
      <c r="D634" s="14"/>
      <c r="E634" s="13" t="str">
        <f>IFERROR(VLOOKUP(D634,Données!$B:$C,2,FALSE), "")</f>
        <v/>
      </c>
    </row>
    <row r="635" spans="1:5">
      <c r="A635">
        <v>25.68</v>
      </c>
      <c r="D635" s="14"/>
      <c r="E635" s="13" t="str">
        <f>IFERROR(VLOOKUP(D635,Données!$B:$C,2,FALSE), "")</f>
        <v/>
      </c>
    </row>
    <row r="636" spans="1:5">
      <c r="A636">
        <v>5.9</v>
      </c>
      <c r="D636" s="14"/>
      <c r="E636" s="13" t="str">
        <f>IFERROR(VLOOKUP(D636,Données!$B:$C,2,FALSE), "")</f>
        <v/>
      </c>
    </row>
    <row r="637" spans="1:5">
      <c r="A637">
        <v>11.2</v>
      </c>
      <c r="D637" s="14"/>
      <c r="E637" s="13" t="str">
        <f>IFERROR(VLOOKUP(D637,Données!$B:$C,2,FALSE), "")</f>
        <v/>
      </c>
    </row>
    <row r="638" spans="1:5">
      <c r="A638">
        <v>12.66</v>
      </c>
      <c r="D638" s="14"/>
      <c r="E638" s="13" t="str">
        <f>IFERROR(VLOOKUP(D638,Données!$B:$C,2,FALSE), "")</f>
        <v/>
      </c>
    </row>
    <row r="639" spans="1:5">
      <c r="A639">
        <v>12.1</v>
      </c>
      <c r="D639" s="14"/>
      <c r="E639" s="13" t="str">
        <f>IFERROR(VLOOKUP(D639,Données!$B:$C,2,FALSE), "")</f>
        <v/>
      </c>
    </row>
    <row r="640" spans="1:5">
      <c r="A640">
        <v>5.9</v>
      </c>
      <c r="D640" s="14"/>
      <c r="E640" s="13" t="str">
        <f>IFERROR(VLOOKUP(D640,Données!$B:$C,2,FALSE), "")</f>
        <v/>
      </c>
    </row>
    <row r="641" spans="1:5">
      <c r="A641">
        <v>29.4</v>
      </c>
      <c r="D641" s="14"/>
      <c r="E641" s="13" t="str">
        <f>IFERROR(VLOOKUP(D641,Données!$B:$C,2,FALSE), "")</f>
        <v/>
      </c>
    </row>
    <row r="642" spans="1:5">
      <c r="A642">
        <v>10.9</v>
      </c>
      <c r="D642" s="14"/>
      <c r="E642" s="13" t="str">
        <f>IFERROR(VLOOKUP(D642,Données!$B:$C,2,FALSE), "")</f>
        <v/>
      </c>
    </row>
    <row r="643" spans="1:5">
      <c r="A643">
        <v>28.8</v>
      </c>
      <c r="D643" s="14"/>
      <c r="E643" s="13" t="str">
        <f>IFERROR(VLOOKUP(D643,Données!$B:$C,2,FALSE), "")</f>
        <v/>
      </c>
    </row>
    <row r="644" spans="1:5">
      <c r="A644">
        <v>86.4</v>
      </c>
      <c r="D644" s="14"/>
      <c r="E644" s="13" t="str">
        <f>IFERROR(VLOOKUP(D644,Données!$B:$C,2,FALSE), "")</f>
        <v/>
      </c>
    </row>
    <row r="645" spans="1:5">
      <c r="A645">
        <v>14.16</v>
      </c>
      <c r="D645" s="14"/>
      <c r="E645" s="13" t="str">
        <f>IFERROR(VLOOKUP(D645,Données!$B:$C,2,FALSE), "")</f>
        <v/>
      </c>
    </row>
    <row r="646" spans="1:5">
      <c r="A646">
        <v>102.72</v>
      </c>
      <c r="D646" s="14"/>
      <c r="E646" s="13" t="str">
        <f>IFERROR(VLOOKUP(D646,Données!$B:$C,2,FALSE), "")</f>
        <v/>
      </c>
    </row>
    <row r="647" spans="1:5">
      <c r="A647">
        <v>59</v>
      </c>
      <c r="D647" s="14"/>
      <c r="E647" s="13" t="str">
        <f>IFERROR(VLOOKUP(D647,Données!$B:$C,2,FALSE), "")</f>
        <v/>
      </c>
    </row>
    <row r="648" spans="1:5">
      <c r="A648">
        <v>33.6</v>
      </c>
      <c r="D648" s="14"/>
      <c r="E648" s="13" t="str">
        <f>IFERROR(VLOOKUP(D648,Données!$B:$C,2,FALSE), "")</f>
        <v/>
      </c>
    </row>
    <row r="649" spans="1:5">
      <c r="A649">
        <v>126.6</v>
      </c>
      <c r="D649" s="14"/>
      <c r="E649" s="13" t="str">
        <f>IFERROR(VLOOKUP(D649,Données!$B:$C,2,FALSE), "")</f>
        <v/>
      </c>
    </row>
    <row r="650" spans="1:5">
      <c r="A650">
        <v>72.599999999999994</v>
      </c>
      <c r="D650" s="14"/>
      <c r="E650" s="13" t="str">
        <f>IFERROR(VLOOKUP(D650,Données!$B:$C,2,FALSE), "")</f>
        <v/>
      </c>
    </row>
    <row r="651" spans="1:5">
      <c r="A651">
        <v>88.5</v>
      </c>
      <c r="D651" s="14"/>
      <c r="E651" s="13" t="str">
        <f>IFERROR(VLOOKUP(D651,Données!$B:$C,2,FALSE), "")</f>
        <v/>
      </c>
    </row>
    <row r="652" spans="1:5">
      <c r="A652">
        <v>117.6</v>
      </c>
      <c r="D652" s="14"/>
      <c r="E652" s="13" t="str">
        <f>IFERROR(VLOOKUP(D652,Données!$B:$C,2,FALSE), "")</f>
        <v/>
      </c>
    </row>
    <row r="653" spans="1:5">
      <c r="A653">
        <v>109</v>
      </c>
      <c r="D653" s="14"/>
      <c r="E653" s="13" t="str">
        <f>IFERROR(VLOOKUP(D653,Données!$B:$C,2,FALSE), "")</f>
        <v/>
      </c>
    </row>
    <row r="654" spans="1:5">
      <c r="A654">
        <v>3</v>
      </c>
      <c r="D654" s="14"/>
      <c r="E654" s="13" t="str">
        <f>IFERROR(VLOOKUP(D654,Données!$B:$C,2,FALSE), "")</f>
        <v/>
      </c>
    </row>
    <row r="655" spans="1:5">
      <c r="A655" t="s">
        <v>155</v>
      </c>
      <c r="D655" s="14"/>
      <c r="E655" s="13" t="str">
        <f>IFERROR(VLOOKUP(D655,Données!$B:$C,2,FALSE), "")</f>
        <v/>
      </c>
    </row>
    <row r="656" spans="1:5">
      <c r="A656">
        <v>17</v>
      </c>
      <c r="D656" s="14" t="s">
        <v>245</v>
      </c>
      <c r="E656" s="13" t="str">
        <f>IFERROR(VLOOKUP(D656,Données!$B:$C,2,FALSE), "")</f>
        <v>Ligne</v>
      </c>
    </row>
    <row r="657" spans="1:5">
      <c r="A657">
        <v>20</v>
      </c>
      <c r="D657" s="14"/>
      <c r="E657" s="13" t="str">
        <f>IFERROR(VLOOKUP(D657,Données!$B:$C,2,FALSE), "")</f>
        <v/>
      </c>
    </row>
    <row r="658" spans="1:5">
      <c r="A658">
        <v>22</v>
      </c>
      <c r="D658" s="14"/>
      <c r="E658" s="13" t="str">
        <f>IFERROR(VLOOKUP(D658,Données!$B:$C,2,FALSE), "")</f>
        <v/>
      </c>
    </row>
    <row r="659" spans="1:5">
      <c r="A659">
        <v>23</v>
      </c>
      <c r="D659" s="14"/>
      <c r="E659" s="13" t="str">
        <f>IFERROR(VLOOKUP(D659,Données!$B:$C,2,FALSE), "")</f>
        <v/>
      </c>
    </row>
    <row r="660" spans="1:5">
      <c r="A660">
        <v>24</v>
      </c>
      <c r="D660" s="14"/>
      <c r="E660" s="13" t="str">
        <f>IFERROR(VLOOKUP(D660,Données!$B:$C,2,FALSE), "")</f>
        <v/>
      </c>
    </row>
    <row r="661" spans="1:5">
      <c r="A661">
        <v>28</v>
      </c>
      <c r="D661" s="14"/>
      <c r="E661" s="13" t="str">
        <f>IFERROR(VLOOKUP(D661,Données!$B:$C,2,FALSE), "")</f>
        <v/>
      </c>
    </row>
    <row r="662" spans="1:5">
      <c r="A662">
        <v>31</v>
      </c>
      <c r="D662" s="14"/>
      <c r="E662" s="13" t="str">
        <f>IFERROR(VLOOKUP(D662,Données!$B:$C,2,FALSE), "")</f>
        <v/>
      </c>
    </row>
    <row r="663" spans="1:5">
      <c r="A663">
        <v>43</v>
      </c>
      <c r="D663" s="14"/>
      <c r="E663" s="13" t="str">
        <f>IFERROR(VLOOKUP(D663,Données!$B:$C,2,FALSE), "")</f>
        <v/>
      </c>
    </row>
    <row r="664" spans="1:5">
      <c r="A664">
        <v>50</v>
      </c>
      <c r="D664" s="14"/>
      <c r="E664" s="13" t="str">
        <f>IFERROR(VLOOKUP(D664,Données!$B:$C,2,FALSE), "")</f>
        <v/>
      </c>
    </row>
    <row r="665" spans="1:5">
      <c r="A665">
        <v>51</v>
      </c>
      <c r="D665" s="14"/>
      <c r="E665" s="13" t="str">
        <f>IFERROR(VLOOKUP(D665,Données!$B:$C,2,FALSE), "")</f>
        <v/>
      </c>
    </row>
    <row r="666" spans="1:5">
      <c r="A666">
        <v>52</v>
      </c>
      <c r="D666" s="14"/>
      <c r="E666" s="13" t="str">
        <f>IFERROR(VLOOKUP(D666,Données!$B:$C,2,FALSE), "")</f>
        <v/>
      </c>
    </row>
    <row r="667" spans="1:5">
      <c r="A667">
        <v>54</v>
      </c>
      <c r="D667" s="14"/>
      <c r="E667" s="13" t="str">
        <f>IFERROR(VLOOKUP(D667,Données!$B:$C,2,FALSE), "")</f>
        <v/>
      </c>
    </row>
    <row r="668" spans="1:5">
      <c r="A668">
        <v>56</v>
      </c>
      <c r="D668" s="14"/>
      <c r="E668" s="13" t="str">
        <f>IFERROR(VLOOKUP(D668,Données!$B:$C,2,FALSE), "")</f>
        <v/>
      </c>
    </row>
    <row r="669" spans="1:5">
      <c r="A669" t="s">
        <v>158</v>
      </c>
      <c r="D669" s="14" t="s">
        <v>249</v>
      </c>
      <c r="E669" s="13" t="str">
        <f>IFERROR(VLOOKUP(D669,Données!$B:$C,2,FALSE), "")</f>
        <v>Modèle</v>
      </c>
    </row>
    <row r="670" spans="1:5">
      <c r="A670" t="s">
        <v>160</v>
      </c>
      <c r="D670" s="14"/>
      <c r="E670" s="13" t="str">
        <f>IFERROR(VLOOKUP(D670,Données!$B:$C,2,FALSE), "")</f>
        <v/>
      </c>
    </row>
    <row r="671" spans="1:5">
      <c r="A671" t="s">
        <v>156</v>
      </c>
      <c r="D671" s="14"/>
      <c r="E671" s="13" t="str">
        <f>IFERROR(VLOOKUP(D671,Données!$B:$C,2,FALSE), "")</f>
        <v/>
      </c>
    </row>
    <row r="672" spans="1:5">
      <c r="A672" t="s">
        <v>178</v>
      </c>
      <c r="D672" s="14"/>
      <c r="E672" s="13" t="str">
        <f>IFERROR(VLOOKUP(D672,Données!$B:$C,2,FALSE), "")</f>
        <v/>
      </c>
    </row>
    <row r="673" spans="1:5">
      <c r="A673" t="s">
        <v>161</v>
      </c>
      <c r="D673" s="14"/>
      <c r="E673" s="13" t="str">
        <f>IFERROR(VLOOKUP(D673,Données!$B:$C,2,FALSE), "")</f>
        <v/>
      </c>
    </row>
    <row r="674" spans="1:5">
      <c r="A674" t="s">
        <v>161</v>
      </c>
      <c r="D674" s="14"/>
      <c r="E674" s="13" t="str">
        <f>IFERROR(VLOOKUP(D674,Données!$B:$C,2,FALSE), "")</f>
        <v/>
      </c>
    </row>
    <row r="675" spans="1:5">
      <c r="A675" t="s">
        <v>19</v>
      </c>
      <c r="D675" s="14"/>
      <c r="E675" s="13" t="str">
        <f>IFERROR(VLOOKUP(D675,Données!$B:$C,2,FALSE), "")</f>
        <v/>
      </c>
    </row>
    <row r="676" spans="1:5">
      <c r="A676" t="s">
        <v>158</v>
      </c>
      <c r="D676" s="14"/>
      <c r="E676" s="13" t="str">
        <f>IFERROR(VLOOKUP(D676,Données!$B:$C,2,FALSE), "")</f>
        <v/>
      </c>
    </row>
    <row r="677" spans="1:5">
      <c r="A677" t="s">
        <v>158</v>
      </c>
      <c r="D677" s="14"/>
      <c r="E677" s="13" t="str">
        <f>IFERROR(VLOOKUP(D677,Données!$B:$C,2,FALSE), "")</f>
        <v/>
      </c>
    </row>
    <row r="678" spans="1:5">
      <c r="A678" t="s">
        <v>63</v>
      </c>
      <c r="D678" s="14"/>
      <c r="E678" s="13" t="str">
        <f>IFERROR(VLOOKUP(D678,Données!$B:$C,2,FALSE), "")</f>
        <v/>
      </c>
    </row>
    <row r="679" spans="1:5">
      <c r="A679" t="s">
        <v>157</v>
      </c>
      <c r="D679" s="14"/>
      <c r="E679" s="13" t="str">
        <f>IFERROR(VLOOKUP(D679,Données!$B:$C,2,FALSE), "")</f>
        <v/>
      </c>
    </row>
    <row r="680" spans="1:5">
      <c r="A680" t="s">
        <v>179</v>
      </c>
      <c r="D680" s="14"/>
      <c r="E680" s="13" t="str">
        <f>IFERROR(VLOOKUP(D680,Données!$B:$C,2,FALSE), "")</f>
        <v/>
      </c>
    </row>
    <row r="681" spans="1:5">
      <c r="A681" t="s">
        <v>179</v>
      </c>
      <c r="D681" s="14"/>
      <c r="E681" s="13" t="str">
        <f>IFERROR(VLOOKUP(D681,Données!$B:$C,2,FALSE), "")</f>
        <v/>
      </c>
    </row>
    <row r="682" spans="1:5">
      <c r="A682" t="s">
        <v>164</v>
      </c>
      <c r="D682" s="14" t="s">
        <v>250</v>
      </c>
      <c r="E682" s="13" t="str">
        <f>IFERROR(VLOOKUP(D682,Données!$B:$C,2,FALSE), "")</f>
        <v>Code pièce</v>
      </c>
    </row>
    <row r="683" spans="1:5">
      <c r="A683" t="s">
        <v>162</v>
      </c>
      <c r="D683" s="14"/>
      <c r="E683" s="13" t="str">
        <f>IFERROR(VLOOKUP(D683,Données!$B:$C,2,FALSE), "")</f>
        <v/>
      </c>
    </row>
    <row r="684" spans="1:5">
      <c r="A684" t="s">
        <v>162</v>
      </c>
      <c r="D684" s="14"/>
      <c r="E684" s="13" t="str">
        <f>IFERROR(VLOOKUP(D684,Données!$B:$C,2,FALSE), "")</f>
        <v/>
      </c>
    </row>
    <row r="685" spans="1:5">
      <c r="A685" t="s">
        <v>20</v>
      </c>
      <c r="D685" s="14"/>
      <c r="E685" s="13" t="str">
        <f>IFERROR(VLOOKUP(D685,Données!$B:$C,2,FALSE), "")</f>
        <v/>
      </c>
    </row>
    <row r="686" spans="1:5">
      <c r="A686" t="s">
        <v>166</v>
      </c>
      <c r="D686" s="14"/>
      <c r="E686" s="13" t="str">
        <f>IFERROR(VLOOKUP(D686,Données!$B:$C,2,FALSE), "")</f>
        <v/>
      </c>
    </row>
    <row r="687" spans="1:5">
      <c r="A687" t="s">
        <v>166</v>
      </c>
      <c r="D687" s="14"/>
      <c r="E687" s="13" t="str">
        <f>IFERROR(VLOOKUP(D687,Données!$B:$C,2,FALSE), "")</f>
        <v/>
      </c>
    </row>
    <row r="688" spans="1:5">
      <c r="A688" t="s">
        <v>20</v>
      </c>
      <c r="D688" s="14"/>
      <c r="E688" s="13" t="str">
        <f>IFERROR(VLOOKUP(D688,Données!$B:$C,2,FALSE), "")</f>
        <v/>
      </c>
    </row>
    <row r="689" spans="1:5">
      <c r="A689" t="s">
        <v>164</v>
      </c>
      <c r="D689" s="14"/>
      <c r="E689" s="13" t="str">
        <f>IFERROR(VLOOKUP(D689,Données!$B:$C,2,FALSE), "")</f>
        <v/>
      </c>
    </row>
    <row r="690" spans="1:5">
      <c r="A690" t="s">
        <v>164</v>
      </c>
      <c r="D690" s="14"/>
      <c r="E690" s="13" t="str">
        <f>IFERROR(VLOOKUP(D690,Données!$B:$C,2,FALSE), "")</f>
        <v/>
      </c>
    </row>
    <row r="691" spans="1:5">
      <c r="A691" t="s">
        <v>20</v>
      </c>
      <c r="D691" s="14"/>
      <c r="E691" s="13" t="str">
        <f>IFERROR(VLOOKUP(D691,Données!$B:$C,2,FALSE), "")</f>
        <v/>
      </c>
    </row>
    <row r="692" spans="1:5">
      <c r="A692" t="s">
        <v>163</v>
      </c>
      <c r="D692" s="14"/>
      <c r="E692" s="13" t="str">
        <f>IFERROR(VLOOKUP(D692,Données!$B:$C,2,FALSE), "")</f>
        <v/>
      </c>
    </row>
    <row r="693" spans="1:5">
      <c r="A693" t="s">
        <v>180</v>
      </c>
      <c r="D693" s="14"/>
      <c r="E693" s="13" t="str">
        <f>IFERROR(VLOOKUP(D693,Données!$B:$C,2,FALSE), "")</f>
        <v/>
      </c>
    </row>
    <row r="694" spans="1:5">
      <c r="A694" t="s">
        <v>180</v>
      </c>
      <c r="D694" s="14"/>
      <c r="E694" s="13" t="str">
        <f>IFERROR(VLOOKUP(D694,Données!$B:$C,2,FALSE), "")</f>
        <v/>
      </c>
    </row>
    <row r="695" spans="1:5">
      <c r="A695">
        <v>18</v>
      </c>
      <c r="D695" s="14" t="s">
        <v>251</v>
      </c>
      <c r="E695" s="13" t="str">
        <f>IFERROR(VLOOKUP(D695,Données!$B:$C,2,FALSE), "")</f>
        <v>Couleur</v>
      </c>
    </row>
    <row r="696" spans="1:5">
      <c r="A696">
        <v>55</v>
      </c>
      <c r="D696" s="14"/>
      <c r="E696" s="13" t="str">
        <f>IFERROR(VLOOKUP(D696,Données!$B:$C,2,FALSE), "")</f>
        <v/>
      </c>
    </row>
    <row r="697" spans="1:5">
      <c r="A697">
        <v>55</v>
      </c>
      <c r="D697" s="14"/>
      <c r="E697" s="13" t="str">
        <f>IFERROR(VLOOKUP(D697,Données!$B:$C,2,FALSE), "")</f>
        <v/>
      </c>
    </row>
    <row r="698" spans="1:5">
      <c r="A698">
        <v>76</v>
      </c>
      <c r="D698" s="14"/>
      <c r="E698" s="13" t="str">
        <f>IFERROR(VLOOKUP(D698,Données!$B:$C,2,FALSE), "")</f>
        <v/>
      </c>
    </row>
    <row r="699" spans="1:5">
      <c r="A699">
        <v>55</v>
      </c>
      <c r="D699" s="14"/>
      <c r="E699" s="13" t="str">
        <f>IFERROR(VLOOKUP(D699,Données!$B:$C,2,FALSE), "")</f>
        <v/>
      </c>
    </row>
    <row r="700" spans="1:5">
      <c r="A700">
        <v>389</v>
      </c>
      <c r="D700" s="14"/>
      <c r="E700" s="13" t="str">
        <f>IFERROR(VLOOKUP(D700,Données!$B:$C,2,FALSE), "")</f>
        <v/>
      </c>
    </row>
    <row r="701" spans="1:5">
      <c r="A701">
        <v>76</v>
      </c>
      <c r="D701" s="14"/>
      <c r="E701" s="13" t="str">
        <f>IFERROR(VLOOKUP(D701,Données!$B:$C,2,FALSE), "")</f>
        <v/>
      </c>
    </row>
    <row r="702" spans="1:5">
      <c r="A702">
        <v>134</v>
      </c>
      <c r="D702" s="14"/>
      <c r="E702" s="13" t="str">
        <f>IFERROR(VLOOKUP(D702,Données!$B:$C,2,FALSE), "")</f>
        <v/>
      </c>
    </row>
    <row r="703" spans="1:5">
      <c r="A703">
        <v>55</v>
      </c>
      <c r="D703" s="14"/>
      <c r="E703" s="13" t="str">
        <f>IFERROR(VLOOKUP(D703,Données!$B:$C,2,FALSE), "")</f>
        <v/>
      </c>
    </row>
    <row r="704" spans="1:5">
      <c r="A704">
        <v>76</v>
      </c>
      <c r="D704" s="14"/>
      <c r="E704" s="13" t="str">
        <f>IFERROR(VLOOKUP(D704,Données!$B:$C,2,FALSE), "")</f>
        <v/>
      </c>
    </row>
    <row r="705" spans="1:5">
      <c r="A705">
        <v>76</v>
      </c>
      <c r="D705" s="14"/>
      <c r="E705" s="13" t="str">
        <f>IFERROR(VLOOKUP(D705,Données!$B:$C,2,FALSE), "")</f>
        <v/>
      </c>
    </row>
    <row r="706" spans="1:5">
      <c r="A706">
        <v>55</v>
      </c>
      <c r="D706" s="14"/>
      <c r="E706" s="13" t="str">
        <f>IFERROR(VLOOKUP(D706,Données!$B:$C,2,FALSE), "")</f>
        <v/>
      </c>
    </row>
    <row r="707" spans="1:5">
      <c r="A707">
        <v>559</v>
      </c>
      <c r="D707" s="14"/>
      <c r="E707" s="13" t="str">
        <f>IFERROR(VLOOKUP(D707,Données!$B:$C,2,FALSE), "")</f>
        <v/>
      </c>
    </row>
    <row r="708" spans="1:5">
      <c r="A708" t="s">
        <v>98</v>
      </c>
      <c r="D708" s="14"/>
      <c r="E708" s="13" t="str">
        <f>IFERROR(VLOOKUP(D708,Données!$B:$C,2,FALSE), "")</f>
        <v/>
      </c>
    </row>
    <row r="709" spans="1:5">
      <c r="A709" t="s">
        <v>99</v>
      </c>
      <c r="D709" s="14"/>
      <c r="E709" s="13" t="str">
        <f>IFERROR(VLOOKUP(D709,Données!$B:$C,2,FALSE), "")</f>
        <v/>
      </c>
    </row>
    <row r="710" spans="1:5">
      <c r="A710" t="s">
        <v>100</v>
      </c>
      <c r="D710" s="14"/>
      <c r="E710" s="13" t="str">
        <f>IFERROR(VLOOKUP(D710,Données!$B:$C,2,FALSE), "")</f>
        <v/>
      </c>
    </row>
    <row r="711" spans="1:5">
      <c r="A711" t="s">
        <v>101</v>
      </c>
      <c r="D711" s="14"/>
      <c r="E711" s="13" t="str">
        <f>IFERROR(VLOOKUP(D711,Données!$B:$C,2,FALSE), "")</f>
        <v/>
      </c>
    </row>
    <row r="712" spans="1:5">
      <c r="A712" t="s">
        <v>11</v>
      </c>
      <c r="D712" s="14"/>
      <c r="E712" s="13" t="str">
        <f>IFERROR(VLOOKUP(D712,Données!$B:$C,2,FALSE), "")</f>
        <v/>
      </c>
    </row>
    <row r="713" spans="1:5">
      <c r="A713" t="s">
        <v>11</v>
      </c>
      <c r="D713" s="14"/>
      <c r="E713" s="13" t="str">
        <f>IFERROR(VLOOKUP(D713,Données!$B:$C,2,FALSE), "")</f>
        <v/>
      </c>
    </row>
    <row r="714" spans="1:5">
      <c r="A714" t="s">
        <v>11</v>
      </c>
      <c r="D714" s="14"/>
      <c r="E714" s="13" t="str">
        <f>IFERROR(VLOOKUP(D714,Données!$B:$C,2,FALSE), "")</f>
        <v/>
      </c>
    </row>
    <row r="715" spans="1:5">
      <c r="A715" t="s">
        <v>11</v>
      </c>
      <c r="D715" s="14"/>
      <c r="E715" s="13" t="str">
        <f>IFERROR(VLOOKUP(D715,Données!$B:$C,2,FALSE), "")</f>
        <v/>
      </c>
    </row>
    <row r="716" spans="1:5">
      <c r="A716" t="s">
        <v>11</v>
      </c>
      <c r="D716" s="14"/>
      <c r="E716" s="13" t="str">
        <f>IFERROR(VLOOKUP(D716,Données!$B:$C,2,FALSE), "")</f>
        <v/>
      </c>
    </row>
    <row r="717" spans="1:5">
      <c r="A717" t="s">
        <v>11</v>
      </c>
      <c r="D717" s="14"/>
      <c r="E717" s="13" t="str">
        <f>IFERROR(VLOOKUP(D717,Données!$B:$C,2,FALSE), "")</f>
        <v/>
      </c>
    </row>
    <row r="718" spans="1:5">
      <c r="A718" t="s">
        <v>11</v>
      </c>
      <c r="D718" s="14"/>
      <c r="E718" s="13" t="str">
        <f>IFERROR(VLOOKUP(D718,Données!$B:$C,2,FALSE), "")</f>
        <v/>
      </c>
    </row>
    <row r="719" spans="1:5">
      <c r="A719" t="s">
        <v>11</v>
      </c>
      <c r="D719" s="14"/>
      <c r="E719" s="13" t="str">
        <f>IFERROR(VLOOKUP(D719,Données!$B:$C,2,FALSE), "")</f>
        <v/>
      </c>
    </row>
    <row r="720" spans="1:5">
      <c r="A720" t="s">
        <v>11</v>
      </c>
      <c r="D720" s="14"/>
      <c r="E720" s="13" t="str">
        <f>IFERROR(VLOOKUP(D720,Données!$B:$C,2,FALSE), "")</f>
        <v/>
      </c>
    </row>
    <row r="721" spans="1:5">
      <c r="A721" t="s">
        <v>11</v>
      </c>
      <c r="D721" s="14"/>
      <c r="E721" s="13" t="str">
        <f>IFERROR(VLOOKUP(D721,Données!$B:$C,2,FALSE), "")</f>
        <v/>
      </c>
    </row>
    <row r="722" spans="1:5">
      <c r="A722" t="s">
        <v>11</v>
      </c>
      <c r="D722" s="14"/>
      <c r="E722" s="13" t="str">
        <f>IFERROR(VLOOKUP(D722,Données!$B:$C,2,FALSE), "")</f>
        <v/>
      </c>
    </row>
    <row r="723" spans="1:5">
      <c r="A723" t="s">
        <v>11</v>
      </c>
      <c r="D723" s="14"/>
      <c r="E723" s="13" t="str">
        <f>IFERROR(VLOOKUP(D723,Données!$B:$C,2,FALSE), "")</f>
        <v/>
      </c>
    </row>
    <row r="724" spans="1:5">
      <c r="A724" t="s">
        <v>11</v>
      </c>
      <c r="D724" s="14"/>
      <c r="E724" s="13" t="str">
        <f>IFERROR(VLOOKUP(D724,Données!$B:$C,2,FALSE), "")</f>
        <v/>
      </c>
    </row>
    <row r="725" spans="1:5">
      <c r="A725" t="s">
        <v>102</v>
      </c>
      <c r="D725" s="14"/>
      <c r="E725" s="13" t="str">
        <f>IFERROR(VLOOKUP(D725,Données!$B:$C,2,FALSE), "")</f>
        <v/>
      </c>
    </row>
    <row r="726" spans="1:5">
      <c r="A726" t="s">
        <v>102</v>
      </c>
      <c r="D726" s="14"/>
      <c r="E726" s="13" t="str">
        <f>IFERROR(VLOOKUP(D726,Données!$B:$C,2,FALSE), "")</f>
        <v/>
      </c>
    </row>
    <row r="727" spans="1:5">
      <c r="A727" t="s">
        <v>102</v>
      </c>
      <c r="D727" s="14"/>
      <c r="E727" s="13" t="str">
        <f>IFERROR(VLOOKUP(D727,Données!$B:$C,2,FALSE), "")</f>
        <v/>
      </c>
    </row>
    <row r="728" spans="1:5">
      <c r="A728" t="s">
        <v>102</v>
      </c>
      <c r="D728" s="14"/>
      <c r="E728" s="13" t="str">
        <f>IFERROR(VLOOKUP(D728,Données!$B:$C,2,FALSE), "")</f>
        <v/>
      </c>
    </row>
    <row r="729" spans="1:5">
      <c r="A729" t="s">
        <v>102</v>
      </c>
      <c r="D729" s="14"/>
      <c r="E729" s="13" t="str">
        <f>IFERROR(VLOOKUP(D729,Données!$B:$C,2,FALSE), "")</f>
        <v/>
      </c>
    </row>
    <row r="730" spans="1:5">
      <c r="A730" t="s">
        <v>102</v>
      </c>
      <c r="D730" s="14"/>
      <c r="E730" s="13" t="str">
        <f>IFERROR(VLOOKUP(D730,Données!$B:$C,2,FALSE), "")</f>
        <v/>
      </c>
    </row>
    <row r="731" spans="1:5">
      <c r="A731" t="s">
        <v>102</v>
      </c>
      <c r="D731" s="14"/>
      <c r="E731" s="13" t="str">
        <f>IFERROR(VLOOKUP(D731,Données!$B:$C,2,FALSE), "")</f>
        <v/>
      </c>
    </row>
    <row r="732" spans="1:5">
      <c r="A732" t="s">
        <v>102</v>
      </c>
      <c r="D732" s="14"/>
      <c r="E732" s="13" t="str">
        <f>IFERROR(VLOOKUP(D732,Données!$B:$C,2,FALSE), "")</f>
        <v/>
      </c>
    </row>
    <row r="733" spans="1:5">
      <c r="A733" t="s">
        <v>102</v>
      </c>
      <c r="D733" s="14"/>
      <c r="E733" s="13" t="str">
        <f>IFERROR(VLOOKUP(D733,Données!$B:$C,2,FALSE), "")</f>
        <v/>
      </c>
    </row>
    <row r="734" spans="1:5">
      <c r="A734" t="s">
        <v>102</v>
      </c>
      <c r="D734" s="14"/>
      <c r="E734" s="13" t="str">
        <f>IFERROR(VLOOKUP(D734,Données!$B:$C,2,FALSE), "")</f>
        <v/>
      </c>
    </row>
    <row r="735" spans="1:5">
      <c r="A735" t="s">
        <v>102</v>
      </c>
      <c r="D735" s="14"/>
      <c r="E735" s="13" t="str">
        <f>IFERROR(VLOOKUP(D735,Données!$B:$C,2,FALSE), "")</f>
        <v/>
      </c>
    </row>
    <row r="736" spans="1:5">
      <c r="A736" t="s">
        <v>102</v>
      </c>
      <c r="D736" s="14"/>
      <c r="E736" s="13" t="str">
        <f>IFERROR(VLOOKUP(D736,Données!$B:$C,2,FALSE), "")</f>
        <v/>
      </c>
    </row>
    <row r="737" spans="1:5">
      <c r="A737" t="s">
        <v>102</v>
      </c>
      <c r="D737" s="14"/>
      <c r="E737" s="13" t="str">
        <f>IFERROR(VLOOKUP(D737,Données!$B:$C,2,FALSE), "")</f>
        <v/>
      </c>
    </row>
    <row r="738" spans="1:5">
      <c r="A738" t="s">
        <v>181</v>
      </c>
      <c r="D738" s="14" t="s">
        <v>243</v>
      </c>
      <c r="E738" s="13" t="str">
        <f>IFERROR(VLOOKUP(D738,Données!$B:$C,2,FALSE), "")</f>
        <v>Libellé</v>
      </c>
    </row>
    <row r="739" spans="1:5">
      <c r="A739" t="s">
        <v>182</v>
      </c>
      <c r="D739" s="14"/>
      <c r="E739" s="13" t="str">
        <f>IFERROR(VLOOKUP(D739,Données!$B:$C,2,FALSE), "")</f>
        <v/>
      </c>
    </row>
    <row r="740" spans="1:5">
      <c r="A740" t="s">
        <v>183</v>
      </c>
      <c r="D740" s="14"/>
      <c r="E740" s="13" t="str">
        <f>IFERROR(VLOOKUP(D740,Données!$B:$C,2,FALSE), "")</f>
        <v/>
      </c>
    </row>
    <row r="741" spans="1:5">
      <c r="A741" t="s">
        <v>184</v>
      </c>
      <c r="D741" s="14"/>
      <c r="E741" s="13" t="str">
        <f>IFERROR(VLOOKUP(D741,Données!$B:$C,2,FALSE), "")</f>
        <v/>
      </c>
    </row>
    <row r="742" spans="1:5">
      <c r="A742" t="s">
        <v>185</v>
      </c>
      <c r="D742" s="14"/>
      <c r="E742" s="13" t="str">
        <f>IFERROR(VLOOKUP(D742,Données!$B:$C,2,FALSE), "")</f>
        <v/>
      </c>
    </row>
    <row r="743" spans="1:5">
      <c r="A743" t="s">
        <v>186</v>
      </c>
      <c r="D743" s="14"/>
      <c r="E743" s="13" t="str">
        <f>IFERROR(VLOOKUP(D743,Données!$B:$C,2,FALSE), "")</f>
        <v/>
      </c>
    </row>
    <row r="744" spans="1:5">
      <c r="A744" t="s">
        <v>187</v>
      </c>
      <c r="D744" s="14"/>
      <c r="E744" s="13" t="str">
        <f>IFERROR(VLOOKUP(D744,Données!$B:$C,2,FALSE), "")</f>
        <v/>
      </c>
    </row>
    <row r="745" spans="1:5">
      <c r="A745" t="s">
        <v>188</v>
      </c>
      <c r="D745" s="14"/>
      <c r="E745" s="13" t="str">
        <f>IFERROR(VLOOKUP(D745,Données!$B:$C,2,FALSE), "")</f>
        <v/>
      </c>
    </row>
    <row r="746" spans="1:5">
      <c r="A746" t="s">
        <v>189</v>
      </c>
      <c r="D746" s="14"/>
      <c r="E746" s="13" t="str">
        <f>IFERROR(VLOOKUP(D746,Données!$B:$C,2,FALSE), "")</f>
        <v/>
      </c>
    </row>
    <row r="747" spans="1:5">
      <c r="A747" t="s">
        <v>190</v>
      </c>
      <c r="D747" s="14"/>
      <c r="E747" s="13" t="str">
        <f>IFERROR(VLOOKUP(D747,Données!$B:$C,2,FALSE), "")</f>
        <v/>
      </c>
    </row>
    <row r="748" spans="1:5">
      <c r="A748" t="s">
        <v>191</v>
      </c>
      <c r="D748" s="14"/>
      <c r="E748" s="13" t="str">
        <f>IFERROR(VLOOKUP(D748,Données!$B:$C,2,FALSE), "")</f>
        <v/>
      </c>
    </row>
    <row r="749" spans="1:5">
      <c r="A749" t="s">
        <v>192</v>
      </c>
      <c r="D749" s="14"/>
      <c r="E749" s="13" t="str">
        <f>IFERROR(VLOOKUP(D749,Données!$B:$C,2,FALSE), "")</f>
        <v/>
      </c>
    </row>
    <row r="750" spans="1:5">
      <c r="A750" t="s">
        <v>112</v>
      </c>
      <c r="D750" s="14"/>
      <c r="E750" s="13" t="str">
        <f>IFERROR(VLOOKUP(D750,Données!$B:$C,2,FALSE), "")</f>
        <v/>
      </c>
    </row>
    <row r="751" spans="1:5">
      <c r="A751" t="s">
        <v>112</v>
      </c>
      <c r="D751" s="14"/>
      <c r="E751" s="13" t="str">
        <f>IFERROR(VLOOKUP(D751,Données!$B:$C,2,FALSE), "")</f>
        <v/>
      </c>
    </row>
    <row r="752" spans="1:5">
      <c r="A752" t="s">
        <v>112</v>
      </c>
      <c r="D752" s="14"/>
      <c r="E752" s="13" t="str">
        <f>IFERROR(VLOOKUP(D752,Données!$B:$C,2,FALSE), "")</f>
        <v/>
      </c>
    </row>
    <row r="753" spans="1:5">
      <c r="A753" t="s">
        <v>112</v>
      </c>
      <c r="D753" s="14"/>
      <c r="E753" s="13" t="str">
        <f>IFERROR(VLOOKUP(D753,Données!$B:$C,2,FALSE), "")</f>
        <v/>
      </c>
    </row>
    <row r="754" spans="1:5">
      <c r="A754" t="s">
        <v>112</v>
      </c>
      <c r="D754" s="14"/>
      <c r="E754" s="13" t="str">
        <f>IFERROR(VLOOKUP(D754,Données!$B:$C,2,FALSE), "")</f>
        <v/>
      </c>
    </row>
    <row r="755" spans="1:5">
      <c r="A755" t="s">
        <v>112</v>
      </c>
      <c r="D755" s="14"/>
      <c r="E755" s="13" t="str">
        <f>IFERROR(VLOOKUP(D755,Données!$B:$C,2,FALSE), "")</f>
        <v/>
      </c>
    </row>
    <row r="756" spans="1:5">
      <c r="A756" t="s">
        <v>112</v>
      </c>
      <c r="D756" s="14"/>
      <c r="E756" s="13" t="str">
        <f>IFERROR(VLOOKUP(D756,Données!$B:$C,2,FALSE), "")</f>
        <v/>
      </c>
    </row>
    <row r="757" spans="1:5">
      <c r="A757" t="s">
        <v>112</v>
      </c>
      <c r="D757" s="14"/>
      <c r="E757" s="13" t="str">
        <f>IFERROR(VLOOKUP(D757,Données!$B:$C,2,FALSE), "")</f>
        <v/>
      </c>
    </row>
    <row r="758" spans="1:5">
      <c r="A758" t="s">
        <v>112</v>
      </c>
      <c r="D758" s="14"/>
      <c r="E758" s="13" t="str">
        <f>IFERROR(VLOOKUP(D758,Données!$B:$C,2,FALSE), "")</f>
        <v/>
      </c>
    </row>
    <row r="759" spans="1:5">
      <c r="A759" t="s">
        <v>112</v>
      </c>
      <c r="D759" s="14"/>
      <c r="E759" s="13" t="str">
        <f>IFERROR(VLOOKUP(D759,Données!$B:$C,2,FALSE), "")</f>
        <v/>
      </c>
    </row>
    <row r="760" spans="1:5">
      <c r="A760" t="s">
        <v>112</v>
      </c>
      <c r="D760" s="14"/>
      <c r="E760" s="13" t="str">
        <f>IFERROR(VLOOKUP(D760,Données!$B:$C,2,FALSE), "")</f>
        <v/>
      </c>
    </row>
    <row r="761" spans="1:5">
      <c r="A761" t="s">
        <v>112</v>
      </c>
      <c r="D761" s="14"/>
      <c r="E761" s="13" t="str">
        <f>IFERROR(VLOOKUP(D761,Données!$B:$C,2,FALSE), "")</f>
        <v/>
      </c>
    </row>
    <row r="762" spans="1:5">
      <c r="A762" t="s">
        <v>113</v>
      </c>
      <c r="D762" s="14"/>
      <c r="E762" s="13" t="str">
        <f>IFERROR(VLOOKUP(D762,Données!$B:$C,2,FALSE), "")</f>
        <v/>
      </c>
    </row>
    <row r="763" spans="1:5">
      <c r="A763" t="s">
        <v>113</v>
      </c>
      <c r="D763" s="14"/>
      <c r="E763" s="13" t="str">
        <f>IFERROR(VLOOKUP(D763,Données!$B:$C,2,FALSE), "")</f>
        <v/>
      </c>
    </row>
    <row r="764" spans="1:5">
      <c r="A764" t="s">
        <v>113</v>
      </c>
      <c r="D764" s="14"/>
      <c r="E764" s="13" t="str">
        <f>IFERROR(VLOOKUP(D764,Données!$B:$C,2,FALSE), "")</f>
        <v/>
      </c>
    </row>
    <row r="765" spans="1:5">
      <c r="A765" t="s">
        <v>10</v>
      </c>
      <c r="D765" s="14"/>
      <c r="E765" s="13" t="str">
        <f>IFERROR(VLOOKUP(D765,Données!$B:$C,2,FALSE), "")</f>
        <v/>
      </c>
    </row>
    <row r="766" spans="1:5">
      <c r="A766" t="s">
        <v>113</v>
      </c>
      <c r="D766" s="14"/>
      <c r="E766" s="13" t="str">
        <f>IFERROR(VLOOKUP(D766,Données!$B:$C,2,FALSE), "")</f>
        <v/>
      </c>
    </row>
    <row r="767" spans="1:5">
      <c r="A767" t="s">
        <v>113</v>
      </c>
      <c r="D767" s="14"/>
      <c r="E767" s="13" t="str">
        <f>IFERROR(VLOOKUP(D767,Données!$B:$C,2,FALSE), "")</f>
        <v/>
      </c>
    </row>
    <row r="768" spans="1:5">
      <c r="A768" t="s">
        <v>10</v>
      </c>
      <c r="D768" s="14"/>
      <c r="E768" s="13" t="str">
        <f>IFERROR(VLOOKUP(D768,Données!$B:$C,2,FALSE), "")</f>
        <v/>
      </c>
    </row>
    <row r="769" spans="1:5">
      <c r="A769" t="s">
        <v>113</v>
      </c>
      <c r="D769" s="14"/>
      <c r="E769" s="13" t="str">
        <f>IFERROR(VLOOKUP(D769,Données!$B:$C,2,FALSE), "")</f>
        <v/>
      </c>
    </row>
    <row r="770" spans="1:5">
      <c r="A770" t="s">
        <v>113</v>
      </c>
      <c r="D770" s="14"/>
      <c r="E770" s="13" t="str">
        <f>IFERROR(VLOOKUP(D770,Données!$B:$C,2,FALSE), "")</f>
        <v/>
      </c>
    </row>
    <row r="771" spans="1:5">
      <c r="A771" t="s">
        <v>10</v>
      </c>
      <c r="D771" s="14"/>
      <c r="E771" s="13" t="str">
        <f>IFERROR(VLOOKUP(D771,Données!$B:$C,2,FALSE), "")</f>
        <v/>
      </c>
    </row>
    <row r="772" spans="1:5">
      <c r="A772" t="s">
        <v>113</v>
      </c>
      <c r="D772" s="14"/>
      <c r="E772" s="13" t="str">
        <f>IFERROR(VLOOKUP(D772,Données!$B:$C,2,FALSE), "")</f>
        <v/>
      </c>
    </row>
    <row r="773" spans="1:5">
      <c r="A773" t="s">
        <v>10</v>
      </c>
      <c r="D773" s="14"/>
      <c r="E773" s="13" t="str">
        <f>IFERROR(VLOOKUP(D773,Données!$B:$C,2,FALSE), "")</f>
        <v/>
      </c>
    </row>
    <row r="774" spans="1:5">
      <c r="A774">
        <v>6307901000</v>
      </c>
      <c r="D774" s="14"/>
      <c r="E774" s="13" t="str">
        <f>IFERROR(VLOOKUP(D774,Données!$B:$C,2,FALSE), "")</f>
        <v/>
      </c>
    </row>
    <row r="775" spans="1:5">
      <c r="A775">
        <v>4304000000</v>
      </c>
      <c r="D775" s="14"/>
      <c r="E775" s="13" t="str">
        <f>IFERROR(VLOOKUP(D775,Données!$B:$C,2,FALSE), "")</f>
        <v/>
      </c>
    </row>
    <row r="776" spans="1:5">
      <c r="A776">
        <v>4304000000</v>
      </c>
      <c r="D776" s="14"/>
      <c r="E776" s="13" t="str">
        <f>IFERROR(VLOOKUP(D776,Données!$B:$C,2,FALSE), "")</f>
        <v/>
      </c>
    </row>
    <row r="777" spans="1:5">
      <c r="A777">
        <v>4202221000</v>
      </c>
      <c r="D777" s="14"/>
      <c r="E777" s="13" t="str">
        <f>IFERROR(VLOOKUP(D777,Données!$B:$C,2,FALSE), "")</f>
        <v/>
      </c>
    </row>
    <row r="778" spans="1:5">
      <c r="A778">
        <v>9102110000</v>
      </c>
      <c r="D778" s="14"/>
      <c r="E778" s="13" t="str">
        <f>IFERROR(VLOOKUP(D778,Données!$B:$C,2,FALSE), "")</f>
        <v/>
      </c>
    </row>
    <row r="779" spans="1:5">
      <c r="A779">
        <v>9102110000</v>
      </c>
      <c r="D779" s="14"/>
      <c r="E779" s="13" t="str">
        <f>IFERROR(VLOOKUP(D779,Données!$B:$C,2,FALSE), "")</f>
        <v/>
      </c>
    </row>
    <row r="780" spans="1:5">
      <c r="A780">
        <v>4202221000</v>
      </c>
      <c r="D780" s="14"/>
      <c r="E780" s="13" t="str">
        <f>IFERROR(VLOOKUP(D780,Données!$B:$C,2,FALSE), "")</f>
        <v/>
      </c>
    </row>
    <row r="781" spans="1:5">
      <c r="A781">
        <v>6307901000</v>
      </c>
      <c r="D781" s="14"/>
      <c r="E781" s="13" t="str">
        <f>IFERROR(VLOOKUP(D781,Données!$B:$C,2,FALSE), "")</f>
        <v/>
      </c>
    </row>
    <row r="782" spans="1:5">
      <c r="A782">
        <v>6307901000</v>
      </c>
      <c r="D782" s="14"/>
      <c r="E782" s="13" t="str">
        <f>IFERROR(VLOOKUP(D782,Données!$B:$C,2,FALSE), "")</f>
        <v/>
      </c>
    </row>
    <row r="783" spans="1:5">
      <c r="A783">
        <v>4202221000</v>
      </c>
      <c r="D783" s="14"/>
      <c r="E783" s="13" t="str">
        <f>IFERROR(VLOOKUP(D783,Données!$B:$C,2,FALSE), "")</f>
        <v/>
      </c>
    </row>
    <row r="784" spans="1:5">
      <c r="A784">
        <v>7326909890</v>
      </c>
      <c r="D784" s="14"/>
      <c r="E784" s="13" t="str">
        <f>IFERROR(VLOOKUP(D784,Données!$B:$C,2,FALSE), "")</f>
        <v/>
      </c>
    </row>
    <row r="785" spans="1:5">
      <c r="A785">
        <v>3926909790</v>
      </c>
      <c r="D785" s="14"/>
      <c r="E785" s="13" t="str">
        <f>IFERROR(VLOOKUP(D785,Données!$B:$C,2,FALSE), "")</f>
        <v/>
      </c>
    </row>
    <row r="786" spans="1:5">
      <c r="A786" t="s">
        <v>7</v>
      </c>
      <c r="D786" s="14"/>
      <c r="E786" s="13" t="str">
        <f>IFERROR(VLOOKUP(D786,Données!$B:$C,2,FALSE), "")</f>
        <v/>
      </c>
    </row>
    <row r="787" spans="1:5">
      <c r="A787" t="s">
        <v>7</v>
      </c>
      <c r="D787" s="14"/>
      <c r="E787" s="13" t="str">
        <f>IFERROR(VLOOKUP(D787,Données!$B:$C,2,FALSE), "")</f>
        <v/>
      </c>
    </row>
    <row r="788" spans="1:5">
      <c r="A788" t="s">
        <v>7</v>
      </c>
      <c r="D788" s="14"/>
      <c r="E788" s="13" t="str">
        <f>IFERROR(VLOOKUP(D788,Données!$B:$C,2,FALSE), "")</f>
        <v/>
      </c>
    </row>
    <row r="789" spans="1:5">
      <c r="A789" t="s">
        <v>7</v>
      </c>
      <c r="D789" s="14"/>
      <c r="E789" s="13" t="str">
        <f>IFERROR(VLOOKUP(D789,Données!$B:$C,2,FALSE), "")</f>
        <v/>
      </c>
    </row>
    <row r="790" spans="1:5">
      <c r="A790" t="s">
        <v>7</v>
      </c>
      <c r="D790" s="14"/>
      <c r="E790" s="13" t="str">
        <f>IFERROR(VLOOKUP(D790,Données!$B:$C,2,FALSE), "")</f>
        <v/>
      </c>
    </row>
    <row r="791" spans="1:5">
      <c r="A791" t="s">
        <v>7</v>
      </c>
      <c r="D791" s="14"/>
      <c r="E791" s="13" t="str">
        <f>IFERROR(VLOOKUP(D791,Données!$B:$C,2,FALSE), "")</f>
        <v/>
      </c>
    </row>
    <row r="792" spans="1:5">
      <c r="A792" t="s">
        <v>7</v>
      </c>
      <c r="D792" s="14"/>
      <c r="E792" s="13" t="str">
        <f>IFERROR(VLOOKUP(D792,Données!$B:$C,2,FALSE), "")</f>
        <v/>
      </c>
    </row>
    <row r="793" spans="1:5">
      <c r="A793" t="s">
        <v>7</v>
      </c>
      <c r="D793" s="14"/>
      <c r="E793" s="13" t="str">
        <f>IFERROR(VLOOKUP(D793,Données!$B:$C,2,FALSE), "")</f>
        <v/>
      </c>
    </row>
    <row r="794" spans="1:5">
      <c r="A794" t="s">
        <v>7</v>
      </c>
      <c r="D794" s="14"/>
      <c r="E794" s="13" t="str">
        <f>IFERROR(VLOOKUP(D794,Données!$B:$C,2,FALSE), "")</f>
        <v/>
      </c>
    </row>
    <row r="795" spans="1:5">
      <c r="A795" t="s">
        <v>7</v>
      </c>
      <c r="D795" s="14"/>
      <c r="E795" s="13" t="str">
        <f>IFERROR(VLOOKUP(D795,Données!$B:$C,2,FALSE), "")</f>
        <v/>
      </c>
    </row>
    <row r="796" spans="1:5">
      <c r="A796" t="s">
        <v>7</v>
      </c>
      <c r="D796" s="14"/>
      <c r="E796" s="13" t="str">
        <f>IFERROR(VLOOKUP(D796,Données!$B:$C,2,FALSE), "")</f>
        <v/>
      </c>
    </row>
    <row r="797" spans="1:5">
      <c r="A797" t="s">
        <v>7</v>
      </c>
      <c r="D797" s="14"/>
      <c r="E797" s="13" t="str">
        <f>IFERROR(VLOOKUP(D797,Données!$B:$C,2,FALSE), "")</f>
        <v/>
      </c>
    </row>
    <row r="798" spans="1:5">
      <c r="A798" t="s">
        <v>114</v>
      </c>
      <c r="D798" s="14"/>
      <c r="E798" s="13" t="str">
        <f>IFERROR(VLOOKUP(D798,Données!$B:$C,2,FALSE), "")</f>
        <v/>
      </c>
    </row>
    <row r="799" spans="1:5">
      <c r="A799" t="s">
        <v>115</v>
      </c>
      <c r="D799" s="14"/>
      <c r="E799" s="13" t="str">
        <f>IFERROR(VLOOKUP(D799,Données!$B:$C,2,FALSE), "")</f>
        <v/>
      </c>
    </row>
    <row r="800" spans="1:5">
      <c r="A800" t="s">
        <v>116</v>
      </c>
      <c r="D800" s="14"/>
      <c r="E800" s="13" t="str">
        <f>IFERROR(VLOOKUP(D800,Données!$B:$C,2,FALSE), "")</f>
        <v/>
      </c>
    </row>
    <row r="801" spans="1:5">
      <c r="A801" t="s">
        <v>3</v>
      </c>
      <c r="D801" s="14"/>
      <c r="E801" s="13" t="str">
        <f>IFERROR(VLOOKUP(D801,Données!$B:$C,2,FALSE), "")</f>
        <v/>
      </c>
    </row>
    <row r="802" spans="1:5">
      <c r="A802" t="s">
        <v>117</v>
      </c>
      <c r="D802" s="14"/>
      <c r="E802" s="13" t="str">
        <f>IFERROR(VLOOKUP(D802,Données!$B:$C,2,FALSE), "")</f>
        <v/>
      </c>
    </row>
    <row r="803" spans="1:5">
      <c r="A803" t="s">
        <v>12</v>
      </c>
      <c r="D803" s="14"/>
      <c r="E803" s="13" t="str">
        <f>IFERROR(VLOOKUP(D803,Données!$B:$C,2,FALSE), "")</f>
        <v/>
      </c>
    </row>
    <row r="804" spans="1:5">
      <c r="A804" t="s">
        <v>5</v>
      </c>
      <c r="D804" s="14"/>
      <c r="E804" s="13" t="str">
        <f>IFERROR(VLOOKUP(D804,Données!$B:$C,2,FALSE), "")</f>
        <v/>
      </c>
    </row>
    <row r="805" spans="1:5">
      <c r="A805" t="s">
        <v>118</v>
      </c>
      <c r="D805" s="14"/>
      <c r="E805" s="13" t="str">
        <f>IFERROR(VLOOKUP(D805,Données!$B:$C,2,FALSE), "")</f>
        <v/>
      </c>
    </row>
    <row r="806" spans="1:5">
      <c r="A806" t="s">
        <v>6</v>
      </c>
      <c r="D806" s="14"/>
      <c r="E806" s="13" t="str">
        <f>IFERROR(VLOOKUP(D806,Données!$B:$C,2,FALSE), "")</f>
        <v/>
      </c>
    </row>
    <row r="807" spans="1:5">
      <c r="A807" t="s">
        <v>119</v>
      </c>
      <c r="D807" s="14"/>
      <c r="E807" s="13" t="str">
        <f>IFERROR(VLOOKUP(D807,Données!$B:$C,2,FALSE), "")</f>
        <v/>
      </c>
    </row>
    <row r="808" spans="1:5">
      <c r="A808" t="s">
        <v>8</v>
      </c>
      <c r="D808" s="14"/>
      <c r="E808" s="13" t="str">
        <f>IFERROR(VLOOKUP(D808,Données!$B:$C,2,FALSE), "")</f>
        <v/>
      </c>
    </row>
    <row r="809" spans="1:5">
      <c r="A809" t="s">
        <v>120</v>
      </c>
      <c r="D809" s="14"/>
      <c r="E809" s="13" t="str">
        <f>IFERROR(VLOOKUP(D809,Données!$B:$C,2,FALSE), "")</f>
        <v/>
      </c>
    </row>
    <row r="810" spans="1:5">
      <c r="A810" t="s">
        <v>121</v>
      </c>
      <c r="D810" s="14"/>
      <c r="E810" s="13" t="str">
        <f>IFERROR(VLOOKUP(D810,Données!$B:$C,2,FALSE), "")</f>
        <v/>
      </c>
    </row>
    <row r="811" spans="1:5">
      <c r="A811" t="s">
        <v>122</v>
      </c>
      <c r="D811" s="14"/>
      <c r="E811" s="13" t="str">
        <f>IFERROR(VLOOKUP(D811,Données!$B:$C,2,FALSE), "")</f>
        <v/>
      </c>
    </row>
    <row r="812" spans="1:5">
      <c r="A812" t="s">
        <v>9</v>
      </c>
      <c r="D812" s="14"/>
      <c r="E812" s="13" t="str">
        <f>IFERROR(VLOOKUP(D812,Données!$B:$C,2,FALSE), "")</f>
        <v/>
      </c>
    </row>
    <row r="813" spans="1:5">
      <c r="A813" t="s">
        <v>123</v>
      </c>
      <c r="D813" s="14"/>
      <c r="E813" s="13" t="str">
        <f>IFERROR(VLOOKUP(D813,Données!$B:$C,2,FALSE), "")</f>
        <v/>
      </c>
    </row>
    <row r="814" spans="1:5">
      <c r="A814" t="s">
        <v>13</v>
      </c>
      <c r="D814" s="14"/>
      <c r="E814" s="13" t="str">
        <f>IFERROR(VLOOKUP(D814,Données!$B:$C,2,FALSE), "")</f>
        <v/>
      </c>
    </row>
    <row r="815" spans="1:5">
      <c r="A815" t="s">
        <v>14</v>
      </c>
      <c r="D815" s="14"/>
      <c r="E815" s="13" t="str">
        <f>IFERROR(VLOOKUP(D815,Données!$B:$C,2,FALSE), "")</f>
        <v/>
      </c>
    </row>
    <row r="816" spans="1:5">
      <c r="A816" t="s">
        <v>15</v>
      </c>
      <c r="D816" s="14"/>
      <c r="E816" s="13" t="str">
        <f>IFERROR(VLOOKUP(D816,Données!$B:$C,2,FALSE), "")</f>
        <v/>
      </c>
    </row>
    <row r="817" spans="1:5">
      <c r="A817" t="s">
        <v>16</v>
      </c>
      <c r="D817" s="14"/>
      <c r="E817" s="13" t="str">
        <f>IFERROR(VLOOKUP(D817,Données!$B:$C,2,FALSE), "")</f>
        <v/>
      </c>
    </row>
    <row r="818" spans="1:5">
      <c r="A818" t="s">
        <v>17</v>
      </c>
      <c r="D818" s="14"/>
      <c r="E818" s="13" t="str">
        <f>IFERROR(VLOOKUP(D818,Données!$B:$C,2,FALSE), "")</f>
        <v/>
      </c>
    </row>
    <row r="819" spans="1:5">
      <c r="A819" t="s">
        <v>124</v>
      </c>
      <c r="D819" s="14"/>
      <c r="E819" s="13" t="str">
        <f>IFERROR(VLOOKUP(D819,Données!$B:$C,2,FALSE), "")</f>
        <v/>
      </c>
    </row>
    <row r="820" spans="1:5">
      <c r="A820" t="s">
        <v>0</v>
      </c>
      <c r="D820" s="14"/>
      <c r="E820" s="13" t="str">
        <f>IFERROR(VLOOKUP(D820,Données!$B:$C,2,FALSE), "")</f>
        <v/>
      </c>
    </row>
    <row r="821" spans="1:5">
      <c r="A821" t="s">
        <v>1</v>
      </c>
      <c r="D821" s="14"/>
      <c r="E821" s="13" t="str">
        <f>IFERROR(VLOOKUP(D821,Données!$B:$C,2,FALSE), "")</f>
        <v/>
      </c>
    </row>
    <row r="822" spans="1:5">
      <c r="A822" t="s">
        <v>2</v>
      </c>
      <c r="D822" s="14"/>
      <c r="E822" s="13" t="str">
        <f>IFERROR(VLOOKUP(D822,Données!$B:$C,2,FALSE), "")</f>
        <v/>
      </c>
    </row>
    <row r="823" spans="1:5">
      <c r="A823" t="s">
        <v>125</v>
      </c>
      <c r="D823" s="14"/>
      <c r="E823" s="13" t="str">
        <f>IFERROR(VLOOKUP(D823,Données!$B:$C,2,FALSE), "")</f>
        <v/>
      </c>
    </row>
    <row r="824" spans="1:5">
      <c r="A824" t="s">
        <v>4</v>
      </c>
      <c r="D824" s="14"/>
      <c r="E824" s="13" t="str">
        <f>IFERROR(VLOOKUP(D824,Données!$B:$C,2,FALSE), "")</f>
        <v/>
      </c>
    </row>
    <row r="825" spans="1:5">
      <c r="A825">
        <v>4</v>
      </c>
      <c r="D825" s="14"/>
      <c r="E825" s="13" t="str">
        <f>IFERROR(VLOOKUP(D825,Données!$B:$C,2,FALSE), "")</f>
        <v/>
      </c>
    </row>
    <row r="826" spans="1:5">
      <c r="A826">
        <v>2487</v>
      </c>
      <c r="D826" s="14"/>
      <c r="E826" s="13" t="str">
        <f>IFERROR(VLOOKUP(D826,Données!$B:$C,2,FALSE), "")</f>
        <v/>
      </c>
    </row>
    <row r="827" spans="1:5">
      <c r="A827" t="s">
        <v>126</v>
      </c>
      <c r="D827" s="14"/>
      <c r="E827" s="13" t="str">
        <f>IFERROR(VLOOKUP(D827,Données!$B:$C,2,FALSE), "")</f>
        <v/>
      </c>
    </row>
    <row r="828" spans="1:5">
      <c r="A828" t="s">
        <v>136</v>
      </c>
      <c r="D828" s="14"/>
      <c r="E828" s="13" t="str">
        <f>IFERROR(VLOOKUP(D828,Données!$B:$C,2,FALSE), "")</f>
        <v/>
      </c>
    </row>
    <row r="829" spans="1:5">
      <c r="A829" t="s">
        <v>137</v>
      </c>
      <c r="D829" s="14"/>
      <c r="E829" s="13" t="str">
        <f>IFERROR(VLOOKUP(D829,Données!$B:$C,2,FALSE), "")</f>
        <v/>
      </c>
    </row>
    <row r="830" spans="1:5">
      <c r="A830" t="s">
        <v>138</v>
      </c>
      <c r="D830" s="14"/>
      <c r="E830" s="13" t="str">
        <f>IFERROR(VLOOKUP(D830,Données!$B:$C,2,FALSE), "")</f>
        <v/>
      </c>
    </row>
    <row r="831" spans="1:5">
      <c r="A831" t="s">
        <v>18</v>
      </c>
      <c r="D831" s="14" t="s">
        <v>246</v>
      </c>
      <c r="E831" s="13" t="str">
        <f>IFERROR(VLOOKUP(D831,Données!$B:$C,2,FALSE), "")</f>
        <v>Taille</v>
      </c>
    </row>
    <row r="832" spans="1:5">
      <c r="A832" t="s">
        <v>18</v>
      </c>
      <c r="D832" s="14"/>
      <c r="E832" s="13" t="str">
        <f>IFERROR(VLOOKUP(D832,Données!$B:$C,2,FALSE), "")</f>
        <v/>
      </c>
    </row>
    <row r="833" spans="1:5">
      <c r="A833" t="s">
        <v>18</v>
      </c>
      <c r="D833" s="14"/>
      <c r="E833" s="13" t="str">
        <f>IFERROR(VLOOKUP(D833,Données!$B:$C,2,FALSE), "")</f>
        <v/>
      </c>
    </row>
    <row r="834" spans="1:5">
      <c r="A834" t="s">
        <v>18</v>
      </c>
      <c r="D834" s="14"/>
      <c r="E834" s="13" t="str">
        <f>IFERROR(VLOOKUP(D834,Données!$B:$C,2,FALSE), "")</f>
        <v/>
      </c>
    </row>
    <row r="835" spans="1:5">
      <c r="A835" t="s">
        <v>18</v>
      </c>
      <c r="D835" s="14"/>
      <c r="E835" s="13" t="str">
        <f>IFERROR(VLOOKUP(D835,Données!$B:$C,2,FALSE), "")</f>
        <v/>
      </c>
    </row>
    <row r="836" spans="1:5">
      <c r="A836" t="s">
        <v>18</v>
      </c>
      <c r="D836" s="14"/>
      <c r="E836" s="13" t="str">
        <f>IFERROR(VLOOKUP(D836,Données!$B:$C,2,FALSE), "")</f>
        <v/>
      </c>
    </row>
    <row r="837" spans="1:5">
      <c r="A837" t="s">
        <v>18</v>
      </c>
      <c r="D837" s="14"/>
      <c r="E837" s="13" t="str">
        <f>IFERROR(VLOOKUP(D837,Données!$B:$C,2,FALSE), "")</f>
        <v/>
      </c>
    </row>
    <row r="838" spans="1:5">
      <c r="A838" t="s">
        <v>18</v>
      </c>
      <c r="D838" s="14"/>
      <c r="E838" s="13" t="str">
        <f>IFERROR(VLOOKUP(D838,Données!$B:$C,2,FALSE), "")</f>
        <v/>
      </c>
    </row>
    <row r="839" spans="1:5">
      <c r="A839" t="s">
        <v>18</v>
      </c>
      <c r="D839" s="14"/>
      <c r="E839" s="13" t="str">
        <f>IFERROR(VLOOKUP(D839,Données!$B:$C,2,FALSE), "")</f>
        <v/>
      </c>
    </row>
    <row r="840" spans="1:5">
      <c r="A840" t="s">
        <v>18</v>
      </c>
      <c r="D840" s="14"/>
      <c r="E840" s="13" t="str">
        <f>IFERROR(VLOOKUP(D840,Données!$B:$C,2,FALSE), "")</f>
        <v/>
      </c>
    </row>
    <row r="841" spans="1:5">
      <c r="A841" t="s">
        <v>18</v>
      </c>
      <c r="D841" s="14"/>
      <c r="E841" s="13" t="str">
        <f>IFERROR(VLOOKUP(D841,Données!$B:$C,2,FALSE), "")</f>
        <v/>
      </c>
    </row>
    <row r="842" spans="1:5">
      <c r="A842" t="s">
        <v>18</v>
      </c>
      <c r="D842" s="14"/>
      <c r="E842" s="13" t="str">
        <f>IFERROR(VLOOKUP(D842,Données!$B:$C,2,FALSE), "")</f>
        <v/>
      </c>
    </row>
    <row r="843" spans="1:5">
      <c r="A843" t="s">
        <v>18</v>
      </c>
      <c r="D843" s="14"/>
      <c r="E843" s="13" t="str">
        <f>IFERROR(VLOOKUP(D843,Données!$B:$C,2,FALSE), "")</f>
        <v/>
      </c>
    </row>
    <row r="844" spans="1:5">
      <c r="A844">
        <v>4</v>
      </c>
      <c r="D844" s="14" t="s">
        <v>247</v>
      </c>
      <c r="E844" s="13" t="str">
        <f>IFERROR(VLOOKUP(D844,Données!$B:$C,2,FALSE), "")</f>
        <v>Quantité</v>
      </c>
    </row>
    <row r="845" spans="1:5">
      <c r="A845">
        <v>6</v>
      </c>
      <c r="D845" s="14"/>
      <c r="E845" s="13" t="str">
        <f>IFERROR(VLOOKUP(D845,Données!$B:$C,2,FALSE), "")</f>
        <v/>
      </c>
    </row>
    <row r="846" spans="1:5">
      <c r="A846">
        <v>6</v>
      </c>
      <c r="D846" s="14"/>
      <c r="E846" s="13" t="str">
        <f>IFERROR(VLOOKUP(D846,Données!$B:$C,2,FALSE), "")</f>
        <v/>
      </c>
    </row>
    <row r="847" spans="1:5">
      <c r="A847">
        <v>5</v>
      </c>
      <c r="D847" s="14"/>
      <c r="E847" s="13" t="str">
        <f>IFERROR(VLOOKUP(D847,Données!$B:$C,2,FALSE), "")</f>
        <v/>
      </c>
    </row>
    <row r="848" spans="1:5">
      <c r="A848">
        <v>15</v>
      </c>
      <c r="D848" s="14"/>
      <c r="E848" s="13" t="str">
        <f>IFERROR(VLOOKUP(D848,Données!$B:$C,2,FALSE), "")</f>
        <v/>
      </c>
    </row>
    <row r="849" spans="1:5">
      <c r="A849">
        <v>15</v>
      </c>
      <c r="D849" s="14"/>
      <c r="E849" s="13" t="str">
        <f>IFERROR(VLOOKUP(D849,Données!$B:$C,2,FALSE), "")</f>
        <v/>
      </c>
    </row>
    <row r="850" spans="1:5">
      <c r="A850">
        <v>5</v>
      </c>
      <c r="D850" s="14"/>
      <c r="E850" s="13" t="str">
        <f>IFERROR(VLOOKUP(D850,Données!$B:$C,2,FALSE), "")</f>
        <v/>
      </c>
    </row>
    <row r="851" spans="1:5">
      <c r="A851">
        <v>3</v>
      </c>
      <c r="D851" s="14"/>
      <c r="E851" s="13" t="str">
        <f>IFERROR(VLOOKUP(D851,Données!$B:$C,2,FALSE), "")</f>
        <v/>
      </c>
    </row>
    <row r="852" spans="1:5">
      <c r="A852">
        <v>4</v>
      </c>
      <c r="D852" s="14"/>
      <c r="E852" s="13" t="str">
        <f>IFERROR(VLOOKUP(D852,Données!$B:$C,2,FALSE), "")</f>
        <v/>
      </c>
    </row>
    <row r="853" spans="1:5">
      <c r="A853">
        <v>4</v>
      </c>
      <c r="D853" s="14"/>
      <c r="E853" s="13" t="str">
        <f>IFERROR(VLOOKUP(D853,Données!$B:$C,2,FALSE), "")</f>
        <v/>
      </c>
    </row>
    <row r="854" spans="1:5">
      <c r="A854">
        <v>10</v>
      </c>
      <c r="D854" s="14"/>
      <c r="E854" s="13" t="str">
        <f>IFERROR(VLOOKUP(D854,Données!$B:$C,2,FALSE), "")</f>
        <v/>
      </c>
    </row>
    <row r="855" spans="1:5">
      <c r="A855">
        <v>10</v>
      </c>
      <c r="D855" s="14"/>
      <c r="E855" s="13" t="str">
        <f>IFERROR(VLOOKUP(D855,Données!$B:$C,2,FALSE), "")</f>
        <v/>
      </c>
    </row>
    <row r="856" spans="1:5">
      <c r="A856">
        <v>6</v>
      </c>
      <c r="D856" s="14"/>
      <c r="E856" s="13" t="str">
        <f>IFERROR(VLOOKUP(D856,Données!$B:$C,2,FALSE), "")</f>
        <v/>
      </c>
    </row>
    <row r="857" spans="1:5">
      <c r="A857">
        <v>11.2</v>
      </c>
      <c r="D857" s="14" t="s">
        <v>248</v>
      </c>
      <c r="E857" s="13" t="str">
        <f>IFERROR(VLOOKUP(D857,Données!$B:$C,2,FALSE), "")</f>
        <v>Prix unitaire</v>
      </c>
    </row>
    <row r="858" spans="1:5">
      <c r="A858">
        <v>29.4</v>
      </c>
      <c r="D858" s="14"/>
      <c r="E858" s="13" t="str">
        <f>IFERROR(VLOOKUP(D858,Données!$B:$C,2,FALSE), "")</f>
        <v/>
      </c>
    </row>
    <row r="859" spans="1:5">
      <c r="A859">
        <v>25.68</v>
      </c>
      <c r="D859" s="14"/>
      <c r="E859" s="13" t="str">
        <f>IFERROR(VLOOKUP(D859,Données!$B:$C,2,FALSE), "")</f>
        <v/>
      </c>
    </row>
    <row r="860" spans="1:5">
      <c r="A860">
        <v>4.8</v>
      </c>
      <c r="D860" s="14"/>
      <c r="E860" s="13" t="str">
        <f>IFERROR(VLOOKUP(D860,Données!$B:$C,2,FALSE), "")</f>
        <v/>
      </c>
    </row>
    <row r="861" spans="1:5">
      <c r="A861">
        <v>10.9</v>
      </c>
      <c r="D861" s="14"/>
      <c r="E861" s="13" t="str">
        <f>IFERROR(VLOOKUP(D861,Données!$B:$C,2,FALSE), "")</f>
        <v/>
      </c>
    </row>
    <row r="862" spans="1:5">
      <c r="A862">
        <v>10.9</v>
      </c>
      <c r="D862" s="14"/>
      <c r="E862" s="13" t="str">
        <f>IFERROR(VLOOKUP(D862,Données!$B:$C,2,FALSE), "")</f>
        <v/>
      </c>
    </row>
    <row r="863" spans="1:5">
      <c r="A863">
        <v>14.4</v>
      </c>
      <c r="D863" s="14"/>
      <c r="E863" s="13" t="str">
        <f>IFERROR(VLOOKUP(D863,Données!$B:$C,2,FALSE), "")</f>
        <v/>
      </c>
    </row>
    <row r="864" spans="1:5">
      <c r="A864">
        <v>11.2</v>
      </c>
      <c r="D864" s="14"/>
      <c r="E864" s="13" t="str">
        <f>IFERROR(VLOOKUP(D864,Données!$B:$C,2,FALSE), "")</f>
        <v/>
      </c>
    </row>
    <row r="865" spans="1:5">
      <c r="A865">
        <v>11.2</v>
      </c>
      <c r="D865" s="14"/>
      <c r="E865" s="13" t="str">
        <f>IFERROR(VLOOKUP(D865,Données!$B:$C,2,FALSE), "")</f>
        <v/>
      </c>
    </row>
    <row r="866" spans="1:5">
      <c r="A866">
        <v>14.4</v>
      </c>
      <c r="D866" s="14"/>
      <c r="E866" s="13" t="str">
        <f>IFERROR(VLOOKUP(D866,Données!$B:$C,2,FALSE), "")</f>
        <v/>
      </c>
    </row>
    <row r="867" spans="1:5">
      <c r="A867">
        <v>5.9</v>
      </c>
      <c r="D867" s="14"/>
      <c r="E867" s="13" t="str">
        <f>IFERROR(VLOOKUP(D867,Données!$B:$C,2,FALSE), "")</f>
        <v/>
      </c>
    </row>
    <row r="868" spans="1:5">
      <c r="A868">
        <v>9</v>
      </c>
      <c r="D868" s="14"/>
      <c r="E868" s="13" t="str">
        <f>IFERROR(VLOOKUP(D868,Données!$B:$C,2,FALSE), "")</f>
        <v/>
      </c>
    </row>
    <row r="869" spans="1:5">
      <c r="A869">
        <v>9</v>
      </c>
      <c r="D869" s="14"/>
      <c r="E869" s="13" t="str">
        <f>IFERROR(VLOOKUP(D869,Données!$B:$C,2,FALSE), "")</f>
        <v/>
      </c>
    </row>
    <row r="870" spans="1:5">
      <c r="A870">
        <v>44.8</v>
      </c>
      <c r="D870" s="14"/>
      <c r="E870" s="13" t="str">
        <f>IFERROR(VLOOKUP(D870,Données!$B:$C,2,FALSE), "")</f>
        <v/>
      </c>
    </row>
    <row r="871" spans="1:5">
      <c r="A871">
        <v>176.4</v>
      </c>
      <c r="D871" s="14"/>
      <c r="E871" s="13" t="str">
        <f>IFERROR(VLOOKUP(D871,Données!$B:$C,2,FALSE), "")</f>
        <v/>
      </c>
    </row>
    <row r="872" spans="1:5">
      <c r="A872">
        <v>154.08000000000001</v>
      </c>
      <c r="D872" s="14"/>
      <c r="E872" s="13" t="str">
        <f>IFERROR(VLOOKUP(D872,Données!$B:$C,2,FALSE), "")</f>
        <v/>
      </c>
    </row>
    <row r="873" spans="1:5">
      <c r="A873">
        <v>24</v>
      </c>
      <c r="D873" s="14"/>
      <c r="E873" s="13" t="str">
        <f>IFERROR(VLOOKUP(D873,Données!$B:$C,2,FALSE), "")</f>
        <v/>
      </c>
    </row>
    <row r="874" spans="1:5">
      <c r="A874">
        <v>163.5</v>
      </c>
      <c r="D874" s="14"/>
      <c r="E874" s="13" t="str">
        <f>IFERROR(VLOOKUP(D874,Données!$B:$C,2,FALSE), "")</f>
        <v/>
      </c>
    </row>
    <row r="875" spans="1:5">
      <c r="A875">
        <v>163.5</v>
      </c>
      <c r="D875" s="14"/>
      <c r="E875" s="13" t="str">
        <f>IFERROR(VLOOKUP(D875,Données!$B:$C,2,FALSE), "")</f>
        <v/>
      </c>
    </row>
    <row r="876" spans="1:5">
      <c r="A876">
        <v>72</v>
      </c>
      <c r="D876" s="14"/>
      <c r="E876" s="13" t="str">
        <f>IFERROR(VLOOKUP(D876,Données!$B:$C,2,FALSE), "")</f>
        <v/>
      </c>
    </row>
    <row r="877" spans="1:5">
      <c r="A877">
        <v>33.6</v>
      </c>
      <c r="D877" s="14"/>
      <c r="E877" s="13" t="str">
        <f>IFERROR(VLOOKUP(D877,Données!$B:$C,2,FALSE), "")</f>
        <v/>
      </c>
    </row>
    <row r="878" spans="1:5">
      <c r="A878">
        <v>44.8</v>
      </c>
      <c r="D878" s="14"/>
      <c r="E878" s="13" t="str">
        <f>IFERROR(VLOOKUP(D878,Données!$B:$C,2,FALSE), "")</f>
        <v/>
      </c>
    </row>
    <row r="879" spans="1:5">
      <c r="A879">
        <v>57.6</v>
      </c>
      <c r="D879" s="14"/>
      <c r="E879" s="13" t="str">
        <f>IFERROR(VLOOKUP(D879,Données!$B:$C,2,FALSE), "")</f>
        <v/>
      </c>
    </row>
    <row r="880" spans="1:5">
      <c r="A880">
        <v>59</v>
      </c>
      <c r="D880" s="14"/>
      <c r="E880" s="13" t="str">
        <f>IFERROR(VLOOKUP(D880,Données!$B:$C,2,FALSE), "")</f>
        <v/>
      </c>
    </row>
    <row r="881" spans="1:5">
      <c r="A881">
        <v>90</v>
      </c>
      <c r="D881" s="14"/>
      <c r="E881" s="13" t="str">
        <f>IFERROR(VLOOKUP(D881,Données!$B:$C,2,FALSE), "")</f>
        <v/>
      </c>
    </row>
    <row r="882" spans="1:5">
      <c r="A882">
        <v>54</v>
      </c>
      <c r="D882" s="14"/>
      <c r="E882" s="13" t="str">
        <f>IFERROR(VLOOKUP(D882,Données!$B:$C,2,FALSE), "")</f>
        <v/>
      </c>
    </row>
    <row r="883" spans="1:5">
      <c r="A883">
        <v>4</v>
      </c>
      <c r="D883" s="14"/>
      <c r="E883" s="13" t="str">
        <f>IFERROR(VLOOKUP(D883,Données!$B:$C,2,FALSE), "")</f>
        <v/>
      </c>
    </row>
    <row r="884" spans="1:5">
      <c r="A884" t="s">
        <v>155</v>
      </c>
      <c r="D884" s="14"/>
      <c r="E884" s="13" t="str">
        <f>IFERROR(VLOOKUP(D884,Données!$B:$C,2,FALSE), "")</f>
        <v/>
      </c>
    </row>
    <row r="885" spans="1:5">
      <c r="A885" t="s">
        <v>89</v>
      </c>
      <c r="D885" s="14"/>
      <c r="E885" s="13" t="str">
        <f>IFERROR(VLOOKUP(D885,Données!$B:$C,2,FALSE), "")</f>
        <v/>
      </c>
    </row>
    <row r="886" spans="1:5">
      <c r="A886" t="s">
        <v>91</v>
      </c>
      <c r="D886" s="14"/>
      <c r="E886" s="13" t="str">
        <f>IFERROR(VLOOKUP(D886,Données!$B:$C,2,FALSE), "")</f>
        <v/>
      </c>
    </row>
    <row r="887" spans="1:5">
      <c r="A887" t="s">
        <v>89</v>
      </c>
      <c r="D887" s="14"/>
      <c r="E887" s="13" t="str">
        <f>IFERROR(VLOOKUP(D887,Données!$B:$C,2,FALSE), "")</f>
        <v/>
      </c>
    </row>
    <row r="888" spans="1:5">
      <c r="A888" t="s">
        <v>91</v>
      </c>
      <c r="D888" s="14"/>
      <c r="E888" s="13" t="str">
        <f>IFERROR(VLOOKUP(D888,Données!$B:$C,2,FALSE), "")</f>
        <v/>
      </c>
    </row>
    <row r="889" spans="1:5">
      <c r="A889">
        <v>25</v>
      </c>
      <c r="D889" s="14" t="s">
        <v>245</v>
      </c>
      <c r="E889" s="13" t="str">
        <f>IFERROR(VLOOKUP(D889,Données!$B:$C,2,FALSE), "")</f>
        <v>Ligne</v>
      </c>
    </row>
    <row r="890" spans="1:5">
      <c r="A890">
        <v>7</v>
      </c>
      <c r="D890" s="14"/>
      <c r="E890" s="13" t="str">
        <f>IFERROR(VLOOKUP(D890,Données!$B:$C,2,FALSE), "")</f>
        <v/>
      </c>
    </row>
    <row r="891" spans="1:5">
      <c r="A891">
        <v>8</v>
      </c>
      <c r="D891" s="14"/>
      <c r="E891" s="13" t="str">
        <f>IFERROR(VLOOKUP(D891,Données!$B:$C,2,FALSE), "")</f>
        <v/>
      </c>
    </row>
    <row r="892" spans="1:5">
      <c r="A892">
        <v>26</v>
      </c>
      <c r="D892" s="14"/>
      <c r="E892" s="13" t="str">
        <f>IFERROR(VLOOKUP(D892,Données!$B:$C,2,FALSE), "")</f>
        <v/>
      </c>
    </row>
    <row r="893" spans="1:5">
      <c r="A893">
        <v>47</v>
      </c>
      <c r="D893" s="14"/>
      <c r="E893" s="13" t="str">
        <f>IFERROR(VLOOKUP(D893,Données!$B:$C,2,FALSE), "")</f>
        <v/>
      </c>
    </row>
    <row r="894" spans="1:5">
      <c r="A894">
        <v>18</v>
      </c>
      <c r="D894" s="14"/>
      <c r="E894" s="13" t="str">
        <f>IFERROR(VLOOKUP(D894,Données!$B:$C,2,FALSE), "")</f>
        <v/>
      </c>
    </row>
    <row r="895" spans="1:5">
      <c r="A895">
        <v>36</v>
      </c>
      <c r="D895" s="14"/>
      <c r="E895" s="13" t="str">
        <f>IFERROR(VLOOKUP(D895,Données!$B:$C,2,FALSE), "")</f>
        <v/>
      </c>
    </row>
    <row r="896" spans="1:5">
      <c r="A896">
        <v>38</v>
      </c>
      <c r="D896" s="14"/>
      <c r="E896" s="13" t="str">
        <f>IFERROR(VLOOKUP(D896,Données!$B:$C,2,FALSE), "")</f>
        <v/>
      </c>
    </row>
    <row r="897" spans="1:5">
      <c r="A897" t="s">
        <v>193</v>
      </c>
      <c r="D897" s="14" t="s">
        <v>249</v>
      </c>
      <c r="E897" s="13" t="str">
        <f>IFERROR(VLOOKUP(D897,Données!$B:$C,2,FALSE), "")</f>
        <v>Modèle</v>
      </c>
    </row>
    <row r="898" spans="1:5">
      <c r="A898" t="s">
        <v>82</v>
      </c>
      <c r="D898" s="14"/>
      <c r="E898" s="13" t="str">
        <f>IFERROR(VLOOKUP(D898,Données!$B:$C,2,FALSE), "")</f>
        <v/>
      </c>
    </row>
    <row r="899" spans="1:5">
      <c r="A899" t="s">
        <v>92</v>
      </c>
      <c r="D899" s="14"/>
      <c r="E899" s="13" t="str">
        <f>IFERROR(VLOOKUP(D899,Données!$B:$C,2,FALSE), "")</f>
        <v/>
      </c>
    </row>
    <row r="900" spans="1:5">
      <c r="A900" t="s">
        <v>95</v>
      </c>
      <c r="D900" s="14"/>
      <c r="E900" s="13" t="str">
        <f>IFERROR(VLOOKUP(D900,Données!$B:$C,2,FALSE), "")</f>
        <v/>
      </c>
    </row>
    <row r="901" spans="1:5">
      <c r="A901" t="s">
        <v>194</v>
      </c>
      <c r="D901" s="14"/>
      <c r="E901" s="13" t="str">
        <f>IFERROR(VLOOKUP(D901,Données!$B:$C,2,FALSE), "")</f>
        <v/>
      </c>
    </row>
    <row r="902" spans="1:5">
      <c r="A902" t="s">
        <v>84</v>
      </c>
      <c r="D902" s="14"/>
      <c r="E902" s="13" t="str">
        <f>IFERROR(VLOOKUP(D902,Données!$B:$C,2,FALSE), "")</f>
        <v/>
      </c>
    </row>
    <row r="903" spans="1:5">
      <c r="A903" t="s">
        <v>19</v>
      </c>
      <c r="D903" s="14"/>
      <c r="E903" s="13" t="str">
        <f>IFERROR(VLOOKUP(D903,Données!$B:$C,2,FALSE), "")</f>
        <v/>
      </c>
    </row>
    <row r="904" spans="1:5">
      <c r="A904" t="s">
        <v>19</v>
      </c>
      <c r="D904" s="14"/>
      <c r="E904" s="13" t="str">
        <f>IFERROR(VLOOKUP(D904,Données!$B:$C,2,FALSE), "")</f>
        <v/>
      </c>
    </row>
    <row r="905" spans="1:5">
      <c r="A905" t="s">
        <v>83</v>
      </c>
      <c r="D905" s="14" t="s">
        <v>250</v>
      </c>
      <c r="E905" s="13" t="str">
        <f>IFERROR(VLOOKUP(D905,Données!$B:$C,2,FALSE), "")</f>
        <v>Code pièce</v>
      </c>
    </row>
    <row r="906" spans="1:5">
      <c r="A906" t="s">
        <v>20</v>
      </c>
      <c r="D906" s="14"/>
      <c r="E906" s="13" t="str">
        <f>IFERROR(VLOOKUP(D906,Données!$B:$C,2,FALSE), "")</f>
        <v/>
      </c>
    </row>
    <row r="907" spans="1:5">
      <c r="A907" t="s">
        <v>20</v>
      </c>
      <c r="D907" s="14"/>
      <c r="E907" s="13" t="str">
        <f>IFERROR(VLOOKUP(D907,Données!$B:$C,2,FALSE), "")</f>
        <v/>
      </c>
    </row>
    <row r="908" spans="1:5">
      <c r="A908" t="s">
        <v>20</v>
      </c>
      <c r="D908" s="14"/>
      <c r="E908" s="13" t="str">
        <f>IFERROR(VLOOKUP(D908,Données!$B:$C,2,FALSE), "")</f>
        <v/>
      </c>
    </row>
    <row r="909" spans="1:5">
      <c r="A909" t="s">
        <v>20</v>
      </c>
      <c r="D909" s="14"/>
      <c r="E909" s="13" t="str">
        <f>IFERROR(VLOOKUP(D909,Données!$B:$C,2,FALSE), "")</f>
        <v/>
      </c>
    </row>
    <row r="910" spans="1:5">
      <c r="A910" t="s">
        <v>83</v>
      </c>
      <c r="D910" s="14"/>
      <c r="E910" s="13" t="str">
        <f>IFERROR(VLOOKUP(D910,Données!$B:$C,2,FALSE), "")</f>
        <v/>
      </c>
    </row>
    <row r="911" spans="1:5">
      <c r="A911" t="s">
        <v>20</v>
      </c>
      <c r="D911" s="14"/>
      <c r="E911" s="13" t="str">
        <f>IFERROR(VLOOKUP(D911,Données!$B:$C,2,FALSE), "")</f>
        <v/>
      </c>
    </row>
    <row r="912" spans="1:5">
      <c r="A912" t="s">
        <v>20</v>
      </c>
      <c r="D912" s="14"/>
      <c r="E912" s="13" t="str">
        <f>IFERROR(VLOOKUP(D912,Données!$B:$C,2,FALSE), "")</f>
        <v/>
      </c>
    </row>
    <row r="913" spans="1:5">
      <c r="A913">
        <v>38</v>
      </c>
      <c r="D913" s="14" t="s">
        <v>251</v>
      </c>
      <c r="E913" s="13" t="str">
        <f>IFERROR(VLOOKUP(D913,Données!$B:$C,2,FALSE), "")</f>
        <v>Couleur</v>
      </c>
    </row>
    <row r="914" spans="1:5">
      <c r="A914">
        <v>559</v>
      </c>
      <c r="D914" s="14"/>
      <c r="E914" s="13" t="str">
        <f>IFERROR(VLOOKUP(D914,Données!$B:$C,2,FALSE), "")</f>
        <v/>
      </c>
    </row>
    <row r="915" spans="1:5">
      <c r="A915">
        <v>18</v>
      </c>
      <c r="D915" s="14"/>
      <c r="E915" s="13" t="str">
        <f>IFERROR(VLOOKUP(D915,Données!$B:$C,2,FALSE), "")</f>
        <v/>
      </c>
    </row>
    <row r="916" spans="1:5">
      <c r="A916">
        <v>540</v>
      </c>
      <c r="D916" s="14"/>
      <c r="E916" s="13" t="str">
        <f>IFERROR(VLOOKUP(D916,Données!$B:$C,2,FALSE), "")</f>
        <v/>
      </c>
    </row>
    <row r="917" spans="1:5">
      <c r="A917">
        <v>24</v>
      </c>
      <c r="D917" s="14"/>
      <c r="E917" s="13" t="str">
        <f>IFERROR(VLOOKUP(D917,Données!$B:$C,2,FALSE), "")</f>
        <v/>
      </c>
    </row>
    <row r="918" spans="1:5">
      <c r="A918">
        <v>38</v>
      </c>
      <c r="D918" s="14"/>
      <c r="E918" s="13" t="str">
        <f>IFERROR(VLOOKUP(D918,Données!$B:$C,2,FALSE), "")</f>
        <v/>
      </c>
    </row>
    <row r="919" spans="1:5">
      <c r="A919">
        <v>26</v>
      </c>
      <c r="D919" s="14"/>
      <c r="E919" s="13" t="str">
        <f>IFERROR(VLOOKUP(D919,Données!$B:$C,2,FALSE), "")</f>
        <v/>
      </c>
    </row>
    <row r="920" spans="1:5">
      <c r="A920">
        <v>26</v>
      </c>
      <c r="D920" s="14"/>
      <c r="E920" s="13" t="str">
        <f>IFERROR(VLOOKUP(D920,Données!$B:$C,2,FALSE), "")</f>
        <v/>
      </c>
    </row>
    <row r="921" spans="1:5">
      <c r="A921" t="s">
        <v>127</v>
      </c>
      <c r="D921" s="14"/>
      <c r="E921" s="13" t="str">
        <f>IFERROR(VLOOKUP(D921,Données!$B:$C,2,FALSE), "")</f>
        <v/>
      </c>
    </row>
    <row r="922" spans="1:5">
      <c r="A922" t="s">
        <v>128</v>
      </c>
      <c r="D922" s="14"/>
      <c r="E922" s="13" t="str">
        <f>IFERROR(VLOOKUP(D922,Données!$B:$C,2,FALSE), "")</f>
        <v/>
      </c>
    </row>
    <row r="923" spans="1:5">
      <c r="A923" t="s">
        <v>129</v>
      </c>
      <c r="D923" s="14"/>
      <c r="E923" s="13" t="str">
        <f>IFERROR(VLOOKUP(D923,Données!$B:$C,2,FALSE), "")</f>
        <v/>
      </c>
    </row>
    <row r="924" spans="1:5">
      <c r="A924" s="12">
        <v>43448</v>
      </c>
      <c r="D924" s="14"/>
      <c r="E924" s="13" t="str">
        <f>IFERROR(VLOOKUP(D924,Données!$B:$C,2,FALSE), "")</f>
        <v/>
      </c>
    </row>
    <row r="925" spans="1:5">
      <c r="A925" s="12">
        <v>43448</v>
      </c>
      <c r="D925" s="14"/>
      <c r="E925" s="13" t="str">
        <f>IFERROR(VLOOKUP(D925,Données!$B:$C,2,FALSE), "")</f>
        <v/>
      </c>
    </row>
    <row r="926" spans="1:5">
      <c r="A926" s="12">
        <v>43448</v>
      </c>
      <c r="D926" s="14"/>
      <c r="E926" s="13" t="str">
        <f>IFERROR(VLOOKUP(D926,Données!$B:$C,2,FALSE), "")</f>
        <v/>
      </c>
    </row>
    <row r="927" spans="1:5">
      <c r="A927">
        <v>2488</v>
      </c>
      <c r="D927" s="14"/>
      <c r="E927" s="13" t="str">
        <f>IFERROR(VLOOKUP(D927,Données!$B:$C,2,FALSE), "")</f>
        <v/>
      </c>
    </row>
    <row r="928" spans="1:5">
      <c r="A928">
        <v>2488</v>
      </c>
      <c r="D928" s="14"/>
      <c r="E928" s="13" t="str">
        <f>IFERROR(VLOOKUP(D928,Données!$B:$C,2,FALSE), "")</f>
        <v/>
      </c>
    </row>
    <row r="929" spans="1:5">
      <c r="A929">
        <v>2488</v>
      </c>
      <c r="D929" s="14"/>
      <c r="E929" s="13" t="str">
        <f>IFERROR(VLOOKUP(D929,Données!$B:$C,2,FALSE), "")</f>
        <v/>
      </c>
    </row>
    <row r="930" spans="1:5">
      <c r="A930" t="s">
        <v>195</v>
      </c>
      <c r="D930" s="14"/>
      <c r="E930" s="13" t="str">
        <f>IFERROR(VLOOKUP(D930,Données!$B:$C,2,FALSE), "")</f>
        <v/>
      </c>
    </row>
    <row r="931" spans="1:5">
      <c r="A931" t="s">
        <v>99</v>
      </c>
      <c r="D931" s="14"/>
      <c r="E931" s="13" t="str">
        <f>IFERROR(VLOOKUP(D931,Données!$B:$C,2,FALSE), "")</f>
        <v/>
      </c>
    </row>
    <row r="932" spans="1:5">
      <c r="A932" t="s">
        <v>195</v>
      </c>
      <c r="D932" s="14"/>
      <c r="E932" s="13" t="str">
        <f>IFERROR(VLOOKUP(D932,Données!$B:$C,2,FALSE), "")</f>
        <v/>
      </c>
    </row>
    <row r="933" spans="1:5">
      <c r="A933" t="s">
        <v>99</v>
      </c>
      <c r="D933" s="14"/>
      <c r="E933" s="13" t="str">
        <f>IFERROR(VLOOKUP(D933,Données!$B:$C,2,FALSE), "")</f>
        <v/>
      </c>
    </row>
    <row r="934" spans="1:5">
      <c r="A934" t="s">
        <v>195</v>
      </c>
      <c r="D934" s="14"/>
      <c r="E934" s="13" t="str">
        <f>IFERROR(VLOOKUP(D934,Données!$B:$C,2,FALSE), "")</f>
        <v/>
      </c>
    </row>
    <row r="935" spans="1:5">
      <c r="A935" t="s">
        <v>99</v>
      </c>
      <c r="D935" s="14"/>
      <c r="E935" s="13" t="str">
        <f>IFERROR(VLOOKUP(D935,Données!$B:$C,2,FALSE), "")</f>
        <v/>
      </c>
    </row>
    <row r="936" spans="1:5">
      <c r="A936" t="s">
        <v>24</v>
      </c>
      <c r="D936" s="14"/>
      <c r="E936" s="13" t="str">
        <f>IFERROR(VLOOKUP(D936,Données!$B:$C,2,FALSE), "")</f>
        <v/>
      </c>
    </row>
    <row r="937" spans="1:5">
      <c r="A937" t="s">
        <v>24</v>
      </c>
      <c r="D937" s="14"/>
      <c r="E937" s="13" t="str">
        <f>IFERROR(VLOOKUP(D937,Données!$B:$C,2,FALSE), "")</f>
        <v/>
      </c>
    </row>
    <row r="938" spans="1:5">
      <c r="A938" t="s">
        <v>24</v>
      </c>
      <c r="D938" s="14"/>
      <c r="E938" s="13" t="str">
        <f>IFERROR(VLOOKUP(D938,Données!$B:$C,2,FALSE), "")</f>
        <v/>
      </c>
    </row>
    <row r="939" spans="1:5">
      <c r="A939" t="s">
        <v>25</v>
      </c>
      <c r="D939" s="14"/>
      <c r="E939" s="13" t="str">
        <f>IFERROR(VLOOKUP(D939,Données!$B:$C,2,FALSE), "")</f>
        <v/>
      </c>
    </row>
    <row r="940" spans="1:5">
      <c r="A940" t="s">
        <v>25</v>
      </c>
      <c r="D940" s="14"/>
      <c r="E940" s="13" t="str">
        <f>IFERROR(VLOOKUP(D940,Données!$B:$C,2,FALSE), "")</f>
        <v/>
      </c>
    </row>
    <row r="941" spans="1:5">
      <c r="A941" t="s">
        <v>25</v>
      </c>
      <c r="D941" s="14"/>
      <c r="E941" s="13" t="str">
        <f>IFERROR(VLOOKUP(D941,Données!$B:$C,2,FALSE), "")</f>
        <v/>
      </c>
    </row>
    <row r="942" spans="1:5">
      <c r="A942" t="s">
        <v>26</v>
      </c>
      <c r="D942" s="14"/>
      <c r="E942" s="13" t="str">
        <f>IFERROR(VLOOKUP(D942,Données!$B:$C,2,FALSE), "")</f>
        <v/>
      </c>
    </row>
    <row r="943" spans="1:5">
      <c r="A943" t="s">
        <v>26</v>
      </c>
      <c r="D943" s="14"/>
      <c r="E943" s="13" t="str">
        <f>IFERROR(VLOOKUP(D943,Données!$B:$C,2,FALSE), "")</f>
        <v/>
      </c>
    </row>
    <row r="944" spans="1:5">
      <c r="A944" t="s">
        <v>26</v>
      </c>
      <c r="D944" s="14"/>
      <c r="E944" s="13" t="str">
        <f>IFERROR(VLOOKUP(D944,Données!$B:$C,2,FALSE), "")</f>
        <v/>
      </c>
    </row>
    <row r="945" spans="1:5">
      <c r="A945" t="s">
        <v>101</v>
      </c>
      <c r="D945" s="14"/>
      <c r="E945" s="13" t="str">
        <f>IFERROR(VLOOKUP(D945,Données!$B:$C,2,FALSE), "")</f>
        <v/>
      </c>
    </row>
    <row r="946" spans="1:5">
      <c r="A946" t="s">
        <v>101</v>
      </c>
      <c r="D946" s="14"/>
      <c r="E946" s="13" t="str">
        <f>IFERROR(VLOOKUP(D946,Données!$B:$C,2,FALSE), "")</f>
        <v/>
      </c>
    </row>
    <row r="947" spans="1:5">
      <c r="A947" t="s">
        <v>101</v>
      </c>
      <c r="D947" s="14"/>
      <c r="E947" s="13" t="str">
        <f>IFERROR(VLOOKUP(D947,Données!$B:$C,2,FALSE), "")</f>
        <v/>
      </c>
    </row>
    <row r="948" spans="1:5">
      <c r="A948" t="s">
        <v>101</v>
      </c>
      <c r="D948" s="14"/>
      <c r="E948" s="13" t="str">
        <f>IFERROR(VLOOKUP(D948,Données!$B:$C,2,FALSE), "")</f>
        <v/>
      </c>
    </row>
    <row r="949" spans="1:5">
      <c r="A949" t="s">
        <v>101</v>
      </c>
      <c r="D949" s="14"/>
      <c r="E949" s="13" t="str">
        <f>IFERROR(VLOOKUP(D949,Données!$B:$C,2,FALSE), "")</f>
        <v/>
      </c>
    </row>
    <row r="950" spans="1:5">
      <c r="A950" t="s">
        <v>11</v>
      </c>
      <c r="D950" s="14"/>
      <c r="E950" s="13" t="str">
        <f>IFERROR(VLOOKUP(D950,Données!$B:$C,2,FALSE), "")</f>
        <v/>
      </c>
    </row>
    <row r="951" spans="1:5">
      <c r="A951" t="s">
        <v>11</v>
      </c>
      <c r="D951" s="14"/>
      <c r="E951" s="13" t="str">
        <f>IFERROR(VLOOKUP(D951,Données!$B:$C,2,FALSE), "")</f>
        <v/>
      </c>
    </row>
    <row r="952" spans="1:5">
      <c r="A952" t="s">
        <v>11</v>
      </c>
      <c r="D952" s="14"/>
      <c r="E952" s="13" t="str">
        <f>IFERROR(VLOOKUP(D952,Données!$B:$C,2,FALSE), "")</f>
        <v/>
      </c>
    </row>
    <row r="953" spans="1:5">
      <c r="A953" t="s">
        <v>11</v>
      </c>
      <c r="D953" s="14"/>
      <c r="E953" s="13" t="str">
        <f>IFERROR(VLOOKUP(D953,Données!$B:$C,2,FALSE), "")</f>
        <v/>
      </c>
    </row>
    <row r="954" spans="1:5">
      <c r="A954" t="s">
        <v>11</v>
      </c>
      <c r="D954" s="14"/>
      <c r="E954" s="13" t="str">
        <f>IFERROR(VLOOKUP(D954,Données!$B:$C,2,FALSE), "")</f>
        <v/>
      </c>
    </row>
    <row r="955" spans="1:5">
      <c r="A955" t="s">
        <v>11</v>
      </c>
      <c r="D955" s="14"/>
      <c r="E955" s="13" t="str">
        <f>IFERROR(VLOOKUP(D955,Données!$B:$C,2,FALSE), "")</f>
        <v/>
      </c>
    </row>
    <row r="956" spans="1:5">
      <c r="A956" t="s">
        <v>11</v>
      </c>
      <c r="D956" s="14"/>
      <c r="E956" s="13" t="str">
        <f>IFERROR(VLOOKUP(D956,Données!$B:$C,2,FALSE), "")</f>
        <v/>
      </c>
    </row>
    <row r="957" spans="1:5">
      <c r="A957" t="s">
        <v>11</v>
      </c>
      <c r="D957" s="14"/>
      <c r="E957" s="13" t="str">
        <f>IFERROR(VLOOKUP(D957,Données!$B:$C,2,FALSE), "")</f>
        <v/>
      </c>
    </row>
    <row r="958" spans="1:5">
      <c r="A958" t="s">
        <v>102</v>
      </c>
      <c r="D958" s="14"/>
      <c r="E958" s="13" t="str">
        <f>IFERROR(VLOOKUP(D958,Données!$B:$C,2,FALSE), "")</f>
        <v/>
      </c>
    </row>
    <row r="959" spans="1:5">
      <c r="A959" t="s">
        <v>102</v>
      </c>
      <c r="D959" s="14"/>
      <c r="E959" s="13" t="str">
        <f>IFERROR(VLOOKUP(D959,Données!$B:$C,2,FALSE), "")</f>
        <v/>
      </c>
    </row>
    <row r="960" spans="1:5">
      <c r="A960" t="s">
        <v>102</v>
      </c>
      <c r="D960" s="14"/>
      <c r="E960" s="13" t="str">
        <f>IFERROR(VLOOKUP(D960,Données!$B:$C,2,FALSE), "")</f>
        <v/>
      </c>
    </row>
    <row r="961" spans="1:5">
      <c r="A961" t="s">
        <v>102</v>
      </c>
      <c r="D961" s="14"/>
      <c r="E961" s="13" t="str">
        <f>IFERROR(VLOOKUP(D961,Données!$B:$C,2,FALSE), "")</f>
        <v/>
      </c>
    </row>
    <row r="962" spans="1:5">
      <c r="A962" t="s">
        <v>102</v>
      </c>
      <c r="D962" s="14"/>
      <c r="E962" s="13" t="str">
        <f>IFERROR(VLOOKUP(D962,Données!$B:$C,2,FALSE), "")</f>
        <v/>
      </c>
    </row>
    <row r="963" spans="1:5">
      <c r="A963" t="s">
        <v>102</v>
      </c>
      <c r="D963" s="14"/>
      <c r="E963" s="13" t="str">
        <f>IFERROR(VLOOKUP(D963,Données!$B:$C,2,FALSE), "")</f>
        <v/>
      </c>
    </row>
    <row r="964" spans="1:5">
      <c r="A964" t="s">
        <v>102</v>
      </c>
      <c r="D964" s="14"/>
      <c r="E964" s="13" t="str">
        <f>IFERROR(VLOOKUP(D964,Données!$B:$C,2,FALSE), "")</f>
        <v/>
      </c>
    </row>
    <row r="965" spans="1:5">
      <c r="A965" t="s">
        <v>102</v>
      </c>
      <c r="D965" s="14"/>
      <c r="E965" s="13" t="str">
        <f>IFERROR(VLOOKUP(D965,Données!$B:$C,2,FALSE), "")</f>
        <v/>
      </c>
    </row>
    <row r="966" spans="1:5">
      <c r="A966" t="s">
        <v>196</v>
      </c>
      <c r="D966" s="14" t="s">
        <v>243</v>
      </c>
      <c r="E966" s="13" t="str">
        <f>IFERROR(VLOOKUP(D966,Données!$B:$C,2,FALSE), "")</f>
        <v>Libellé</v>
      </c>
    </row>
    <row r="967" spans="1:5">
      <c r="A967" t="s">
        <v>197</v>
      </c>
      <c r="D967" s="14"/>
      <c r="E967" s="13" t="str">
        <f>IFERROR(VLOOKUP(D967,Données!$B:$C,2,FALSE), "")</f>
        <v/>
      </c>
    </row>
    <row r="968" spans="1:5">
      <c r="A968" t="s">
        <v>198</v>
      </c>
      <c r="D968" s="14"/>
      <c r="E968" s="13" t="str">
        <f>IFERROR(VLOOKUP(D968,Données!$B:$C,2,FALSE), "")</f>
        <v/>
      </c>
    </row>
    <row r="969" spans="1:5">
      <c r="A969" t="s">
        <v>199</v>
      </c>
      <c r="D969" s="14"/>
      <c r="E969" s="13" t="str">
        <f>IFERROR(VLOOKUP(D969,Données!$B:$C,2,FALSE), "")</f>
        <v/>
      </c>
    </row>
    <row r="970" spans="1:5">
      <c r="A970" t="s">
        <v>200</v>
      </c>
      <c r="D970" s="14"/>
      <c r="E970" s="13" t="str">
        <f>IFERROR(VLOOKUP(D970,Données!$B:$C,2,FALSE), "")</f>
        <v/>
      </c>
    </row>
    <row r="971" spans="1:5">
      <c r="A971" t="s">
        <v>201</v>
      </c>
      <c r="D971" s="14"/>
      <c r="E971" s="13" t="str">
        <f>IFERROR(VLOOKUP(D971,Données!$B:$C,2,FALSE), "")</f>
        <v/>
      </c>
    </row>
    <row r="972" spans="1:5">
      <c r="A972" t="s">
        <v>202</v>
      </c>
      <c r="D972" s="14"/>
      <c r="E972" s="13" t="str">
        <f>IFERROR(VLOOKUP(D972,Données!$B:$C,2,FALSE), "")</f>
        <v/>
      </c>
    </row>
    <row r="973" spans="1:5">
      <c r="A973" t="s">
        <v>203</v>
      </c>
      <c r="D973" s="14"/>
      <c r="E973" s="13" t="str">
        <f>IFERROR(VLOOKUP(D973,Données!$B:$C,2,FALSE), "")</f>
        <v/>
      </c>
    </row>
    <row r="974" spans="1:5">
      <c r="A974" t="s">
        <v>203</v>
      </c>
      <c r="D974" s="14"/>
      <c r="E974" s="13" t="str">
        <f>IFERROR(VLOOKUP(D974,Données!$B:$C,2,FALSE), "")</f>
        <v/>
      </c>
    </row>
    <row r="975" spans="1:5">
      <c r="A975" t="s">
        <v>7</v>
      </c>
      <c r="D975" s="14"/>
      <c r="E975" s="13" t="str">
        <f>IFERROR(VLOOKUP(D975,Données!$B:$C,2,FALSE), "")</f>
        <v/>
      </c>
    </row>
    <row r="976" spans="1:5">
      <c r="A976" t="s">
        <v>7</v>
      </c>
      <c r="D976" s="14"/>
      <c r="E976" s="13" t="str">
        <f>IFERROR(VLOOKUP(D976,Données!$B:$C,2,FALSE), "")</f>
        <v/>
      </c>
    </row>
    <row r="977" spans="1:5">
      <c r="A977" t="s">
        <v>204</v>
      </c>
      <c r="D977" s="14"/>
      <c r="E977" s="13" t="str">
        <f>IFERROR(VLOOKUP(D977,Données!$B:$C,2,FALSE), "")</f>
        <v/>
      </c>
    </row>
    <row r="978" spans="1:5">
      <c r="A978" t="s">
        <v>204</v>
      </c>
      <c r="D978" s="14"/>
      <c r="E978" s="13" t="str">
        <f>IFERROR(VLOOKUP(D978,Données!$B:$C,2,FALSE), "")</f>
        <v/>
      </c>
    </row>
    <row r="979" spans="1:5">
      <c r="A979" t="s">
        <v>7</v>
      </c>
      <c r="D979" s="14"/>
      <c r="E979" s="13" t="str">
        <f>IFERROR(VLOOKUP(D979,Données!$B:$C,2,FALSE), "")</f>
        <v/>
      </c>
    </row>
    <row r="980" spans="1:5">
      <c r="A980" t="s">
        <v>7</v>
      </c>
      <c r="D980" s="14"/>
      <c r="E980" s="13" t="str">
        <f>IFERROR(VLOOKUP(D980,Données!$B:$C,2,FALSE), "")</f>
        <v/>
      </c>
    </row>
    <row r="981" spans="1:5">
      <c r="A981" t="s">
        <v>205</v>
      </c>
      <c r="D981" s="14"/>
      <c r="E981" s="13" t="str">
        <f>IFERROR(VLOOKUP(D981,Données!$B:$C,2,FALSE), "")</f>
        <v/>
      </c>
    </row>
    <row r="982" spans="1:5">
      <c r="A982" t="s">
        <v>206</v>
      </c>
      <c r="D982" s="14"/>
      <c r="E982" s="13" t="str">
        <f>IFERROR(VLOOKUP(D982,Données!$B:$C,2,FALSE), "")</f>
        <v/>
      </c>
    </row>
    <row r="983" spans="1:5">
      <c r="A983" t="s">
        <v>7</v>
      </c>
      <c r="D983" s="14"/>
      <c r="E983" s="13" t="str">
        <f>IFERROR(VLOOKUP(D983,Données!$B:$C,2,FALSE), "")</f>
        <v/>
      </c>
    </row>
    <row r="984" spans="1:5">
      <c r="A984" t="s">
        <v>7</v>
      </c>
      <c r="D984" s="14"/>
      <c r="E984" s="13" t="str">
        <f>IFERROR(VLOOKUP(D984,Données!$B:$C,2,FALSE), "")</f>
        <v/>
      </c>
    </row>
    <row r="985" spans="1:5">
      <c r="A985" s="12">
        <v>43448</v>
      </c>
      <c r="D985" s="14"/>
      <c r="E985" s="13" t="str">
        <f>IFERROR(VLOOKUP(D985,Données!$B:$C,2,FALSE), "")</f>
        <v/>
      </c>
    </row>
    <row r="986" spans="1:5">
      <c r="A986" s="12">
        <v>43448</v>
      </c>
      <c r="D986" s="14"/>
      <c r="E986" s="13" t="str">
        <f>IFERROR(VLOOKUP(D986,Données!$B:$C,2,FALSE), "")</f>
        <v/>
      </c>
    </row>
    <row r="987" spans="1:5">
      <c r="A987" t="s">
        <v>112</v>
      </c>
      <c r="D987" s="14"/>
      <c r="E987" s="13" t="str">
        <f>IFERROR(VLOOKUP(D987,Données!$B:$C,2,FALSE), "")</f>
        <v/>
      </c>
    </row>
    <row r="988" spans="1:5">
      <c r="A988" t="s">
        <v>112</v>
      </c>
      <c r="D988" s="14"/>
      <c r="E988" s="13" t="str">
        <f>IFERROR(VLOOKUP(D988,Données!$B:$C,2,FALSE), "")</f>
        <v/>
      </c>
    </row>
    <row r="989" spans="1:5">
      <c r="A989" t="s">
        <v>112</v>
      </c>
      <c r="D989" s="14"/>
      <c r="E989" s="13" t="str">
        <f>IFERROR(VLOOKUP(D989,Données!$B:$C,2,FALSE), "")</f>
        <v/>
      </c>
    </row>
    <row r="990" spans="1:5">
      <c r="A990" t="s">
        <v>112</v>
      </c>
      <c r="D990" s="14"/>
      <c r="E990" s="13" t="str">
        <f>IFERROR(VLOOKUP(D990,Données!$B:$C,2,FALSE), "")</f>
        <v/>
      </c>
    </row>
    <row r="991" spans="1:5">
      <c r="A991" t="s">
        <v>112</v>
      </c>
      <c r="D991" s="14"/>
      <c r="E991" s="13" t="str">
        <f>IFERROR(VLOOKUP(D991,Données!$B:$C,2,FALSE), "")</f>
        <v/>
      </c>
    </row>
    <row r="992" spans="1:5">
      <c r="A992" t="s">
        <v>112</v>
      </c>
      <c r="D992" s="14"/>
      <c r="E992" s="13" t="str">
        <f>IFERROR(VLOOKUP(D992,Données!$B:$C,2,FALSE), "")</f>
        <v/>
      </c>
    </row>
    <row r="993" spans="1:5">
      <c r="A993" t="s">
        <v>112</v>
      </c>
      <c r="D993" s="14"/>
      <c r="E993" s="13" t="str">
        <f>IFERROR(VLOOKUP(D993,Données!$B:$C,2,FALSE), "")</f>
        <v/>
      </c>
    </row>
    <row r="994" spans="1:5">
      <c r="A994" t="s">
        <v>112</v>
      </c>
      <c r="D994" s="14"/>
      <c r="E994" s="13" t="str">
        <f>IFERROR(VLOOKUP(D994,Données!$B:$C,2,FALSE), "")</f>
        <v/>
      </c>
    </row>
    <row r="995" spans="1:5">
      <c r="A995" t="s">
        <v>112</v>
      </c>
      <c r="D995" s="14"/>
      <c r="E995" s="13" t="str">
        <f>IFERROR(VLOOKUP(D995,Données!$B:$C,2,FALSE), "")</f>
        <v/>
      </c>
    </row>
    <row r="996" spans="1:5">
      <c r="A996" t="s">
        <v>10</v>
      </c>
      <c r="D996" s="14"/>
      <c r="E996" s="13" t="str">
        <f>IFERROR(VLOOKUP(D996,Données!$B:$C,2,FALSE), "")</f>
        <v/>
      </c>
    </row>
    <row r="997" spans="1:5">
      <c r="A997" t="s">
        <v>10</v>
      </c>
      <c r="D997" s="14"/>
      <c r="E997" s="13" t="str">
        <f>IFERROR(VLOOKUP(D997,Données!$B:$C,2,FALSE), "")</f>
        <v/>
      </c>
    </row>
    <row r="998" spans="1:5">
      <c r="A998" t="s">
        <v>10</v>
      </c>
      <c r="D998" s="14"/>
      <c r="E998" s="13" t="str">
        <f>IFERROR(VLOOKUP(D998,Données!$B:$C,2,FALSE), "")</f>
        <v/>
      </c>
    </row>
    <row r="999" spans="1:5">
      <c r="A999" t="s">
        <v>10</v>
      </c>
      <c r="D999" s="14"/>
      <c r="E999" s="13" t="str">
        <f>IFERROR(VLOOKUP(D999,Données!$B:$C,2,FALSE), "")</f>
        <v/>
      </c>
    </row>
    <row r="1000" spans="1:5">
      <c r="A1000" t="s">
        <v>10</v>
      </c>
      <c r="D1000" s="14"/>
      <c r="E1000" s="13" t="str">
        <f>IFERROR(VLOOKUP(D1000,Données!$B:$C,2,FALSE), "")</f>
        <v/>
      </c>
    </row>
    <row r="1001" spans="1:5">
      <c r="A1001" t="s">
        <v>10</v>
      </c>
      <c r="D1001" s="14"/>
      <c r="E1001" s="13" t="str">
        <f>IFERROR(VLOOKUP(D1001,Données!$B:$C,2,FALSE), "")</f>
        <v/>
      </c>
    </row>
    <row r="1002" spans="1:5">
      <c r="A1002" t="s">
        <v>10</v>
      </c>
      <c r="D1002" s="14"/>
      <c r="E1002" s="13" t="str">
        <f>IFERROR(VLOOKUP(D1002,Données!$B:$C,2,FALSE), "")</f>
        <v/>
      </c>
    </row>
    <row r="1003" spans="1:5">
      <c r="A1003" t="s">
        <v>10</v>
      </c>
      <c r="D1003" s="14"/>
      <c r="E1003" s="13" t="str">
        <f>IFERROR(VLOOKUP(D1003,Données!$B:$C,2,FALSE), "")</f>
        <v/>
      </c>
    </row>
    <row r="1004" spans="1:5">
      <c r="A1004" t="s">
        <v>10</v>
      </c>
      <c r="D1004" s="14"/>
      <c r="E1004" s="13" t="str">
        <f>IFERROR(VLOOKUP(D1004,Données!$B:$C,2,FALSE), "")</f>
        <v/>
      </c>
    </row>
    <row r="1005" spans="1:5">
      <c r="A1005">
        <v>3926909790</v>
      </c>
      <c r="D1005" s="14"/>
      <c r="E1005" s="13" t="str">
        <f>IFERROR(VLOOKUP(D1005,Données!$B:$C,2,FALSE), "")</f>
        <v/>
      </c>
    </row>
    <row r="1006" spans="1:5">
      <c r="A1006">
        <v>3926909790</v>
      </c>
      <c r="D1006" s="14"/>
      <c r="E1006" s="13" t="str">
        <f>IFERROR(VLOOKUP(D1006,Données!$B:$C,2,FALSE), "")</f>
        <v/>
      </c>
    </row>
    <row r="1007" spans="1:5">
      <c r="A1007">
        <v>4202221000</v>
      </c>
      <c r="D1007" s="14"/>
      <c r="E1007" s="13" t="str">
        <f>IFERROR(VLOOKUP(D1007,Données!$B:$C,2,FALSE), "")</f>
        <v/>
      </c>
    </row>
    <row r="1008" spans="1:5">
      <c r="A1008">
        <v>4202221000</v>
      </c>
      <c r="D1008" s="14"/>
      <c r="E1008" s="13" t="str">
        <f>IFERROR(VLOOKUP(D1008,Données!$B:$C,2,FALSE), "")</f>
        <v/>
      </c>
    </row>
    <row r="1009" spans="1:5">
      <c r="A1009">
        <v>4202221000</v>
      </c>
      <c r="D1009" s="14"/>
      <c r="E1009" s="13" t="str">
        <f>IFERROR(VLOOKUP(D1009,Données!$B:$C,2,FALSE), "")</f>
        <v/>
      </c>
    </row>
    <row r="1010" spans="1:5">
      <c r="A1010">
        <v>4202221000</v>
      </c>
      <c r="D1010" s="14"/>
      <c r="E1010" s="13" t="str">
        <f>IFERROR(VLOOKUP(D1010,Données!$B:$C,2,FALSE), "")</f>
        <v/>
      </c>
    </row>
    <row r="1011" spans="1:5">
      <c r="A1011">
        <v>3926909790</v>
      </c>
      <c r="D1011" s="14"/>
      <c r="E1011" s="13" t="str">
        <f>IFERROR(VLOOKUP(D1011,Données!$B:$C,2,FALSE), "")</f>
        <v/>
      </c>
    </row>
    <row r="1012" spans="1:5">
      <c r="A1012">
        <v>4202221000</v>
      </c>
      <c r="D1012" s="14"/>
      <c r="E1012" s="13" t="str">
        <f>IFERROR(VLOOKUP(D1012,Données!$B:$C,2,FALSE), "")</f>
        <v/>
      </c>
    </row>
    <row r="1013" spans="1:5">
      <c r="A1013">
        <v>4202221000</v>
      </c>
      <c r="D1013" s="14"/>
      <c r="E1013" s="13" t="str">
        <f>IFERROR(VLOOKUP(D1013,Données!$B:$C,2,FALSE), "")</f>
        <v/>
      </c>
    </row>
    <row r="1014" spans="1:5">
      <c r="A1014" t="s">
        <v>7</v>
      </c>
      <c r="D1014" s="14"/>
      <c r="E1014" s="13" t="str">
        <f>IFERROR(VLOOKUP(D1014,Données!$B:$C,2,FALSE), "")</f>
        <v/>
      </c>
    </row>
    <row r="1015" spans="1:5">
      <c r="A1015" t="s">
        <v>7</v>
      </c>
      <c r="D1015" s="14"/>
      <c r="E1015" s="13" t="str">
        <f>IFERROR(VLOOKUP(D1015,Données!$B:$C,2,FALSE), "")</f>
        <v/>
      </c>
    </row>
    <row r="1016" spans="1:5">
      <c r="A1016" t="s">
        <v>7</v>
      </c>
      <c r="D1016" s="14"/>
      <c r="E1016" s="13" t="str">
        <f>IFERROR(VLOOKUP(D1016,Données!$B:$C,2,FALSE), "")</f>
        <v/>
      </c>
    </row>
    <row r="1017" spans="1:5">
      <c r="A1017" t="s">
        <v>7</v>
      </c>
      <c r="D1017" s="14"/>
      <c r="E1017" s="13" t="str">
        <f>IFERROR(VLOOKUP(D1017,Données!$B:$C,2,FALSE), "")</f>
        <v/>
      </c>
    </row>
    <row r="1018" spans="1:5">
      <c r="A1018" t="s">
        <v>7</v>
      </c>
      <c r="D1018" s="14"/>
      <c r="E1018" s="13" t="str">
        <f>IFERROR(VLOOKUP(D1018,Données!$B:$C,2,FALSE), "")</f>
        <v/>
      </c>
    </row>
    <row r="1019" spans="1:5">
      <c r="A1019" t="s">
        <v>7</v>
      </c>
      <c r="D1019" s="14"/>
      <c r="E1019" s="13" t="str">
        <f>IFERROR(VLOOKUP(D1019,Données!$B:$C,2,FALSE), "")</f>
        <v/>
      </c>
    </row>
    <row r="1020" spans="1:5">
      <c r="A1020" t="s">
        <v>7</v>
      </c>
      <c r="D1020" s="14"/>
      <c r="E1020" s="13" t="str">
        <f>IFERROR(VLOOKUP(D1020,Données!$B:$C,2,FALSE), "")</f>
        <v/>
      </c>
    </row>
    <row r="1021" spans="1:5">
      <c r="A1021" t="s">
        <v>7</v>
      </c>
      <c r="D1021" s="14"/>
      <c r="E1021" s="13" t="str">
        <f>IFERROR(VLOOKUP(D1021,Données!$B:$C,2,FALSE), "")</f>
        <v/>
      </c>
    </row>
    <row r="1022" spans="1:5">
      <c r="A1022" t="s">
        <v>7</v>
      </c>
      <c r="D1022" s="14"/>
      <c r="E1022" s="13" t="str">
        <f>IFERROR(VLOOKUP(D1022,Données!$B:$C,2,FALSE), "")</f>
        <v/>
      </c>
    </row>
    <row r="1023" spans="1:5">
      <c r="A1023" t="s">
        <v>114</v>
      </c>
      <c r="D1023" s="14"/>
      <c r="E1023" s="13" t="str">
        <f>IFERROR(VLOOKUP(D1023,Données!$B:$C,2,FALSE), "")</f>
        <v/>
      </c>
    </row>
    <row r="1024" spans="1:5">
      <c r="A1024" t="s">
        <v>115</v>
      </c>
      <c r="D1024" s="14"/>
      <c r="E1024" s="13" t="str">
        <f>IFERROR(VLOOKUP(D1024,Données!$B:$C,2,FALSE), "")</f>
        <v/>
      </c>
    </row>
    <row r="1025" spans="1:5">
      <c r="A1025" t="s">
        <v>116</v>
      </c>
      <c r="D1025" s="14"/>
      <c r="E1025" s="13" t="str">
        <f>IFERROR(VLOOKUP(D1025,Données!$B:$C,2,FALSE), "")</f>
        <v/>
      </c>
    </row>
    <row r="1026" spans="1:5">
      <c r="A1026" t="s">
        <v>3</v>
      </c>
      <c r="D1026" s="14"/>
      <c r="E1026" s="13" t="str">
        <f>IFERROR(VLOOKUP(D1026,Données!$B:$C,2,FALSE), "")</f>
        <v/>
      </c>
    </row>
    <row r="1027" spans="1:5">
      <c r="A1027" t="s">
        <v>117</v>
      </c>
      <c r="D1027" s="14"/>
      <c r="E1027" s="13" t="str">
        <f>IFERROR(VLOOKUP(D1027,Données!$B:$C,2,FALSE), "")</f>
        <v/>
      </c>
    </row>
    <row r="1028" spans="1:5">
      <c r="A1028" t="s">
        <v>12</v>
      </c>
      <c r="D1028" s="14"/>
      <c r="E1028" s="13" t="str">
        <f>IFERROR(VLOOKUP(D1028,Données!$B:$C,2,FALSE), "")</f>
        <v/>
      </c>
    </row>
    <row r="1029" spans="1:5">
      <c r="A1029" t="s">
        <v>5</v>
      </c>
      <c r="D1029" s="14"/>
      <c r="E1029" s="13" t="str">
        <f>IFERROR(VLOOKUP(D1029,Données!$B:$C,2,FALSE), "")</f>
        <v/>
      </c>
    </row>
    <row r="1030" spans="1:5">
      <c r="A1030" t="s">
        <v>118</v>
      </c>
      <c r="D1030" s="14"/>
      <c r="E1030" s="13" t="str">
        <f>IFERROR(VLOOKUP(D1030,Données!$B:$C,2,FALSE), "")</f>
        <v/>
      </c>
    </row>
    <row r="1031" spans="1:5">
      <c r="A1031" t="s">
        <v>6</v>
      </c>
      <c r="D1031" s="14"/>
      <c r="E1031" s="13" t="str">
        <f>IFERROR(VLOOKUP(D1031,Données!$B:$C,2,FALSE), "")</f>
        <v/>
      </c>
    </row>
    <row r="1032" spans="1:5">
      <c r="A1032" t="s">
        <v>119</v>
      </c>
      <c r="D1032" s="14"/>
      <c r="E1032" s="13" t="str">
        <f>IFERROR(VLOOKUP(D1032,Données!$B:$C,2,FALSE), "")</f>
        <v/>
      </c>
    </row>
    <row r="1033" spans="1:5">
      <c r="A1033" t="s">
        <v>8</v>
      </c>
      <c r="D1033" s="14"/>
      <c r="E1033" s="13" t="str">
        <f>IFERROR(VLOOKUP(D1033,Données!$B:$C,2,FALSE), "")</f>
        <v/>
      </c>
    </row>
    <row r="1034" spans="1:5">
      <c r="A1034" t="s">
        <v>120</v>
      </c>
      <c r="D1034" s="14"/>
      <c r="E1034" s="13" t="str">
        <f>IFERROR(VLOOKUP(D1034,Données!$B:$C,2,FALSE), "")</f>
        <v/>
      </c>
    </row>
    <row r="1035" spans="1:5">
      <c r="A1035" t="s">
        <v>121</v>
      </c>
      <c r="D1035" s="14"/>
      <c r="E1035" s="13" t="str">
        <f>IFERROR(VLOOKUP(D1035,Données!$B:$C,2,FALSE), "")</f>
        <v/>
      </c>
    </row>
    <row r="1036" spans="1:5">
      <c r="A1036" t="s">
        <v>122</v>
      </c>
      <c r="D1036" s="14"/>
      <c r="E1036" s="13" t="str">
        <f>IFERROR(VLOOKUP(D1036,Données!$B:$C,2,FALSE), "")</f>
        <v/>
      </c>
    </row>
    <row r="1037" spans="1:5">
      <c r="A1037" t="s">
        <v>9</v>
      </c>
      <c r="D1037" s="14"/>
      <c r="E1037" s="13" t="str">
        <f>IFERROR(VLOOKUP(D1037,Données!$B:$C,2,FALSE), "")</f>
        <v/>
      </c>
    </row>
    <row r="1038" spans="1:5">
      <c r="A1038" t="s">
        <v>123</v>
      </c>
      <c r="D1038" s="14"/>
      <c r="E1038" s="13" t="str">
        <f>IFERROR(VLOOKUP(D1038,Données!$B:$C,2,FALSE), "")</f>
        <v/>
      </c>
    </row>
    <row r="1039" spans="1:5">
      <c r="A1039" t="s">
        <v>13</v>
      </c>
      <c r="D1039" s="14"/>
      <c r="E1039" s="13" t="str">
        <f>IFERROR(VLOOKUP(D1039,Données!$B:$C,2,FALSE), "")</f>
        <v/>
      </c>
    </row>
    <row r="1040" spans="1:5">
      <c r="A1040" t="s">
        <v>14</v>
      </c>
      <c r="D1040" s="14"/>
      <c r="E1040" s="13" t="str">
        <f>IFERROR(VLOOKUP(D1040,Données!$B:$C,2,FALSE), "")</f>
        <v/>
      </c>
    </row>
    <row r="1041" spans="1:5">
      <c r="A1041" t="s">
        <v>15</v>
      </c>
      <c r="D1041" s="14"/>
      <c r="E1041" s="13" t="str">
        <f>IFERROR(VLOOKUP(D1041,Données!$B:$C,2,FALSE), "")</f>
        <v/>
      </c>
    </row>
    <row r="1042" spans="1:5">
      <c r="A1042" t="s">
        <v>16</v>
      </c>
      <c r="D1042" s="14"/>
      <c r="E1042" s="13" t="str">
        <f>IFERROR(VLOOKUP(D1042,Données!$B:$C,2,FALSE), "")</f>
        <v/>
      </c>
    </row>
    <row r="1043" spans="1:5">
      <c r="A1043" t="s">
        <v>17</v>
      </c>
      <c r="D1043" s="14"/>
      <c r="E1043" s="13" t="str">
        <f>IFERROR(VLOOKUP(D1043,Données!$B:$C,2,FALSE), "")</f>
        <v/>
      </c>
    </row>
    <row r="1044" spans="1:5">
      <c r="A1044" t="s">
        <v>124</v>
      </c>
      <c r="D1044" s="14"/>
      <c r="E1044" s="13" t="str">
        <f>IFERROR(VLOOKUP(D1044,Données!$B:$C,2,FALSE), "")</f>
        <v/>
      </c>
    </row>
    <row r="1045" spans="1:5">
      <c r="A1045" t="s">
        <v>0</v>
      </c>
      <c r="D1045" s="14"/>
      <c r="E1045" s="13" t="str">
        <f>IFERROR(VLOOKUP(D1045,Données!$B:$C,2,FALSE), "")</f>
        <v/>
      </c>
    </row>
    <row r="1046" spans="1:5">
      <c r="A1046" t="s">
        <v>1</v>
      </c>
      <c r="D1046" s="14"/>
      <c r="E1046" s="13" t="str">
        <f>IFERROR(VLOOKUP(D1046,Données!$B:$C,2,FALSE), "")</f>
        <v/>
      </c>
    </row>
    <row r="1047" spans="1:5">
      <c r="A1047" t="s">
        <v>2</v>
      </c>
      <c r="D1047" s="14"/>
      <c r="E1047" s="13" t="str">
        <f>IFERROR(VLOOKUP(D1047,Données!$B:$C,2,FALSE), "")</f>
        <v/>
      </c>
    </row>
    <row r="1048" spans="1:5">
      <c r="A1048" t="s">
        <v>125</v>
      </c>
      <c r="D1048" s="14"/>
      <c r="E1048" s="13" t="str">
        <f>IFERROR(VLOOKUP(D1048,Données!$B:$C,2,FALSE), "")</f>
        <v/>
      </c>
    </row>
    <row r="1049" spans="1:5">
      <c r="A1049" t="s">
        <v>4</v>
      </c>
      <c r="D1049" s="14"/>
      <c r="E1049" s="13" t="str">
        <f>IFERROR(VLOOKUP(D1049,Données!$B:$C,2,FALSE), "")</f>
        <v/>
      </c>
    </row>
    <row r="1050" spans="1:5">
      <c r="A1050">
        <v>5</v>
      </c>
      <c r="D1050" s="14"/>
      <c r="E1050" s="13" t="str">
        <f>IFERROR(VLOOKUP(D1050,Données!$B:$C,2,FALSE), "")</f>
        <v/>
      </c>
    </row>
    <row r="1051" spans="1:5">
      <c r="A1051">
        <v>2487</v>
      </c>
      <c r="D1051" s="14"/>
      <c r="E1051" s="13" t="str">
        <f>IFERROR(VLOOKUP(D1051,Données!$B:$C,2,FALSE), "")</f>
        <v/>
      </c>
    </row>
    <row r="1052" spans="1:5">
      <c r="A1052" t="s">
        <v>126</v>
      </c>
      <c r="D1052" s="14"/>
      <c r="E1052" s="13" t="str">
        <f>IFERROR(VLOOKUP(D1052,Données!$B:$C,2,FALSE), "")</f>
        <v/>
      </c>
    </row>
    <row r="1053" spans="1:5">
      <c r="A1053" t="s">
        <v>136</v>
      </c>
      <c r="D1053" s="14"/>
      <c r="E1053" s="13" t="str">
        <f>IFERROR(VLOOKUP(D1053,Données!$B:$C,2,FALSE), "")</f>
        <v/>
      </c>
    </row>
    <row r="1054" spans="1:5">
      <c r="A1054" t="s">
        <v>137</v>
      </c>
      <c r="D1054" s="14"/>
      <c r="E1054" s="13" t="str">
        <f>IFERROR(VLOOKUP(D1054,Données!$B:$C,2,FALSE), "")</f>
        <v/>
      </c>
    </row>
    <row r="1055" spans="1:5">
      <c r="A1055" t="s">
        <v>138</v>
      </c>
      <c r="D1055" s="14"/>
      <c r="E1055" s="13" t="str">
        <f>IFERROR(VLOOKUP(D1055,Données!$B:$C,2,FALSE), "")</f>
        <v/>
      </c>
    </row>
    <row r="1056" spans="1:5">
      <c r="A1056" t="s">
        <v>18</v>
      </c>
      <c r="D1056" s="14" t="s">
        <v>246</v>
      </c>
      <c r="E1056" s="13" t="str">
        <f>IFERROR(VLOOKUP(D1056,Données!$B:$C,2,FALSE), "")</f>
        <v>Taille</v>
      </c>
    </row>
    <row r="1057" spans="1:5">
      <c r="A1057" t="s">
        <v>18</v>
      </c>
      <c r="D1057" s="14"/>
      <c r="E1057" s="13" t="str">
        <f>IFERROR(VLOOKUP(D1057,Données!$B:$C,2,FALSE), "")</f>
        <v/>
      </c>
    </row>
    <row r="1058" spans="1:5">
      <c r="A1058" t="s">
        <v>18</v>
      </c>
      <c r="D1058" s="14"/>
      <c r="E1058" s="13" t="str">
        <f>IFERROR(VLOOKUP(D1058,Données!$B:$C,2,FALSE), "")</f>
        <v/>
      </c>
    </row>
    <row r="1059" spans="1:5">
      <c r="A1059" t="s">
        <v>18</v>
      </c>
      <c r="D1059" s="14"/>
      <c r="E1059" s="13" t="str">
        <f>IFERROR(VLOOKUP(D1059,Données!$B:$C,2,FALSE), "")</f>
        <v/>
      </c>
    </row>
    <row r="1060" spans="1:5">
      <c r="A1060" t="s">
        <v>18</v>
      </c>
      <c r="D1060" s="14"/>
      <c r="E1060" s="13" t="str">
        <f>IFERROR(VLOOKUP(D1060,Données!$B:$C,2,FALSE), "")</f>
        <v/>
      </c>
    </row>
    <row r="1061" spans="1:5">
      <c r="A1061" t="s">
        <v>18</v>
      </c>
      <c r="D1061" s="14"/>
      <c r="E1061" s="13" t="str">
        <f>IFERROR(VLOOKUP(D1061,Données!$B:$C,2,FALSE), "")</f>
        <v/>
      </c>
    </row>
    <row r="1062" spans="1:5">
      <c r="A1062" t="s">
        <v>18</v>
      </c>
      <c r="D1062" s="14"/>
      <c r="E1062" s="13" t="str">
        <f>IFERROR(VLOOKUP(D1062,Données!$B:$C,2,FALSE), "")</f>
        <v/>
      </c>
    </row>
    <row r="1063" spans="1:5">
      <c r="A1063" t="s">
        <v>18</v>
      </c>
      <c r="D1063" s="14"/>
      <c r="E1063" s="13" t="str">
        <f>IFERROR(VLOOKUP(D1063,Données!$B:$C,2,FALSE), "")</f>
        <v/>
      </c>
    </row>
    <row r="1064" spans="1:5">
      <c r="A1064">
        <v>10</v>
      </c>
      <c r="D1064" s="14" t="s">
        <v>247</v>
      </c>
      <c r="E1064" s="13" t="str">
        <f>IFERROR(VLOOKUP(D1064,Données!$B:$C,2,FALSE), "")</f>
        <v>Quantité</v>
      </c>
    </row>
    <row r="1065" spans="1:5">
      <c r="A1065">
        <v>2</v>
      </c>
      <c r="D1065" s="14"/>
      <c r="E1065" s="13" t="str">
        <f>IFERROR(VLOOKUP(D1065,Données!$B:$C,2,FALSE), "")</f>
        <v/>
      </c>
    </row>
    <row r="1066" spans="1:5">
      <c r="A1066">
        <v>1</v>
      </c>
      <c r="D1066" s="14"/>
      <c r="E1066" s="13" t="str">
        <f>IFERROR(VLOOKUP(D1066,Données!$B:$C,2,FALSE), "")</f>
        <v/>
      </c>
    </row>
    <row r="1067" spans="1:5">
      <c r="A1067">
        <v>2</v>
      </c>
      <c r="D1067" s="14"/>
      <c r="E1067" s="13" t="str">
        <f>IFERROR(VLOOKUP(D1067,Données!$B:$C,2,FALSE), "")</f>
        <v/>
      </c>
    </row>
    <row r="1068" spans="1:5">
      <c r="A1068">
        <v>1</v>
      </c>
      <c r="D1068" s="14"/>
      <c r="E1068" s="13" t="str">
        <f>IFERROR(VLOOKUP(D1068,Données!$B:$C,2,FALSE), "")</f>
        <v/>
      </c>
    </row>
    <row r="1069" spans="1:5">
      <c r="A1069">
        <v>15</v>
      </c>
      <c r="D1069" s="14"/>
      <c r="E1069" s="13" t="str">
        <f>IFERROR(VLOOKUP(D1069,Données!$B:$C,2,FALSE), "")</f>
        <v/>
      </c>
    </row>
    <row r="1070" spans="1:5">
      <c r="A1070">
        <v>4</v>
      </c>
      <c r="D1070" s="14"/>
      <c r="E1070" s="13" t="str">
        <f>IFERROR(VLOOKUP(D1070,Données!$B:$C,2,FALSE), "")</f>
        <v/>
      </c>
    </row>
    <row r="1071" spans="1:5">
      <c r="A1071">
        <v>4</v>
      </c>
      <c r="D1071" s="14"/>
      <c r="E1071" s="13" t="str">
        <f>IFERROR(VLOOKUP(D1071,Données!$B:$C,2,FALSE), "")</f>
        <v/>
      </c>
    </row>
    <row r="1072" spans="1:5">
      <c r="A1072">
        <v>6.05</v>
      </c>
      <c r="D1072" s="14" t="s">
        <v>248</v>
      </c>
      <c r="E1072" s="13" t="str">
        <f>IFERROR(VLOOKUP(D1072,Données!$B:$C,2,FALSE), "")</f>
        <v>Prix unitaire</v>
      </c>
    </row>
    <row r="1073" spans="1:5">
      <c r="A1073">
        <v>14.16</v>
      </c>
      <c r="D1073" s="14"/>
      <c r="E1073" s="13" t="str">
        <f>IFERROR(VLOOKUP(D1073,Données!$B:$C,2,FALSE), "")</f>
        <v/>
      </c>
    </row>
    <row r="1074" spans="1:5">
      <c r="A1074">
        <v>14.16</v>
      </c>
      <c r="D1074" s="14"/>
      <c r="E1074" s="13" t="str">
        <f>IFERROR(VLOOKUP(D1074,Données!$B:$C,2,FALSE), "")</f>
        <v/>
      </c>
    </row>
    <row r="1075" spans="1:5">
      <c r="A1075">
        <v>12.59</v>
      </c>
      <c r="D1075" s="14"/>
      <c r="E1075" s="13" t="str">
        <f>IFERROR(VLOOKUP(D1075,Données!$B:$C,2,FALSE), "")</f>
        <v/>
      </c>
    </row>
    <row r="1076" spans="1:5">
      <c r="A1076">
        <v>12.6</v>
      </c>
      <c r="D1076" s="14"/>
      <c r="E1076" s="13" t="str">
        <f>IFERROR(VLOOKUP(D1076,Données!$B:$C,2,FALSE), "")</f>
        <v/>
      </c>
    </row>
    <row r="1077" spans="1:5">
      <c r="A1077">
        <v>7.03</v>
      </c>
      <c r="D1077" s="14"/>
      <c r="E1077" s="13" t="str">
        <f>IFERROR(VLOOKUP(D1077,Données!$B:$C,2,FALSE), "")</f>
        <v/>
      </c>
    </row>
    <row r="1078" spans="1:5">
      <c r="A1078">
        <v>14.4</v>
      </c>
      <c r="D1078" s="14"/>
      <c r="E1078" s="13" t="str">
        <f>IFERROR(VLOOKUP(D1078,Données!$B:$C,2,FALSE), "")</f>
        <v/>
      </c>
    </row>
    <row r="1079" spans="1:5">
      <c r="A1079">
        <v>14.4</v>
      </c>
      <c r="D1079" s="14"/>
      <c r="E1079" s="13" t="str">
        <f>IFERROR(VLOOKUP(D1079,Données!$B:$C,2,FALSE), "")</f>
        <v/>
      </c>
    </row>
    <row r="1080" spans="1:5">
      <c r="A1080">
        <v>60.5</v>
      </c>
      <c r="D1080" s="14"/>
      <c r="E1080" s="13" t="str">
        <f>IFERROR(VLOOKUP(D1080,Données!$B:$C,2,FALSE), "")</f>
        <v/>
      </c>
    </row>
    <row r="1081" spans="1:5">
      <c r="A1081">
        <v>28.32</v>
      </c>
      <c r="D1081" s="14"/>
      <c r="E1081" s="13" t="str">
        <f>IFERROR(VLOOKUP(D1081,Données!$B:$C,2,FALSE), "")</f>
        <v/>
      </c>
    </row>
    <row r="1082" spans="1:5">
      <c r="A1082">
        <v>14.16</v>
      </c>
      <c r="D1082" s="14"/>
      <c r="E1082" s="13" t="str">
        <f>IFERROR(VLOOKUP(D1082,Données!$B:$C,2,FALSE), "")</f>
        <v/>
      </c>
    </row>
    <row r="1083" spans="1:5">
      <c r="A1083">
        <v>0</v>
      </c>
      <c r="D1083" s="14"/>
      <c r="E1083" s="13" t="str">
        <f>IFERROR(VLOOKUP(D1083,Données!$B:$C,2,FALSE), "")</f>
        <v/>
      </c>
    </row>
    <row r="1084" spans="1:5">
      <c r="A1084">
        <v>12.6</v>
      </c>
      <c r="D1084" s="14"/>
      <c r="E1084" s="13" t="str">
        <f>IFERROR(VLOOKUP(D1084,Données!$B:$C,2,FALSE), "")</f>
        <v/>
      </c>
    </row>
    <row r="1085" spans="1:5">
      <c r="A1085">
        <v>105.45</v>
      </c>
      <c r="D1085" s="14"/>
      <c r="E1085" s="13" t="str">
        <f>IFERROR(VLOOKUP(D1085,Données!$B:$C,2,FALSE), "")</f>
        <v/>
      </c>
    </row>
    <row r="1086" spans="1:5">
      <c r="A1086">
        <v>57.6</v>
      </c>
      <c r="D1086" s="14"/>
      <c r="E1086" s="13" t="str">
        <f>IFERROR(VLOOKUP(D1086,Données!$B:$C,2,FALSE), "")</f>
        <v/>
      </c>
    </row>
    <row r="1087" spans="1:5">
      <c r="A1087">
        <v>57.6</v>
      </c>
      <c r="D1087" s="14"/>
      <c r="E1087" s="13" t="str">
        <f>IFERROR(VLOOKUP(D1087,Données!$B:$C,2,FALSE), "")</f>
        <v/>
      </c>
    </row>
    <row r="1088" spans="1:5">
      <c r="A1088">
        <v>5</v>
      </c>
      <c r="D1088" s="14"/>
      <c r="E1088" s="13" t="str">
        <f>IFERROR(VLOOKUP(D1088,Données!$B:$C,2,FALSE), "")</f>
        <v/>
      </c>
    </row>
    <row r="1089" spans="1:5">
      <c r="A1089" t="s">
        <v>91</v>
      </c>
      <c r="D1089" s="14"/>
      <c r="E1089" s="13" t="str">
        <f>IFERROR(VLOOKUP(D1089,Données!$B:$C,2,FALSE), "")</f>
        <v/>
      </c>
    </row>
    <row r="1090" spans="1:5">
      <c r="A1090" t="s">
        <v>21</v>
      </c>
      <c r="D1090" s="14"/>
      <c r="E1090" s="13" t="str">
        <f>IFERROR(VLOOKUP(D1090,Données!$B:$C,2,FALSE), "")</f>
        <v/>
      </c>
    </row>
    <row r="1091" spans="1:5">
      <c r="A1091">
        <v>35</v>
      </c>
      <c r="D1091" s="14" t="s">
        <v>245</v>
      </c>
      <c r="E1091" s="13" t="str">
        <f>IFERROR(VLOOKUP(D1091,Données!$B:$C,2,FALSE), "")</f>
        <v>Ligne</v>
      </c>
    </row>
    <row r="1092" spans="1:5">
      <c r="A1092">
        <v>37</v>
      </c>
      <c r="D1092" s="14"/>
      <c r="E1092" s="13" t="str">
        <f>IFERROR(VLOOKUP(D1092,Données!$B:$C,2,FALSE), "")</f>
        <v/>
      </c>
    </row>
    <row r="1093" spans="1:5">
      <c r="A1093">
        <v>48</v>
      </c>
      <c r="D1093" s="14"/>
      <c r="E1093" s="13" t="str">
        <f>IFERROR(VLOOKUP(D1093,Données!$B:$C,2,FALSE), "")</f>
        <v/>
      </c>
    </row>
    <row r="1094" spans="1:5">
      <c r="A1094">
        <v>57</v>
      </c>
      <c r="D1094" s="14"/>
      <c r="E1094" s="13" t="str">
        <f>IFERROR(VLOOKUP(D1094,Données!$B:$C,2,FALSE), "")</f>
        <v/>
      </c>
    </row>
    <row r="1095" spans="1:5">
      <c r="A1095" t="s">
        <v>82</v>
      </c>
      <c r="D1095" s="14" t="s">
        <v>249</v>
      </c>
      <c r="E1095" s="13" t="str">
        <f>IFERROR(VLOOKUP(D1095,Données!$B:$C,2,FALSE), "")</f>
        <v>Modèle</v>
      </c>
    </row>
    <row r="1096" spans="1:5">
      <c r="A1096" t="s">
        <v>85</v>
      </c>
      <c r="D1096" s="14"/>
      <c r="E1096" s="13" t="str">
        <f>IFERROR(VLOOKUP(D1096,Données!$B:$C,2,FALSE), "")</f>
        <v/>
      </c>
    </row>
    <row r="1097" spans="1:5">
      <c r="A1097" t="s">
        <v>63</v>
      </c>
      <c r="D1097" s="14"/>
      <c r="E1097" s="13" t="str">
        <f>IFERROR(VLOOKUP(D1097,Données!$B:$C,2,FALSE), "")</f>
        <v/>
      </c>
    </row>
    <row r="1098" spans="1:5">
      <c r="A1098" t="s">
        <v>20</v>
      </c>
      <c r="D1098" s="14" t="s">
        <v>250</v>
      </c>
      <c r="E1098" s="13" t="str">
        <f>IFERROR(VLOOKUP(D1098,Données!$B:$C,2,FALSE), "")</f>
        <v>Code pièce</v>
      </c>
    </row>
    <row r="1099" spans="1:5">
      <c r="A1099" t="s">
        <v>20</v>
      </c>
      <c r="D1099" s="14"/>
      <c r="E1099" s="13" t="str">
        <f>IFERROR(VLOOKUP(D1099,Données!$B:$C,2,FALSE), "")</f>
        <v/>
      </c>
    </row>
    <row r="1100" spans="1:5">
      <c r="A1100" t="s">
        <v>20</v>
      </c>
      <c r="D1100" s="14"/>
      <c r="E1100" s="13" t="str">
        <f>IFERROR(VLOOKUP(D1100,Données!$B:$C,2,FALSE), "")</f>
        <v/>
      </c>
    </row>
    <row r="1101" spans="1:5">
      <c r="A1101" t="s">
        <v>22</v>
      </c>
      <c r="D1101" s="14"/>
      <c r="E1101" s="13" t="str">
        <f>IFERROR(VLOOKUP(D1101,Données!$B:$C,2,FALSE), "")</f>
        <v/>
      </c>
    </row>
    <row r="1102" spans="1:5">
      <c r="A1102">
        <v>78</v>
      </c>
      <c r="D1102" s="14" t="s">
        <v>251</v>
      </c>
      <c r="E1102" s="13" t="str">
        <f>IFERROR(VLOOKUP(D1102,Données!$B:$C,2,FALSE), "")</f>
        <v>Couleur</v>
      </c>
    </row>
    <row r="1103" spans="1:5">
      <c r="A1103">
        <v>540</v>
      </c>
      <c r="D1103" s="14"/>
      <c r="E1103" s="13" t="str">
        <f>IFERROR(VLOOKUP(D1103,Données!$B:$C,2,FALSE), "")</f>
        <v/>
      </c>
    </row>
    <row r="1104" spans="1:5">
      <c r="A1104">
        <v>559</v>
      </c>
      <c r="D1104" s="14"/>
      <c r="E1104" s="13" t="str">
        <f>IFERROR(VLOOKUP(D1104,Données!$B:$C,2,FALSE), "")</f>
        <v/>
      </c>
    </row>
    <row r="1105" spans="1:5">
      <c r="A1105" t="s">
        <v>207</v>
      </c>
      <c r="D1105" s="14"/>
      <c r="E1105" s="13" t="str">
        <f>IFERROR(VLOOKUP(D1105,Données!$B:$C,2,FALSE), "")</f>
        <v/>
      </c>
    </row>
    <row r="1106" spans="1:5">
      <c r="A1106" t="s">
        <v>99</v>
      </c>
      <c r="D1106" s="14"/>
      <c r="E1106" s="13" t="str">
        <f>IFERROR(VLOOKUP(D1106,Données!$B:$C,2,FALSE), "")</f>
        <v/>
      </c>
    </row>
    <row r="1107" spans="1:5">
      <c r="A1107">
        <v>392690979</v>
      </c>
      <c r="D1107" s="14"/>
      <c r="E1107" s="13" t="str">
        <f>IFERROR(VLOOKUP(D1107,Données!$B:$C,2,FALSE), "")</f>
        <v/>
      </c>
    </row>
    <row r="1108" spans="1:5">
      <c r="A1108">
        <v>420222100</v>
      </c>
      <c r="D1108" s="14"/>
      <c r="E1108" s="13" t="str">
        <f>IFERROR(VLOOKUP(D1108,Données!$B:$C,2,FALSE), "")</f>
        <v/>
      </c>
    </row>
    <row r="1109" spans="1:5">
      <c r="A1109">
        <v>420222909</v>
      </c>
      <c r="D1109" s="14"/>
      <c r="E1109" s="13" t="str">
        <f>IFERROR(VLOOKUP(D1109,Données!$B:$C,2,FALSE), "")</f>
        <v/>
      </c>
    </row>
    <row r="1110" spans="1:5">
      <c r="A1110">
        <v>430400000</v>
      </c>
      <c r="D1110" s="14"/>
      <c r="E1110" s="13" t="str">
        <f>IFERROR(VLOOKUP(D1110,Données!$B:$C,2,FALSE), "")</f>
        <v/>
      </c>
    </row>
    <row r="1111" spans="1:5">
      <c r="A1111">
        <v>630790100</v>
      </c>
      <c r="D1111" s="14"/>
      <c r="E1111" s="13" t="str">
        <f>IFERROR(VLOOKUP(D1111,Données!$B:$C,2,FALSE), "")</f>
        <v/>
      </c>
    </row>
    <row r="1112" spans="1:5">
      <c r="A1112">
        <v>732690989</v>
      </c>
      <c r="D1112" s="14"/>
      <c r="E1112" s="13" t="str">
        <f>IFERROR(VLOOKUP(D1112,Données!$B:$C,2,FALSE), "")</f>
        <v/>
      </c>
    </row>
    <row r="1113" spans="1:5">
      <c r="A1113">
        <v>790700000</v>
      </c>
      <c r="D1113" s="14"/>
      <c r="E1113" s="13" t="str">
        <f>IFERROR(VLOOKUP(D1113,Données!$B:$C,2,FALSE), "")</f>
        <v/>
      </c>
    </row>
    <row r="1114" spans="1:5">
      <c r="A1114">
        <v>910211000</v>
      </c>
      <c r="D1114" s="14"/>
      <c r="E1114" s="13" t="str">
        <f>IFERROR(VLOOKUP(D1114,Données!$B:$C,2,FALSE), "")</f>
        <v/>
      </c>
    </row>
    <row r="1115" spans="1:5">
      <c r="A1115">
        <v>43</v>
      </c>
      <c r="D1115" s="14"/>
      <c r="E1115" s="13" t="str">
        <f>IFERROR(VLOOKUP(D1115,Données!$B:$C,2,FALSE), "")</f>
        <v/>
      </c>
    </row>
    <row r="1116" spans="1:5">
      <c r="A1116">
        <v>105</v>
      </c>
      <c r="D1116" s="14"/>
      <c r="E1116" s="13" t="str">
        <f>IFERROR(VLOOKUP(D1116,Données!$B:$C,2,FALSE), "")</f>
        <v/>
      </c>
    </row>
    <row r="1117" spans="1:5">
      <c r="A1117">
        <v>31</v>
      </c>
      <c r="D1117" s="14"/>
      <c r="E1117" s="13" t="str">
        <f>IFERROR(VLOOKUP(D1117,Données!$B:$C,2,FALSE), "")</f>
        <v/>
      </c>
    </row>
    <row r="1118" spans="1:5">
      <c r="A1118">
        <v>20</v>
      </c>
      <c r="D1118" s="14"/>
      <c r="E1118" s="13" t="str">
        <f>IFERROR(VLOOKUP(D1118,Données!$B:$C,2,FALSE), "")</f>
        <v/>
      </c>
    </row>
    <row r="1119" spans="1:5">
      <c r="A1119">
        <v>21</v>
      </c>
      <c r="D1119" s="14"/>
      <c r="E1119" s="13" t="str">
        <f>IFERROR(VLOOKUP(D1119,Données!$B:$C,2,FALSE), "")</f>
        <v/>
      </c>
    </row>
    <row r="1120" spans="1:5">
      <c r="A1120">
        <v>35</v>
      </c>
      <c r="D1120" s="14"/>
      <c r="E1120" s="13" t="str">
        <f>IFERROR(VLOOKUP(D1120,Données!$B:$C,2,FALSE), "")</f>
        <v/>
      </c>
    </row>
    <row r="1121" spans="1:5">
      <c r="A1121">
        <v>18</v>
      </c>
      <c r="D1121" s="14"/>
      <c r="E1121" s="13" t="str">
        <f>IFERROR(VLOOKUP(D1121,Données!$B:$C,2,FALSE), "")</f>
        <v/>
      </c>
    </row>
    <row r="1122" spans="1:5">
      <c r="A1122">
        <v>40</v>
      </c>
      <c r="D1122" s="14"/>
      <c r="E1122" s="13" t="str">
        <f>IFERROR(VLOOKUP(D1122,Données!$B:$C,2,FALSE), "")</f>
        <v/>
      </c>
    </row>
    <row r="1123" spans="1:5">
      <c r="A1123" t="s">
        <v>23</v>
      </c>
      <c r="D1123" s="14"/>
      <c r="E1123" s="13" t="str">
        <f>IFERROR(VLOOKUP(D1123,Données!$B:$C,2,FALSE), "")</f>
        <v/>
      </c>
    </row>
    <row r="1124" spans="1:5">
      <c r="A1124" t="s">
        <v>23</v>
      </c>
      <c r="D1124" s="14"/>
      <c r="E1124" s="13" t="str">
        <f>IFERROR(VLOOKUP(D1124,Données!$B:$C,2,FALSE), "")</f>
        <v/>
      </c>
    </row>
    <row r="1125" spans="1:5">
      <c r="A1125" t="s">
        <v>23</v>
      </c>
      <c r="D1125" s="14"/>
      <c r="E1125" s="13" t="str">
        <f>IFERROR(VLOOKUP(D1125,Données!$B:$C,2,FALSE), "")</f>
        <v/>
      </c>
    </row>
    <row r="1126" spans="1:5">
      <c r="A1126" t="s">
        <v>23</v>
      </c>
      <c r="D1126" s="14"/>
      <c r="E1126" s="13" t="str">
        <f>IFERROR(VLOOKUP(D1126,Données!$B:$C,2,FALSE), "")</f>
        <v/>
      </c>
    </row>
    <row r="1127" spans="1:5">
      <c r="A1127" t="s">
        <v>23</v>
      </c>
      <c r="D1127" s="14"/>
      <c r="E1127" s="13" t="str">
        <f>IFERROR(VLOOKUP(D1127,Données!$B:$C,2,FALSE), "")</f>
        <v/>
      </c>
    </row>
    <row r="1128" spans="1:5">
      <c r="A1128" t="s">
        <v>23</v>
      </c>
      <c r="D1128" s="14"/>
      <c r="E1128" s="13" t="str">
        <f>IFERROR(VLOOKUP(D1128,Données!$B:$C,2,FALSE), "")</f>
        <v/>
      </c>
    </row>
    <row r="1129" spans="1:5">
      <c r="A1129" t="s">
        <v>23</v>
      </c>
      <c r="D1129" s="14"/>
      <c r="E1129" s="13" t="str">
        <f>IFERROR(VLOOKUP(D1129,Données!$B:$C,2,FALSE), "")</f>
        <v/>
      </c>
    </row>
    <row r="1130" spans="1:5">
      <c r="A1130" t="s">
        <v>23</v>
      </c>
      <c r="D1130" s="14"/>
      <c r="E1130" s="13" t="str">
        <f>IFERROR(VLOOKUP(D1130,Données!$B:$C,2,FALSE), "")</f>
        <v/>
      </c>
    </row>
    <row r="1131" spans="1:5">
      <c r="A1131">
        <v>4.5209999999999999</v>
      </c>
      <c r="D1131" s="14"/>
      <c r="E1131" s="13" t="str">
        <f>IFERROR(VLOOKUP(D1131,Données!$B:$C,2,FALSE), "")</f>
        <v/>
      </c>
    </row>
    <row r="1132" spans="1:5">
      <c r="A1132">
        <v>40.784999999999997</v>
      </c>
      <c r="D1132" s="14"/>
      <c r="E1132" s="13" t="str">
        <f>IFERROR(VLOOKUP(D1132,Données!$B:$C,2,FALSE), "")</f>
        <v/>
      </c>
    </row>
    <row r="1133" spans="1:5">
      <c r="A1133">
        <v>5.2009999999999996</v>
      </c>
      <c r="D1133" s="14"/>
      <c r="E1133" s="13" t="str">
        <f>IFERROR(VLOOKUP(D1133,Données!$B:$C,2,FALSE), "")</f>
        <v/>
      </c>
    </row>
    <row r="1134" spans="1:5">
      <c r="A1134">
        <v>6.149</v>
      </c>
      <c r="D1134" s="14"/>
      <c r="E1134" s="13" t="str">
        <f>IFERROR(VLOOKUP(D1134,Données!$B:$C,2,FALSE), "")</f>
        <v/>
      </c>
    </row>
    <row r="1135" spans="1:5">
      <c r="A1135">
        <v>1.7370000000000001</v>
      </c>
      <c r="D1135" s="14"/>
      <c r="E1135" s="13" t="str">
        <f>IFERROR(VLOOKUP(D1135,Données!$B:$C,2,FALSE), "")</f>
        <v/>
      </c>
    </row>
    <row r="1136" spans="1:5">
      <c r="A1136">
        <v>1.736</v>
      </c>
      <c r="D1136" s="14"/>
      <c r="E1136" s="13" t="str">
        <f>IFERROR(VLOOKUP(D1136,Données!$B:$C,2,FALSE), "")</f>
        <v/>
      </c>
    </row>
    <row r="1137" spans="1:5">
      <c r="A1137">
        <v>4.59</v>
      </c>
      <c r="D1137" s="14"/>
      <c r="E1137" s="13" t="str">
        <f>IFERROR(VLOOKUP(D1137,Données!$B:$C,2,FALSE), "")</f>
        <v/>
      </c>
    </row>
    <row r="1138" spans="1:5">
      <c r="A1138">
        <v>0.437</v>
      </c>
      <c r="D1138" s="14"/>
      <c r="E1138" s="13" t="str">
        <f>IFERROR(VLOOKUP(D1138,Données!$B:$C,2,FALSE), "")</f>
        <v/>
      </c>
    </row>
    <row r="1139" spans="1:5">
      <c r="A1139">
        <v>325.51</v>
      </c>
      <c r="D1139" s="14"/>
      <c r="E1139" s="13" t="str">
        <f>IFERROR(VLOOKUP(D1139,Données!$B:$C,2,FALSE), "")</f>
        <v/>
      </c>
    </row>
    <row r="1140" spans="1:5">
      <c r="A1140">
        <v>1307.5999999999999</v>
      </c>
      <c r="D1140" s="14"/>
      <c r="E1140" s="13" t="str">
        <f>IFERROR(VLOOKUP(D1140,Données!$B:$C,2,FALSE), "")</f>
        <v/>
      </c>
    </row>
    <row r="1141" spans="1:5">
      <c r="A1141">
        <v>306</v>
      </c>
      <c r="D1141" s="14"/>
      <c r="E1141" s="13" t="str">
        <f>IFERROR(VLOOKUP(D1141,Données!$B:$C,2,FALSE), "")</f>
        <v/>
      </c>
    </row>
    <row r="1142" spans="1:5">
      <c r="A1142">
        <v>550.79999999999995</v>
      </c>
      <c r="D1142" s="14"/>
      <c r="E1142" s="13" t="str">
        <f>IFERROR(VLOOKUP(D1142,Données!$B:$C,2,FALSE), "")</f>
        <v/>
      </c>
    </row>
    <row r="1143" spans="1:5">
      <c r="A1143">
        <v>239.06</v>
      </c>
      <c r="D1143" s="14"/>
      <c r="E1143" s="13" t="str">
        <f>IFERROR(VLOOKUP(D1143,Données!$B:$C,2,FALSE), "")</f>
        <v/>
      </c>
    </row>
    <row r="1144" spans="1:5">
      <c r="A1144">
        <v>206.5</v>
      </c>
      <c r="D1144" s="14"/>
      <c r="E1144" s="13" t="str">
        <f>IFERROR(VLOOKUP(D1144,Données!$B:$C,2,FALSE), "")</f>
        <v/>
      </c>
    </row>
    <row r="1145" spans="1:5">
      <c r="A1145">
        <v>211.4</v>
      </c>
      <c r="D1145" s="14"/>
      <c r="E1145" s="13" t="str">
        <f>IFERROR(VLOOKUP(D1145,Données!$B:$C,2,FALSE), "")</f>
        <v/>
      </c>
    </row>
    <row r="1146" spans="1:5">
      <c r="A1146">
        <v>436</v>
      </c>
      <c r="D1146" s="14"/>
      <c r="E1146" s="13" t="str">
        <f>IFERROR(VLOOKUP(D1146,Données!$B:$C,2,FALSE), "")</f>
        <v/>
      </c>
    </row>
    <row r="1147" spans="1:5">
      <c r="A1147" t="s">
        <v>11</v>
      </c>
      <c r="D1147" s="14"/>
      <c r="E1147" s="13" t="str">
        <f>IFERROR(VLOOKUP(D1147,Données!$B:$C,2,FALSE), "")</f>
        <v/>
      </c>
    </row>
    <row r="1148" spans="1:5">
      <c r="A1148" t="s">
        <v>11</v>
      </c>
      <c r="D1148" s="14"/>
      <c r="E1148" s="13" t="str">
        <f>IFERROR(VLOOKUP(D1148,Données!$B:$C,2,FALSE), "")</f>
        <v/>
      </c>
    </row>
    <row r="1149" spans="1:5">
      <c r="A1149" t="s">
        <v>11</v>
      </c>
      <c r="D1149" s="14"/>
      <c r="E1149" s="13" t="str">
        <f>IFERROR(VLOOKUP(D1149,Données!$B:$C,2,FALSE), "")</f>
        <v/>
      </c>
    </row>
    <row r="1150" spans="1:5">
      <c r="A1150" t="s">
        <v>11</v>
      </c>
      <c r="D1150" s="14"/>
      <c r="E1150" s="13" t="str">
        <f>IFERROR(VLOOKUP(D1150,Données!$B:$C,2,FALSE), "")</f>
        <v/>
      </c>
    </row>
    <row r="1151" spans="1:5">
      <c r="A1151" t="s">
        <v>11</v>
      </c>
      <c r="D1151" s="14"/>
      <c r="E1151" s="13" t="str">
        <f>IFERROR(VLOOKUP(D1151,Données!$B:$C,2,FALSE), "")</f>
        <v/>
      </c>
    </row>
    <row r="1152" spans="1:5">
      <c r="A1152" t="s">
        <v>11</v>
      </c>
      <c r="D1152" s="14"/>
      <c r="E1152" s="13" t="str">
        <f>IFERROR(VLOOKUP(D1152,Données!$B:$C,2,FALSE), "")</f>
        <v/>
      </c>
    </row>
    <row r="1153" spans="1:5">
      <c r="A1153" t="s">
        <v>11</v>
      </c>
      <c r="D1153" s="14"/>
      <c r="E1153" s="13" t="str">
        <f>IFERROR(VLOOKUP(D1153,Données!$B:$C,2,FALSE), "")</f>
        <v/>
      </c>
    </row>
    <row r="1154" spans="1:5">
      <c r="A1154" t="s">
        <v>11</v>
      </c>
      <c r="D1154" s="14"/>
      <c r="E1154" s="13" t="str">
        <f>IFERROR(VLOOKUP(D1154,Données!$B:$C,2,FALSE), "")</f>
        <v/>
      </c>
    </row>
    <row r="1155" spans="1:5">
      <c r="A1155">
        <v>4.5209999999999999</v>
      </c>
      <c r="D1155" s="14"/>
      <c r="E1155" s="13" t="str">
        <f>IFERROR(VLOOKUP(D1155,Données!$B:$C,2,FALSE), "")</f>
        <v/>
      </c>
    </row>
    <row r="1156" spans="1:5">
      <c r="A1156">
        <v>40.784999999999997</v>
      </c>
      <c r="D1156" s="14"/>
      <c r="E1156" s="13" t="str">
        <f>IFERROR(VLOOKUP(D1156,Données!$B:$C,2,FALSE), "")</f>
        <v/>
      </c>
    </row>
    <row r="1157" spans="1:5">
      <c r="A1157">
        <v>5.2009999999999996</v>
      </c>
      <c r="D1157" s="14"/>
      <c r="E1157" s="13" t="str">
        <f>IFERROR(VLOOKUP(D1157,Données!$B:$C,2,FALSE), "")</f>
        <v/>
      </c>
    </row>
    <row r="1158" spans="1:5">
      <c r="A1158">
        <v>6.149</v>
      </c>
      <c r="D1158" s="14"/>
      <c r="E1158" s="13" t="str">
        <f>IFERROR(VLOOKUP(D1158,Données!$B:$C,2,FALSE), "")</f>
        <v/>
      </c>
    </row>
    <row r="1159" spans="1:5">
      <c r="A1159">
        <v>1.7370000000000001</v>
      </c>
      <c r="D1159" s="14"/>
      <c r="E1159" s="13" t="str">
        <f>IFERROR(VLOOKUP(D1159,Données!$B:$C,2,FALSE), "")</f>
        <v/>
      </c>
    </row>
    <row r="1160" spans="1:5">
      <c r="A1160">
        <v>1.736</v>
      </c>
      <c r="D1160" s="14"/>
      <c r="E1160" s="13" t="str">
        <f>IFERROR(VLOOKUP(D1160,Données!$B:$C,2,FALSE), "")</f>
        <v/>
      </c>
    </row>
    <row r="1161" spans="1:5">
      <c r="A1161">
        <v>4.59</v>
      </c>
      <c r="D1161" s="14"/>
      <c r="E1161" s="13" t="str">
        <f>IFERROR(VLOOKUP(D1161,Données!$B:$C,2,FALSE), "")</f>
        <v/>
      </c>
    </row>
    <row r="1162" spans="1:5">
      <c r="A1162">
        <v>0.437</v>
      </c>
      <c r="D1162" s="14"/>
      <c r="E1162" s="13" t="str">
        <f>IFERROR(VLOOKUP(D1162,Données!$B:$C,2,FALSE), "")</f>
        <v/>
      </c>
    </row>
    <row r="1163" spans="1:5">
      <c r="A1163">
        <v>325.51</v>
      </c>
      <c r="D1163" s="14"/>
      <c r="E1163" s="13" t="str">
        <f>IFERROR(VLOOKUP(D1163,Données!$B:$C,2,FALSE), "")</f>
        <v/>
      </c>
    </row>
    <row r="1164" spans="1:5">
      <c r="A1164">
        <v>1307.5999999999999</v>
      </c>
      <c r="D1164" s="14"/>
      <c r="E1164" s="13" t="str">
        <f>IFERROR(VLOOKUP(D1164,Données!$B:$C,2,FALSE), "")</f>
        <v/>
      </c>
    </row>
    <row r="1165" spans="1:5">
      <c r="A1165">
        <v>306</v>
      </c>
      <c r="D1165" s="14"/>
      <c r="E1165" s="13" t="str">
        <f>IFERROR(VLOOKUP(D1165,Données!$B:$C,2,FALSE), "")</f>
        <v/>
      </c>
    </row>
    <row r="1166" spans="1:5">
      <c r="A1166">
        <v>550.79999999999995</v>
      </c>
      <c r="D1166" s="14"/>
      <c r="E1166" s="13" t="str">
        <f>IFERROR(VLOOKUP(D1166,Données!$B:$C,2,FALSE), "")</f>
        <v/>
      </c>
    </row>
    <row r="1167" spans="1:5">
      <c r="A1167">
        <v>239.06</v>
      </c>
      <c r="D1167" s="14"/>
      <c r="E1167" s="13" t="str">
        <f>IFERROR(VLOOKUP(D1167,Données!$B:$C,2,FALSE), "")</f>
        <v/>
      </c>
    </row>
    <row r="1168" spans="1:5">
      <c r="A1168">
        <v>206.5</v>
      </c>
      <c r="D1168" s="14"/>
      <c r="E1168" s="13" t="str">
        <f>IFERROR(VLOOKUP(D1168,Données!$B:$C,2,FALSE), "")</f>
        <v/>
      </c>
    </row>
    <row r="1169" spans="1:5">
      <c r="A1169">
        <v>211.4</v>
      </c>
      <c r="D1169" s="14"/>
      <c r="E1169" s="13" t="str">
        <f>IFERROR(VLOOKUP(D1169,Données!$B:$C,2,FALSE), "")</f>
        <v/>
      </c>
    </row>
    <row r="1170" spans="1:5">
      <c r="A1170">
        <v>436</v>
      </c>
      <c r="D1170" s="14"/>
      <c r="E1170" s="13" t="str">
        <f>IFERROR(VLOOKUP(D1170,Données!$B:$C,2,FALSE), "")</f>
        <v/>
      </c>
    </row>
    <row r="1171" spans="1:5">
      <c r="A1171" t="s">
        <v>24</v>
      </c>
      <c r="D1171" s="14"/>
      <c r="E1171" s="13" t="str">
        <f>IFERROR(VLOOKUP(D1171,Données!$B:$C,2,FALSE), "")</f>
        <v/>
      </c>
    </row>
    <row r="1172" spans="1:5">
      <c r="A1172" t="s">
        <v>24</v>
      </c>
      <c r="D1172" s="14"/>
      <c r="E1172" s="13" t="str">
        <f>IFERROR(VLOOKUP(D1172,Données!$B:$C,2,FALSE), "")</f>
        <v/>
      </c>
    </row>
    <row r="1173" spans="1:5">
      <c r="A1173" t="s">
        <v>25</v>
      </c>
      <c r="D1173" s="14"/>
      <c r="E1173" s="13" t="str">
        <f>IFERROR(VLOOKUP(D1173,Données!$B:$C,2,FALSE), "")</f>
        <v/>
      </c>
    </row>
    <row r="1174" spans="1:5">
      <c r="A1174" t="s">
        <v>25</v>
      </c>
      <c r="D1174" s="14"/>
      <c r="E1174" s="13" t="str">
        <f>IFERROR(VLOOKUP(D1174,Données!$B:$C,2,FALSE), "")</f>
        <v/>
      </c>
    </row>
    <row r="1175" spans="1:5">
      <c r="A1175" t="s">
        <v>26</v>
      </c>
      <c r="D1175" s="14"/>
      <c r="E1175" s="13" t="str">
        <f>IFERROR(VLOOKUP(D1175,Données!$B:$C,2,FALSE), "")</f>
        <v/>
      </c>
    </row>
    <row r="1176" spans="1:5">
      <c r="A1176" t="s">
        <v>26</v>
      </c>
      <c r="D1176" s="14"/>
      <c r="E1176" s="13" t="str">
        <f>IFERROR(VLOOKUP(D1176,Données!$B:$C,2,FALSE), "")</f>
        <v/>
      </c>
    </row>
    <row r="1177" spans="1:5">
      <c r="A1177" t="s">
        <v>101</v>
      </c>
      <c r="D1177" s="14"/>
      <c r="E1177" s="13" t="str">
        <f>IFERROR(VLOOKUP(D1177,Données!$B:$C,2,FALSE), "")</f>
        <v/>
      </c>
    </row>
    <row r="1178" spans="1:5">
      <c r="A1178" t="s">
        <v>101</v>
      </c>
      <c r="D1178" s="14"/>
      <c r="E1178" s="13" t="str">
        <f>IFERROR(VLOOKUP(D1178,Données!$B:$C,2,FALSE), "")</f>
        <v/>
      </c>
    </row>
    <row r="1179" spans="1:5">
      <c r="A1179" t="s">
        <v>208</v>
      </c>
      <c r="D1179" s="14"/>
      <c r="E1179" s="13" t="str">
        <f>IFERROR(VLOOKUP(D1179,Données!$B:$C,2,FALSE), "")</f>
        <v/>
      </c>
    </row>
    <row r="1180" spans="1:5">
      <c r="A1180" t="s">
        <v>209</v>
      </c>
      <c r="D1180" s="14"/>
      <c r="E1180" s="13" t="str">
        <f>IFERROR(VLOOKUP(D1180,Données!$B:$C,2,FALSE), "")</f>
        <v/>
      </c>
    </row>
    <row r="1181" spans="1:5">
      <c r="A1181" t="s">
        <v>210</v>
      </c>
      <c r="D1181" s="14"/>
      <c r="E1181" s="13" t="str">
        <f>IFERROR(VLOOKUP(D1181,Données!$B:$C,2,FALSE), "")</f>
        <v/>
      </c>
    </row>
    <row r="1182" spans="1:5">
      <c r="A1182" t="s">
        <v>28</v>
      </c>
      <c r="D1182" s="14"/>
      <c r="E1182" s="13" t="str">
        <f>IFERROR(VLOOKUP(D1182,Données!$B:$C,2,FALSE), "")</f>
        <v/>
      </c>
    </row>
    <row r="1183" spans="1:5">
      <c r="A1183" t="s">
        <v>28</v>
      </c>
      <c r="D1183" s="14"/>
      <c r="E1183" s="13" t="str">
        <f>IFERROR(VLOOKUP(D1183,Données!$B:$C,2,FALSE), "")</f>
        <v/>
      </c>
    </row>
    <row r="1184" spans="1:5">
      <c r="A1184" t="s">
        <v>28</v>
      </c>
      <c r="D1184" s="14"/>
      <c r="E1184" s="13" t="str">
        <f>IFERROR(VLOOKUP(D1184,Données!$B:$C,2,FALSE), "")</f>
        <v/>
      </c>
    </row>
    <row r="1185" spans="1:5">
      <c r="A1185" t="s">
        <v>28</v>
      </c>
      <c r="D1185" s="14"/>
      <c r="E1185" s="13" t="str">
        <f>IFERROR(VLOOKUP(D1185,Données!$B:$C,2,FALSE), "")</f>
        <v/>
      </c>
    </row>
    <row r="1186" spans="1:5">
      <c r="A1186" t="s">
        <v>28</v>
      </c>
      <c r="D1186" s="14"/>
      <c r="E1186" s="13" t="str">
        <f>IFERROR(VLOOKUP(D1186,Données!$B:$C,2,FALSE), "")</f>
        <v/>
      </c>
    </row>
    <row r="1187" spans="1:5">
      <c r="A1187" t="s">
        <v>28</v>
      </c>
      <c r="D1187" s="14"/>
      <c r="E1187" s="13" t="str">
        <f>IFERROR(VLOOKUP(D1187,Données!$B:$C,2,FALSE), "")</f>
        <v/>
      </c>
    </row>
    <row r="1188" spans="1:5">
      <c r="A1188" t="s">
        <v>28</v>
      </c>
      <c r="D1188" s="14"/>
      <c r="E1188" s="13" t="str">
        <f>IFERROR(VLOOKUP(D1188,Données!$B:$C,2,FALSE), "")</f>
        <v/>
      </c>
    </row>
    <row r="1189" spans="1:5">
      <c r="A1189" t="s">
        <v>28</v>
      </c>
      <c r="D1189" s="14"/>
      <c r="E1189" s="13" t="str">
        <f>IFERROR(VLOOKUP(D1189,Données!$B:$C,2,FALSE), "")</f>
        <v/>
      </c>
    </row>
    <row r="1190" spans="1:5">
      <c r="A1190" t="s">
        <v>11</v>
      </c>
      <c r="D1190" s="14"/>
      <c r="E1190" s="13" t="str">
        <f>IFERROR(VLOOKUP(D1190,Données!$B:$C,2,FALSE), "")</f>
        <v/>
      </c>
    </row>
    <row r="1191" spans="1:5">
      <c r="A1191" t="s">
        <v>11</v>
      </c>
      <c r="D1191" s="14"/>
      <c r="E1191" s="13" t="str">
        <f>IFERROR(VLOOKUP(D1191,Données!$B:$C,2,FALSE), "")</f>
        <v/>
      </c>
    </row>
    <row r="1192" spans="1:5">
      <c r="A1192" t="s">
        <v>11</v>
      </c>
      <c r="D1192" s="14"/>
      <c r="E1192" s="13" t="str">
        <f>IFERROR(VLOOKUP(D1192,Données!$B:$C,2,FALSE), "")</f>
        <v/>
      </c>
    </row>
    <row r="1193" spans="1:5">
      <c r="A1193" t="s">
        <v>211</v>
      </c>
      <c r="D1193" s="14"/>
      <c r="E1193" s="13" t="str">
        <f>IFERROR(VLOOKUP(D1193,Données!$B:$C,2,FALSE), "")</f>
        <v/>
      </c>
    </row>
    <row r="1194" spans="1:5">
      <c r="A1194" t="s">
        <v>102</v>
      </c>
      <c r="D1194" s="14"/>
      <c r="E1194" s="13" t="str">
        <f>IFERROR(VLOOKUP(D1194,Données!$B:$C,2,FALSE), "")</f>
        <v/>
      </c>
    </row>
    <row r="1195" spans="1:5">
      <c r="A1195" t="s">
        <v>102</v>
      </c>
      <c r="D1195" s="14"/>
      <c r="E1195" s="13" t="str">
        <f>IFERROR(VLOOKUP(D1195,Données!$B:$C,2,FALSE), "")</f>
        <v/>
      </c>
    </row>
    <row r="1196" spans="1:5">
      <c r="A1196" t="s">
        <v>102</v>
      </c>
      <c r="D1196" s="14"/>
      <c r="E1196" s="13" t="str">
        <f>IFERROR(VLOOKUP(D1196,Données!$B:$C,2,FALSE), "")</f>
        <v/>
      </c>
    </row>
    <row r="1197" spans="1:5">
      <c r="A1197" t="s">
        <v>102</v>
      </c>
      <c r="D1197" s="14"/>
      <c r="E1197" s="13" t="str">
        <f>IFERROR(VLOOKUP(D1197,Données!$B:$C,2,FALSE), "")</f>
        <v/>
      </c>
    </row>
    <row r="1198" spans="1:5">
      <c r="A1198" t="s">
        <v>212</v>
      </c>
      <c r="D1198" s="14" t="s">
        <v>243</v>
      </c>
      <c r="E1198" s="13" t="str">
        <f>IFERROR(VLOOKUP(D1198,Données!$B:$C,2,FALSE), "")</f>
        <v>Libellé</v>
      </c>
    </row>
    <row r="1199" spans="1:5">
      <c r="A1199" t="s">
        <v>213</v>
      </c>
      <c r="D1199" s="14"/>
      <c r="E1199" s="13" t="str">
        <f>IFERROR(VLOOKUP(D1199,Données!$B:$C,2,FALSE), "")</f>
        <v/>
      </c>
    </row>
    <row r="1200" spans="1:5">
      <c r="A1200" t="s">
        <v>214</v>
      </c>
      <c r="D1200" s="14"/>
      <c r="E1200" s="13" t="str">
        <f>IFERROR(VLOOKUP(D1200,Données!$B:$C,2,FALSE), "")</f>
        <v/>
      </c>
    </row>
    <row r="1201" spans="1:5">
      <c r="A1201" t="s">
        <v>29</v>
      </c>
      <c r="D1201" s="14"/>
      <c r="E1201" s="13" t="str">
        <f>IFERROR(VLOOKUP(D1201,Données!$B:$C,2,FALSE), "")</f>
        <v/>
      </c>
    </row>
    <row r="1202" spans="1:5">
      <c r="A1202" t="s">
        <v>215</v>
      </c>
      <c r="D1202" s="14"/>
      <c r="E1202" s="13" t="str">
        <f>IFERROR(VLOOKUP(D1202,Données!$B:$C,2,FALSE), "")</f>
        <v/>
      </c>
    </row>
    <row r="1203" spans="1:5">
      <c r="A1203" t="s">
        <v>112</v>
      </c>
      <c r="D1203" s="14"/>
      <c r="E1203" s="13" t="str">
        <f>IFERROR(VLOOKUP(D1203,Données!$B:$C,2,FALSE), "")</f>
        <v/>
      </c>
    </row>
    <row r="1204" spans="1:5">
      <c r="A1204" t="s">
        <v>112</v>
      </c>
      <c r="D1204" s="14"/>
      <c r="E1204" s="13" t="str">
        <f>IFERROR(VLOOKUP(D1204,Données!$B:$C,2,FALSE), "")</f>
        <v/>
      </c>
    </row>
    <row r="1205" spans="1:5">
      <c r="A1205" t="s">
        <v>112</v>
      </c>
      <c r="D1205" s="14"/>
      <c r="E1205" s="13" t="str">
        <f>IFERROR(VLOOKUP(D1205,Données!$B:$C,2,FALSE), "")</f>
        <v/>
      </c>
    </row>
    <row r="1206" spans="1:5">
      <c r="A1206" t="s">
        <v>10</v>
      </c>
      <c r="D1206" s="14"/>
      <c r="E1206" s="13" t="str">
        <f>IFERROR(VLOOKUP(D1206,Données!$B:$C,2,FALSE), "")</f>
        <v/>
      </c>
    </row>
    <row r="1207" spans="1:5">
      <c r="A1207" t="s">
        <v>10</v>
      </c>
      <c r="D1207" s="14"/>
      <c r="E1207" s="13" t="str">
        <f>IFERROR(VLOOKUP(D1207,Données!$B:$C,2,FALSE), "")</f>
        <v/>
      </c>
    </row>
    <row r="1208" spans="1:5">
      <c r="A1208" t="s">
        <v>10</v>
      </c>
      <c r="D1208" s="14"/>
      <c r="E1208" s="13" t="str">
        <f>IFERROR(VLOOKUP(D1208,Données!$B:$C,2,FALSE), "")</f>
        <v/>
      </c>
    </row>
    <row r="1209" spans="1:5">
      <c r="A1209">
        <v>4202221000</v>
      </c>
      <c r="D1209" s="14"/>
      <c r="E1209" s="13" t="str">
        <f>IFERROR(VLOOKUP(D1209,Données!$B:$C,2,FALSE), "")</f>
        <v/>
      </c>
    </row>
    <row r="1210" spans="1:5">
      <c r="A1210">
        <v>4202221000</v>
      </c>
      <c r="D1210" s="14"/>
      <c r="E1210" s="13" t="str">
        <f>IFERROR(VLOOKUP(D1210,Données!$B:$C,2,FALSE), "")</f>
        <v/>
      </c>
    </row>
    <row r="1211" spans="1:5">
      <c r="A1211">
        <v>4202221000</v>
      </c>
      <c r="D1211" s="14"/>
      <c r="E1211" s="13" t="str">
        <f>IFERROR(VLOOKUP(D1211,Données!$B:$C,2,FALSE), "")</f>
        <v/>
      </c>
    </row>
    <row r="1212" spans="1:5">
      <c r="A1212" t="s">
        <v>7</v>
      </c>
      <c r="D1212" s="14"/>
      <c r="E1212" s="13" t="str">
        <f>IFERROR(VLOOKUP(D1212,Données!$B:$C,2,FALSE), "")</f>
        <v/>
      </c>
    </row>
    <row r="1213" spans="1:5">
      <c r="A1213" t="s">
        <v>7</v>
      </c>
      <c r="D1213" s="14"/>
      <c r="E1213" s="13" t="str">
        <f>IFERROR(VLOOKUP(D1213,Données!$B:$C,2,FALSE), "")</f>
        <v/>
      </c>
    </row>
    <row r="1214" spans="1:5">
      <c r="A1214" t="s">
        <v>7</v>
      </c>
      <c r="D1214" s="14"/>
      <c r="E1214" s="13" t="str">
        <f>IFERROR(VLOOKUP(D1214,Données!$B:$C,2,FALSE), "")</f>
        <v/>
      </c>
    </row>
    <row r="1215" spans="1:5">
      <c r="A1215" t="s">
        <v>114</v>
      </c>
      <c r="D1215" s="14"/>
      <c r="E1215" s="13" t="str">
        <f>IFERROR(VLOOKUP(D1215,Données!$B:$C,2,FALSE), "")</f>
        <v/>
      </c>
    </row>
    <row r="1216" spans="1:5">
      <c r="A1216" t="s">
        <v>115</v>
      </c>
      <c r="D1216" s="14"/>
      <c r="E1216" s="13" t="str">
        <f>IFERROR(VLOOKUP(D1216,Données!$B:$C,2,FALSE), "")</f>
        <v/>
      </c>
    </row>
    <row r="1217" spans="1:5">
      <c r="A1217" t="s">
        <v>116</v>
      </c>
      <c r="D1217" s="14"/>
      <c r="E1217" s="13" t="str">
        <f>IFERROR(VLOOKUP(D1217,Données!$B:$C,2,FALSE), "")</f>
        <v/>
      </c>
    </row>
    <row r="1218" spans="1:5">
      <c r="A1218" t="s">
        <v>3</v>
      </c>
      <c r="D1218" s="14"/>
      <c r="E1218" s="13" t="str">
        <f>IFERROR(VLOOKUP(D1218,Données!$B:$C,2,FALSE), "")</f>
        <v/>
      </c>
    </row>
    <row r="1219" spans="1:5">
      <c r="A1219" t="s">
        <v>117</v>
      </c>
      <c r="D1219" s="14"/>
      <c r="E1219" s="13" t="str">
        <f>IFERROR(VLOOKUP(D1219,Données!$B:$C,2,FALSE), "")</f>
        <v/>
      </c>
    </row>
    <row r="1220" spans="1:5">
      <c r="A1220" t="s">
        <v>12</v>
      </c>
      <c r="D1220" s="14"/>
      <c r="E1220" s="13" t="str">
        <f>IFERROR(VLOOKUP(D1220,Données!$B:$C,2,FALSE), "")</f>
        <v/>
      </c>
    </row>
    <row r="1221" spans="1:5">
      <c r="A1221" t="s">
        <v>5</v>
      </c>
      <c r="D1221" s="14"/>
      <c r="E1221" s="13" t="str">
        <f>IFERROR(VLOOKUP(D1221,Données!$B:$C,2,FALSE), "")</f>
        <v/>
      </c>
    </row>
    <row r="1222" spans="1:5">
      <c r="A1222" t="s">
        <v>118</v>
      </c>
      <c r="D1222" s="14"/>
      <c r="E1222" s="13" t="str">
        <f>IFERROR(VLOOKUP(D1222,Données!$B:$C,2,FALSE), "")</f>
        <v/>
      </c>
    </row>
    <row r="1223" spans="1:5">
      <c r="A1223" t="s">
        <v>6</v>
      </c>
      <c r="D1223" s="14"/>
      <c r="E1223" s="13" t="str">
        <f>IFERROR(VLOOKUP(D1223,Données!$B:$C,2,FALSE), "")</f>
        <v/>
      </c>
    </row>
    <row r="1224" spans="1:5">
      <c r="A1224" t="s">
        <v>119</v>
      </c>
      <c r="D1224" s="14"/>
      <c r="E1224" s="13" t="str">
        <f>IFERROR(VLOOKUP(D1224,Données!$B:$C,2,FALSE), "")</f>
        <v/>
      </c>
    </row>
    <row r="1225" spans="1:5">
      <c r="A1225" t="s">
        <v>8</v>
      </c>
      <c r="D1225" s="14"/>
      <c r="E1225" s="13" t="str">
        <f>IFERROR(VLOOKUP(D1225,Données!$B:$C,2,FALSE), "")</f>
        <v/>
      </c>
    </row>
    <row r="1226" spans="1:5">
      <c r="A1226" t="s">
        <v>120</v>
      </c>
      <c r="D1226" s="14"/>
      <c r="E1226" s="13" t="str">
        <f>IFERROR(VLOOKUP(D1226,Données!$B:$C,2,FALSE), "")</f>
        <v/>
      </c>
    </row>
    <row r="1227" spans="1:5">
      <c r="A1227" t="s">
        <v>121</v>
      </c>
      <c r="D1227" s="14"/>
      <c r="E1227" s="13" t="str">
        <f>IFERROR(VLOOKUP(D1227,Données!$B:$C,2,FALSE), "")</f>
        <v/>
      </c>
    </row>
    <row r="1228" spans="1:5">
      <c r="A1228" t="s">
        <v>122</v>
      </c>
      <c r="D1228" s="14"/>
      <c r="E1228" s="13" t="str">
        <f>IFERROR(VLOOKUP(D1228,Données!$B:$C,2,FALSE), "")</f>
        <v/>
      </c>
    </row>
    <row r="1229" spans="1:5">
      <c r="A1229" t="s">
        <v>9</v>
      </c>
      <c r="D1229" s="14"/>
      <c r="E1229" s="13" t="str">
        <f>IFERROR(VLOOKUP(D1229,Données!$B:$C,2,FALSE), "")</f>
        <v/>
      </c>
    </row>
    <row r="1230" spans="1:5">
      <c r="A1230" t="s">
        <v>123</v>
      </c>
      <c r="D1230" s="14"/>
      <c r="E1230" s="13" t="str">
        <f>IFERROR(VLOOKUP(D1230,Données!$B:$C,2,FALSE), "")</f>
        <v/>
      </c>
    </row>
    <row r="1231" spans="1:5">
      <c r="A1231" t="s">
        <v>13</v>
      </c>
      <c r="D1231" s="14"/>
      <c r="E1231" s="13" t="str">
        <f>IFERROR(VLOOKUP(D1231,Données!$B:$C,2,FALSE), "")</f>
        <v/>
      </c>
    </row>
    <row r="1232" spans="1:5">
      <c r="A1232" t="s">
        <v>14</v>
      </c>
      <c r="D1232" s="14"/>
      <c r="E1232" s="13" t="str">
        <f>IFERROR(VLOOKUP(D1232,Données!$B:$C,2,FALSE), "")</f>
        <v/>
      </c>
    </row>
    <row r="1233" spans="1:5">
      <c r="A1233" t="s">
        <v>15</v>
      </c>
      <c r="D1233" s="14"/>
      <c r="E1233" s="13" t="str">
        <f>IFERROR(VLOOKUP(D1233,Données!$B:$C,2,FALSE), "")</f>
        <v/>
      </c>
    </row>
    <row r="1234" spans="1:5">
      <c r="A1234" t="s">
        <v>16</v>
      </c>
      <c r="D1234" s="14"/>
      <c r="E1234" s="13" t="str">
        <f>IFERROR(VLOOKUP(D1234,Données!$B:$C,2,FALSE), "")</f>
        <v/>
      </c>
    </row>
    <row r="1235" spans="1:5">
      <c r="A1235" t="s">
        <v>17</v>
      </c>
      <c r="D1235" s="14"/>
      <c r="E1235" s="13" t="str">
        <f>IFERROR(VLOOKUP(D1235,Données!$B:$C,2,FALSE), "")</f>
        <v/>
      </c>
    </row>
    <row r="1236" spans="1:5">
      <c r="A1236" t="s">
        <v>124</v>
      </c>
      <c r="D1236" s="14"/>
      <c r="E1236" s="13" t="str">
        <f>IFERROR(VLOOKUP(D1236,Données!$B:$C,2,FALSE), "")</f>
        <v/>
      </c>
    </row>
    <row r="1237" spans="1:5">
      <c r="A1237" t="s">
        <v>0</v>
      </c>
      <c r="D1237" s="14"/>
      <c r="E1237" s="13" t="str">
        <f>IFERROR(VLOOKUP(D1237,Données!$B:$C,2,FALSE), "")</f>
        <v/>
      </c>
    </row>
    <row r="1238" spans="1:5">
      <c r="A1238" t="s">
        <v>1</v>
      </c>
      <c r="D1238" s="14"/>
      <c r="E1238" s="13" t="str">
        <f>IFERROR(VLOOKUP(D1238,Données!$B:$C,2,FALSE), "")</f>
        <v/>
      </c>
    </row>
    <row r="1239" spans="1:5">
      <c r="A1239" t="s">
        <v>2</v>
      </c>
      <c r="D1239" s="14"/>
      <c r="E1239" s="13" t="str">
        <f>IFERROR(VLOOKUP(D1239,Données!$B:$C,2,FALSE), "")</f>
        <v/>
      </c>
    </row>
    <row r="1240" spans="1:5">
      <c r="A1240" t="s">
        <v>125</v>
      </c>
      <c r="D1240" s="14"/>
      <c r="E1240" s="13" t="str">
        <f>IFERROR(VLOOKUP(D1240,Données!$B:$C,2,FALSE), "")</f>
        <v/>
      </c>
    </row>
    <row r="1241" spans="1:5">
      <c r="A1241" t="s">
        <v>4</v>
      </c>
      <c r="D1241" s="14"/>
      <c r="E1241" s="13" t="str">
        <f>IFERROR(VLOOKUP(D1241,Données!$B:$C,2,FALSE), "")</f>
        <v/>
      </c>
    </row>
    <row r="1242" spans="1:5">
      <c r="A1242">
        <v>6</v>
      </c>
      <c r="D1242" s="14"/>
      <c r="E1242" s="13" t="str">
        <f>IFERROR(VLOOKUP(D1242,Données!$B:$C,2,FALSE), "")</f>
        <v/>
      </c>
    </row>
    <row r="1243" spans="1:5">
      <c r="A1243">
        <v>2487</v>
      </c>
      <c r="D1243" s="14"/>
      <c r="E1243" s="13" t="str">
        <f>IFERROR(VLOOKUP(D1243,Données!$B:$C,2,FALSE), "")</f>
        <v/>
      </c>
    </row>
    <row r="1244" spans="1:5">
      <c r="A1244" t="s">
        <v>126</v>
      </c>
      <c r="D1244" s="14"/>
      <c r="E1244" s="13" t="str">
        <f>IFERROR(VLOOKUP(D1244,Données!$B:$C,2,FALSE), "")</f>
        <v/>
      </c>
    </row>
    <row r="1245" spans="1:5">
      <c r="A1245" t="s">
        <v>136</v>
      </c>
      <c r="D1245" s="14"/>
      <c r="E1245" s="13" t="str">
        <f>IFERROR(VLOOKUP(D1245,Données!$B:$C,2,FALSE), "")</f>
        <v/>
      </c>
    </row>
    <row r="1246" spans="1:5">
      <c r="A1246" t="s">
        <v>137</v>
      </c>
      <c r="D1246" s="14"/>
      <c r="E1246" s="13" t="str">
        <f>IFERROR(VLOOKUP(D1246,Données!$B:$C,2,FALSE), "")</f>
        <v/>
      </c>
    </row>
    <row r="1247" spans="1:5">
      <c r="A1247" t="s">
        <v>138</v>
      </c>
      <c r="D1247" s="14"/>
      <c r="E1247" s="13" t="str">
        <f>IFERROR(VLOOKUP(D1247,Données!$B:$C,2,FALSE), "")</f>
        <v/>
      </c>
    </row>
    <row r="1248" spans="1:5">
      <c r="A1248" t="s">
        <v>18</v>
      </c>
      <c r="D1248" s="14" t="s">
        <v>246</v>
      </c>
      <c r="E1248" s="13" t="str">
        <f>IFERROR(VLOOKUP(D1248,Données!$B:$C,2,FALSE), "")</f>
        <v>Taille</v>
      </c>
    </row>
    <row r="1249" spans="1:5">
      <c r="A1249" t="s">
        <v>18</v>
      </c>
      <c r="D1249" s="14"/>
      <c r="E1249" s="13" t="str">
        <f>IFERROR(VLOOKUP(D1249,Données!$B:$C,2,FALSE), "")</f>
        <v/>
      </c>
    </row>
    <row r="1250" spans="1:5">
      <c r="A1250" t="s">
        <v>18</v>
      </c>
      <c r="D1250" s="14"/>
      <c r="E1250" s="13" t="str">
        <f>IFERROR(VLOOKUP(D1250,Données!$B:$C,2,FALSE), "")</f>
        <v/>
      </c>
    </row>
    <row r="1251" spans="1:5">
      <c r="A1251">
        <v>2</v>
      </c>
      <c r="D1251" s="14" t="s">
        <v>247</v>
      </c>
      <c r="E1251" s="13" t="str">
        <f>IFERROR(VLOOKUP(D1251,Données!$B:$C,2,FALSE), "")</f>
        <v>Quantité</v>
      </c>
    </row>
    <row r="1252" spans="1:5">
      <c r="A1252">
        <v>3</v>
      </c>
      <c r="D1252" s="14"/>
      <c r="E1252" s="13" t="str">
        <f>IFERROR(VLOOKUP(D1252,Données!$B:$C,2,FALSE), "")</f>
        <v/>
      </c>
    </row>
    <row r="1253" spans="1:5">
      <c r="A1253">
        <v>8</v>
      </c>
      <c r="D1253" s="14"/>
      <c r="E1253" s="13" t="str">
        <f>IFERROR(VLOOKUP(D1253,Données!$B:$C,2,FALSE), "")</f>
        <v/>
      </c>
    </row>
    <row r="1254" spans="1:5">
      <c r="A1254">
        <v>14.16</v>
      </c>
      <c r="D1254" s="14" t="s">
        <v>248</v>
      </c>
      <c r="E1254" s="13" t="str">
        <f>IFERROR(VLOOKUP(D1254,Données!$B:$C,2,FALSE), "")</f>
        <v>Prix unitaire</v>
      </c>
    </row>
    <row r="1255" spans="1:5">
      <c r="A1255">
        <v>11.04</v>
      </c>
      <c r="D1255" s="14"/>
      <c r="E1255" s="13" t="str">
        <f>IFERROR(VLOOKUP(D1255,Données!$B:$C,2,FALSE), "")</f>
        <v/>
      </c>
    </row>
    <row r="1256" spans="1:5">
      <c r="A1256">
        <v>14.4</v>
      </c>
      <c r="D1256" s="14"/>
      <c r="E1256" s="13" t="str">
        <f>IFERROR(VLOOKUP(D1256,Données!$B:$C,2,FALSE), "")</f>
        <v/>
      </c>
    </row>
    <row r="1257" spans="1:5">
      <c r="A1257">
        <v>28.32</v>
      </c>
      <c r="D1257" s="14"/>
      <c r="E1257" s="13" t="str">
        <f>IFERROR(VLOOKUP(D1257,Données!$B:$C,2,FALSE), "")</f>
        <v/>
      </c>
    </row>
    <row r="1258" spans="1:5">
      <c r="A1258">
        <v>33.119999999999997</v>
      </c>
      <c r="D1258" s="14"/>
      <c r="E1258" s="13" t="str">
        <f>IFERROR(VLOOKUP(D1258,Données!$B:$C,2,FALSE), "")</f>
        <v/>
      </c>
    </row>
    <row r="1259" spans="1:5">
      <c r="A1259">
        <v>115.2</v>
      </c>
      <c r="D1259" s="14"/>
      <c r="E1259" s="13" t="str">
        <f>IFERROR(VLOOKUP(D1259,Données!$B:$C,2,FALSE), "")</f>
        <v/>
      </c>
    </row>
    <row r="1260" spans="1:5">
      <c r="A1260">
        <v>6</v>
      </c>
      <c r="D1260" s="14"/>
      <c r="E1260" s="13" t="str">
        <f>IFERROR(VLOOKUP(D1260,Données!$B:$C,2,FALSE), "")</f>
        <v/>
      </c>
    </row>
    <row r="1261" spans="1:5">
      <c r="A1261">
        <v>0</v>
      </c>
      <c r="D1261" s="14"/>
      <c r="E1261" s="13" t="str">
        <f>IFERROR(VLOOKUP(D1261,Données!$B:$C,2,FALSE), "")</f>
        <v/>
      </c>
    </row>
    <row r="1262" spans="1:5">
      <c r="A1262">
        <v>0</v>
      </c>
      <c r="D1262" s="14"/>
      <c r="E1262" s="13" t="str">
        <f>IFERROR(VLOOKUP(D1262,Données!$B:$C,2,FALSE), "")</f>
        <v/>
      </c>
    </row>
    <row r="1263" spans="1:5">
      <c r="A1263">
        <v>0</v>
      </c>
      <c r="D1263" s="14"/>
      <c r="E1263" s="13" t="str">
        <f>IFERROR(VLOOKUP(D1263,Données!$B:$C,2,FALSE), "")</f>
        <v/>
      </c>
    </row>
    <row r="1264" spans="1:5">
      <c r="A1264" t="s">
        <v>216</v>
      </c>
      <c r="D1264" s="14"/>
      <c r="E1264" s="13" t="str">
        <f>IFERROR(VLOOKUP(D1264,Données!$B:$C,2,FALSE), "")</f>
        <v/>
      </c>
    </row>
    <row r="1265" spans="1:5">
      <c r="A1265" t="s">
        <v>217</v>
      </c>
      <c r="D1265" s="14"/>
      <c r="E1265" s="13" t="str">
        <f>IFERROR(VLOOKUP(D1265,Données!$B:$C,2,FALSE), "")</f>
        <v/>
      </c>
    </row>
    <row r="1266" spans="1:5">
      <c r="A1266" t="s">
        <v>218</v>
      </c>
      <c r="D1266" s="14" t="s">
        <v>252</v>
      </c>
      <c r="E1266" s="13" t="str">
        <f>IFERROR(VLOOKUP(D1266,Données!$B:$C,2,FALSE), "")</f>
        <v>Total montant</v>
      </c>
    </row>
    <row r="1267" spans="1:5">
      <c r="A1267">
        <v>118</v>
      </c>
      <c r="D1267" s="14"/>
      <c r="E1267" s="13" t="str">
        <f>IFERROR(VLOOKUP(D1267,Données!$B:$C,2,FALSE), "")</f>
        <v/>
      </c>
    </row>
    <row r="1268" spans="1:5">
      <c r="A1268" t="s">
        <v>218</v>
      </c>
      <c r="D1268" s="14"/>
      <c r="E1268" s="13" t="str">
        <f>IFERROR(VLOOKUP(D1268,Données!$B:$C,2,FALSE), "")</f>
        <v/>
      </c>
    </row>
    <row r="1269" spans="1:5">
      <c r="A1269">
        <v>0</v>
      </c>
      <c r="D1269" s="14"/>
      <c r="E1269" s="13" t="str">
        <f>IFERROR(VLOOKUP(D1269,Données!$B:$C,2,FALSE), "")</f>
        <v/>
      </c>
    </row>
    <row r="1270" spans="1:5">
      <c r="A1270" t="s">
        <v>219</v>
      </c>
      <c r="D1270" s="14"/>
      <c r="E1270" s="13" t="str">
        <f>IFERROR(VLOOKUP(D1270,Données!$B:$C,2,FALSE), "")</f>
        <v/>
      </c>
    </row>
    <row r="1271" spans="1:5">
      <c r="A1271" t="s">
        <v>117</v>
      </c>
      <c r="D1271" s="14"/>
      <c r="E1271" s="13" t="str">
        <f>IFERROR(VLOOKUP(D1271,Données!$B:$C,2,FALSE), "")</f>
        <v/>
      </c>
    </row>
    <row r="1272" spans="1:5">
      <c r="A1272" t="s">
        <v>220</v>
      </c>
      <c r="D1272" s="14"/>
      <c r="E1272" s="13" t="str">
        <f>IFERROR(VLOOKUP(D1272,Données!$B:$C,2,FALSE), "")</f>
        <v/>
      </c>
    </row>
    <row r="1273" spans="1:5">
      <c r="A1273" t="s">
        <v>221</v>
      </c>
      <c r="D1273" s="14"/>
      <c r="E1273" s="13" t="str">
        <f>IFERROR(VLOOKUP(D1273,Données!$B:$C,2,FALSE), "")</f>
        <v/>
      </c>
    </row>
    <row r="1274" spans="1:5">
      <c r="A1274" t="s">
        <v>27</v>
      </c>
      <c r="D1274" s="14"/>
      <c r="E1274" s="13" t="str">
        <f>IFERROR(VLOOKUP(D1274,Données!$B:$C,2,FALSE), "")</f>
        <v/>
      </c>
    </row>
    <row r="1275" spans="1:5">
      <c r="A1275" t="s">
        <v>222</v>
      </c>
      <c r="D1275" s="14"/>
      <c r="E1275" s="13" t="str">
        <f>IFERROR(VLOOKUP(D1275,Données!$B:$C,2,FALSE), "")</f>
        <v/>
      </c>
    </row>
    <row r="1276" spans="1:5">
      <c r="A1276" t="s">
        <v>30</v>
      </c>
      <c r="D1276" s="14"/>
      <c r="E1276" s="13" t="str">
        <f>IFERROR(VLOOKUP(D1276,Données!$B:$C,2,FALSE), "")</f>
        <v/>
      </c>
    </row>
    <row r="1277" spans="1:5">
      <c r="A1277" t="s">
        <v>223</v>
      </c>
      <c r="D1277" s="14"/>
      <c r="E1277" s="13" t="str">
        <f>IFERROR(VLOOKUP(D1277,Données!$B:$C,2,FALSE), "")</f>
        <v/>
      </c>
    </row>
    <row r="1278" spans="1:5">
      <c r="A1278" t="s">
        <v>224</v>
      </c>
      <c r="D1278" s="14"/>
      <c r="E1278" s="13" t="str">
        <f>IFERROR(VLOOKUP(D1278,Données!$B:$C,2,FALSE), "")</f>
        <v/>
      </c>
    </row>
    <row r="1279" spans="1:5">
      <c r="A1279" t="s">
        <v>225</v>
      </c>
      <c r="D1279" s="14"/>
      <c r="E1279" s="13" t="str">
        <f>IFERROR(VLOOKUP(D1279,Données!$B:$C,2,FALSE), "")</f>
        <v/>
      </c>
    </row>
    <row r="1280" spans="1:5">
      <c r="A1280" t="s">
        <v>226</v>
      </c>
      <c r="D1280" s="14"/>
      <c r="E1280" s="13" t="str">
        <f>IFERROR(VLOOKUP(D1280,Données!$B:$C,2,FALSE), "")</f>
        <v/>
      </c>
    </row>
    <row r="1281" spans="1:5">
      <c r="A1281" t="s">
        <v>227</v>
      </c>
      <c r="D1281" s="14"/>
      <c r="E1281" s="13" t="str">
        <f>IFERROR(VLOOKUP(D1281,Données!$B:$C,2,FALSE), "")</f>
        <v/>
      </c>
    </row>
    <row r="1282" spans="1:5">
      <c r="A1282" t="s">
        <v>31</v>
      </c>
      <c r="D1282" s="14"/>
      <c r="E1282" s="13" t="str">
        <f>IFERROR(VLOOKUP(D1282,Données!$B:$C,2,FALSE), "")</f>
        <v/>
      </c>
    </row>
    <row r="1283" spans="1:5">
      <c r="A1283" t="s">
        <v>32</v>
      </c>
      <c r="D1283" s="14"/>
      <c r="E1283" s="13" t="str">
        <f>IFERROR(VLOOKUP(D1283,Données!$B:$C,2,FALSE), "")</f>
        <v/>
      </c>
    </row>
    <row r="1284" spans="1:5">
      <c r="A1284" t="s">
        <v>33</v>
      </c>
      <c r="D1284" s="14"/>
      <c r="E1284" s="13" t="str">
        <f>IFERROR(VLOOKUP(D1284,Données!$B:$C,2,FALSE), "")</f>
        <v/>
      </c>
    </row>
    <row r="1285" spans="1:5">
      <c r="A1285" t="s">
        <v>34</v>
      </c>
      <c r="D1285" s="14"/>
      <c r="E1285" s="13" t="str">
        <f>IFERROR(VLOOKUP(D1285,Données!$B:$C,2,FALSE), "")</f>
        <v/>
      </c>
    </row>
    <row r="1286" spans="1:5">
      <c r="A1286" t="s">
        <v>35</v>
      </c>
      <c r="D1286" s="14"/>
      <c r="E1286" s="13" t="str">
        <f>IFERROR(VLOOKUP(D1286,Données!$B:$C,2,FALSE), "")</f>
        <v/>
      </c>
    </row>
    <row r="1287" spans="1:5">
      <c r="A1287" t="s">
        <v>228</v>
      </c>
      <c r="D1287" s="14"/>
      <c r="E1287" s="13" t="str">
        <f>IFERROR(VLOOKUP(D1287,Données!$B:$C,2,FALSE), "")</f>
        <v/>
      </c>
    </row>
    <row r="1288" spans="1:5">
      <c r="A1288" t="s">
        <v>121</v>
      </c>
      <c r="D1288" s="14"/>
      <c r="E1288" s="13" t="str">
        <f>IFERROR(VLOOKUP(D1288,Données!$B:$C,2,FALSE), "")</f>
        <v/>
      </c>
    </row>
    <row r="1289" spans="1:5">
      <c r="A1289" t="s">
        <v>7</v>
      </c>
      <c r="D1289" s="14"/>
      <c r="E1289" s="13" t="str">
        <f>IFERROR(VLOOKUP(D1289,Données!$B:$C,2,FALSE), "")</f>
        <v/>
      </c>
    </row>
    <row r="1290" spans="1:5">
      <c r="A1290" t="s">
        <v>229</v>
      </c>
      <c r="D1290" s="14"/>
      <c r="E1290" s="13" t="str">
        <f>IFERROR(VLOOKUP(D1290,Données!$B:$C,2,FALSE), "")</f>
        <v/>
      </c>
    </row>
    <row r="1291" spans="1:5">
      <c r="A1291" t="s">
        <v>230</v>
      </c>
      <c r="D1291" s="14"/>
      <c r="E1291" s="13" t="str">
        <f>IFERROR(VLOOKUP(D1291,Données!$B:$C,2,FALSE), "")</f>
        <v/>
      </c>
    </row>
    <row r="1292" spans="1:5">
      <c r="A1292" t="s">
        <v>231</v>
      </c>
      <c r="D1292" s="14"/>
      <c r="E1292" s="13" t="str">
        <f>IFERROR(VLOOKUP(D1292,Données!$B:$C,2,FALSE), "")</f>
        <v/>
      </c>
    </row>
    <row r="1293" spans="1:5">
      <c r="A1293" t="s">
        <v>232</v>
      </c>
      <c r="D1293" s="14"/>
      <c r="E1293" s="13" t="str">
        <f>IFERROR(VLOOKUP(D1293,Données!$B:$C,2,FALSE), "")</f>
        <v/>
      </c>
    </row>
    <row r="1294" spans="1:5">
      <c r="A1294" t="s">
        <v>233</v>
      </c>
      <c r="D1294" s="14"/>
      <c r="E1294" s="13" t="str">
        <f>IFERROR(VLOOKUP(D1294,Données!$B:$C,2,FALSE), "")</f>
        <v/>
      </c>
    </row>
    <row r="1295" spans="1:5">
      <c r="A1295" t="s">
        <v>234</v>
      </c>
      <c r="D1295" s="14"/>
      <c r="E1295" s="13" t="str">
        <f>IFERROR(VLOOKUP(D1295,Données!$B:$C,2,FALSE), "")</f>
        <v/>
      </c>
    </row>
    <row r="1296" spans="1:5">
      <c r="A1296" t="s">
        <v>235</v>
      </c>
      <c r="D1296" s="14"/>
      <c r="E1296" s="13" t="str">
        <f>IFERROR(VLOOKUP(D1296,Données!$B:$C,2,FALSE), "")</f>
        <v/>
      </c>
    </row>
    <row r="1297" spans="1:5">
      <c r="A1297" t="s">
        <v>236</v>
      </c>
      <c r="D1297" s="14"/>
      <c r="E1297" s="13" t="str">
        <f>IFERROR(VLOOKUP(D1297,Données!$B:$C,2,FALSE), "")</f>
        <v/>
      </c>
    </row>
    <row r="1298" spans="1:5">
      <c r="A1298" t="s">
        <v>7</v>
      </c>
      <c r="D1298" s="14"/>
      <c r="E1298" s="13" t="str">
        <f>IFERROR(VLOOKUP(D1298,Données!$B:$C,2,FALSE), "")</f>
        <v/>
      </c>
    </row>
    <row r="1299" spans="1:5">
      <c r="A1299" t="s">
        <v>237</v>
      </c>
      <c r="D1299" s="14"/>
      <c r="E1299" s="13" t="str">
        <f>IFERROR(VLOOKUP(D1299,Données!$B:$C,2,FALSE), "")</f>
        <v/>
      </c>
    </row>
    <row r="1300" spans="1:5">
      <c r="A1300" t="s">
        <v>23</v>
      </c>
      <c r="D1300" s="14"/>
      <c r="E1300" s="13" t="str">
        <f>IFERROR(VLOOKUP(D1300,Données!$B:$C,2,FALSE), "")</f>
        <v/>
      </c>
    </row>
    <row r="1301" spans="1:5">
      <c r="A1301" t="s">
        <v>23</v>
      </c>
      <c r="D1301" s="14"/>
      <c r="E1301" s="13" t="str">
        <f>IFERROR(VLOOKUP(D1301,Données!$B:$C,2,FALSE), "")</f>
        <v/>
      </c>
    </row>
    <row r="1302" spans="1:5">
      <c r="A1302" t="s">
        <v>23</v>
      </c>
      <c r="D1302" s="14"/>
      <c r="E1302" s="13" t="str">
        <f>IFERROR(VLOOKUP(D1302,Données!$B:$C,2,FALSE), "")</f>
        <v/>
      </c>
    </row>
    <row r="1303" spans="1:5">
      <c r="A1303" t="s">
        <v>23</v>
      </c>
      <c r="D1303" s="14"/>
      <c r="E1303" s="13" t="str">
        <f>IFERROR(VLOOKUP(D1303,Données!$B:$C,2,FALSE), "")</f>
        <v/>
      </c>
    </row>
    <row r="1304" spans="1:5">
      <c r="A1304">
        <v>1</v>
      </c>
      <c r="D1304" s="14"/>
      <c r="E1304" s="13" t="str">
        <f>IFERROR(VLOOKUP(D1304,Données!$B:$C,2,FALSE), "")</f>
        <v/>
      </c>
    </row>
    <row r="1305" spans="1:5">
      <c r="A1305">
        <v>1</v>
      </c>
      <c r="D1305" s="14"/>
      <c r="E1305" s="13" t="str">
        <f>IFERROR(VLOOKUP(D1305,Données!$B:$C,2,FALSE), "")</f>
        <v/>
      </c>
    </row>
    <row r="1306" spans="1:5">
      <c r="A1306">
        <v>8</v>
      </c>
      <c r="D1306" s="14"/>
      <c r="E1306" s="13" t="str">
        <f>IFERROR(VLOOKUP(D1306,Données!$B:$C,2,FALSE), "")</f>
        <v/>
      </c>
    </row>
    <row r="1307" spans="1:5">
      <c r="A1307">
        <v>4</v>
      </c>
      <c r="D1307" s="14"/>
      <c r="E1307" s="13" t="str">
        <f>IFERROR(VLOOKUP(D1307,Données!$B:$C,2,FALSE), "")</f>
        <v/>
      </c>
    </row>
    <row r="1308" spans="1:5">
      <c r="A1308">
        <v>0</v>
      </c>
      <c r="D1308" s="14"/>
      <c r="E1308" s="13" t="str">
        <f>IFERROR(VLOOKUP(D1308,Données!$B:$C,2,FALSE), "")</f>
        <v/>
      </c>
    </row>
    <row r="1309" spans="1:5">
      <c r="A1309">
        <v>0.99</v>
      </c>
      <c r="D1309" s="14"/>
      <c r="E1309" s="13" t="str">
        <f>IFERROR(VLOOKUP(D1309,Données!$B:$C,2,FALSE), "")</f>
        <v/>
      </c>
    </row>
    <row r="1310" spans="1:5">
      <c r="A1310">
        <v>5.9130000000000003</v>
      </c>
      <c r="D1310" s="14"/>
      <c r="E1310" s="13" t="str">
        <f>IFERROR(VLOOKUP(D1310,Données!$B:$C,2,FALSE), "")</f>
        <v/>
      </c>
    </row>
    <row r="1311" spans="1:5">
      <c r="A1311">
        <v>4.2160000000000002</v>
      </c>
      <c r="D1311" s="14"/>
      <c r="E1311" s="13" t="str">
        <f>IFERROR(VLOOKUP(D1311,Données!$B:$C,2,FALSE), "")</f>
        <v/>
      </c>
    </row>
    <row r="1312" spans="1:5">
      <c r="A1312">
        <v>1</v>
      </c>
      <c r="D1312" s="14"/>
      <c r="E1312" s="13" t="str">
        <f>IFERROR(VLOOKUP(D1312,Données!$B:$C,2,FALSE), "")</f>
        <v/>
      </c>
    </row>
    <row r="1313" spans="1:5">
      <c r="A1313">
        <v>1.99</v>
      </c>
      <c r="D1313" s="14"/>
      <c r="E1313" s="13" t="str">
        <f>IFERROR(VLOOKUP(D1313,Données!$B:$C,2,FALSE), "")</f>
        <v/>
      </c>
    </row>
    <row r="1314" spans="1:5">
      <c r="A1314">
        <v>6.9130000000000003</v>
      </c>
      <c r="D1314" s="14"/>
      <c r="E1314" s="13" t="str">
        <f>IFERROR(VLOOKUP(D1314,Données!$B:$C,2,FALSE), "")</f>
        <v/>
      </c>
    </row>
    <row r="1315" spans="1:5">
      <c r="A1315">
        <v>5.2160000000000002</v>
      </c>
      <c r="D1315" s="14"/>
      <c r="E1315" s="13" t="str">
        <f>IFERROR(VLOOKUP(D1315,Données!$B:$C,2,FALSE), "")</f>
        <v/>
      </c>
    </row>
    <row r="1316" spans="1:5">
      <c r="A1316">
        <v>1</v>
      </c>
      <c r="D1316" s="14"/>
      <c r="E1316" s="13" t="str">
        <f>IFERROR(VLOOKUP(D1316,Données!$B:$C,2,FALSE), "")</f>
        <v/>
      </c>
    </row>
    <row r="1317" spans="1:5">
      <c r="A1317">
        <v>1.99</v>
      </c>
      <c r="D1317" s="14"/>
      <c r="E1317" s="13" t="str">
        <f>IFERROR(VLOOKUP(D1317,Données!$B:$C,2,FALSE), "")</f>
        <v/>
      </c>
    </row>
    <row r="1318" spans="1:5">
      <c r="A1318">
        <v>55.304000000000002</v>
      </c>
      <c r="D1318" s="14"/>
      <c r="E1318" s="13" t="str">
        <f>IFERROR(VLOOKUP(D1318,Données!$B:$C,2,FALSE), "")</f>
        <v/>
      </c>
    </row>
    <row r="1319" spans="1:5">
      <c r="A1319">
        <v>20.861999999999998</v>
      </c>
      <c r="D1319" s="14"/>
      <c r="E1319" s="13" t="str">
        <f>IFERROR(VLOOKUP(D1319,Données!$B:$C,2,FALSE), "")</f>
        <v/>
      </c>
    </row>
    <row r="1320" spans="1:5">
      <c r="A1320">
        <v>0</v>
      </c>
      <c r="D1320" s="14"/>
      <c r="E1320" s="13" t="str">
        <f>IFERROR(VLOOKUP(D1320,Données!$B:$C,2,FALSE), "")</f>
        <v/>
      </c>
    </row>
    <row r="1321" spans="1:5">
      <c r="A1321">
        <v>0.99</v>
      </c>
      <c r="D1321" s="14"/>
      <c r="E1321" s="13" t="str">
        <f>IFERROR(VLOOKUP(D1321,Données!$B:$C,2,FALSE), "")</f>
        <v/>
      </c>
    </row>
    <row r="1322" spans="1:5">
      <c r="A1322">
        <v>47.304000000000002</v>
      </c>
      <c r="D1322" s="14"/>
      <c r="E1322" s="13" t="str">
        <f>IFERROR(VLOOKUP(D1322,Données!$B:$C,2,FALSE), "")</f>
        <v/>
      </c>
    </row>
    <row r="1323" spans="1:5">
      <c r="A1323">
        <v>16.861999999999998</v>
      </c>
      <c r="D1323" s="14"/>
      <c r="E1323" s="13" t="str">
        <f>IFERROR(VLOOKUP(D1323,Données!$B:$C,2,FALSE), "")</f>
        <v/>
      </c>
    </row>
    <row r="1324" spans="1:5">
      <c r="A1324" t="s">
        <v>238</v>
      </c>
      <c r="D1324" s="14"/>
      <c r="E1324" s="13" t="str">
        <f>IFERROR(VLOOKUP(D1324,Données!$B:$C,2,FALSE), "")</f>
        <v/>
      </c>
    </row>
    <row r="1325" spans="1:5">
      <c r="A1325" t="s">
        <v>114</v>
      </c>
      <c r="D1325" s="14"/>
      <c r="E1325" s="13" t="str">
        <f>IFERROR(VLOOKUP(D1325,Données!$B:$C,2,FALSE), "")</f>
        <v/>
      </c>
    </row>
    <row r="1326" spans="1:5">
      <c r="A1326" t="s">
        <v>115</v>
      </c>
      <c r="D1326" s="14"/>
      <c r="E1326" s="13" t="str">
        <f>IFERROR(VLOOKUP(D1326,Données!$B:$C,2,FALSE), "")</f>
        <v/>
      </c>
    </row>
    <row r="1327" spans="1:5">
      <c r="A1327" t="s">
        <v>116</v>
      </c>
      <c r="D1327" s="14"/>
      <c r="E1327" s="13" t="str">
        <f>IFERROR(VLOOKUP(D1327,Données!$B:$C,2,FALSE), "")</f>
        <v/>
      </c>
    </row>
    <row r="1328" spans="1:5">
      <c r="A1328" t="s">
        <v>3</v>
      </c>
      <c r="D1328" s="14"/>
      <c r="E1328" s="13" t="str">
        <f>IFERROR(VLOOKUP(D1328,Données!$B:$C,2,FALSE), "")</f>
        <v/>
      </c>
    </row>
    <row r="1329" spans="1:5">
      <c r="A1329" t="s">
        <v>117</v>
      </c>
      <c r="D1329" s="14"/>
      <c r="E1329" s="13" t="str">
        <f>IFERROR(VLOOKUP(D1329,Données!$B:$C,2,FALSE), "")</f>
        <v/>
      </c>
    </row>
    <row r="1330" spans="1:5">
      <c r="A1330" t="s">
        <v>12</v>
      </c>
      <c r="D1330" s="14"/>
      <c r="E1330" s="13" t="str">
        <f>IFERROR(VLOOKUP(D1330,Données!$B:$C,2,FALSE), "")</f>
        <v/>
      </c>
    </row>
    <row r="1331" spans="1:5">
      <c r="A1331" t="s">
        <v>5</v>
      </c>
      <c r="D1331" s="14"/>
      <c r="E1331" s="13" t="str">
        <f>IFERROR(VLOOKUP(D1331,Données!$B:$C,2,FALSE), "")</f>
        <v/>
      </c>
    </row>
    <row r="1332" spans="1:5">
      <c r="A1332" t="s">
        <v>118</v>
      </c>
      <c r="D1332" s="14"/>
      <c r="E1332" s="13" t="str">
        <f>IFERROR(VLOOKUP(D1332,Données!$B:$C,2,FALSE), "")</f>
        <v/>
      </c>
    </row>
    <row r="1333" spans="1:5">
      <c r="A1333" t="s">
        <v>6</v>
      </c>
      <c r="D1333" s="14"/>
      <c r="E1333" s="13" t="str">
        <f>IFERROR(VLOOKUP(D1333,Données!$B:$C,2,FALSE), "")</f>
        <v/>
      </c>
    </row>
    <row r="1334" spans="1:5">
      <c r="A1334" t="s">
        <v>119</v>
      </c>
      <c r="D1334" s="14"/>
      <c r="E1334" s="13" t="str">
        <f>IFERROR(VLOOKUP(D1334,Données!$B:$C,2,FALSE), "")</f>
        <v/>
      </c>
    </row>
    <row r="1335" spans="1:5">
      <c r="A1335" t="s">
        <v>8</v>
      </c>
      <c r="D1335" s="14"/>
      <c r="E1335" s="13" t="str">
        <f>IFERROR(VLOOKUP(D1335,Données!$B:$C,2,FALSE), "")</f>
        <v/>
      </c>
    </row>
    <row r="1336" spans="1:5">
      <c r="A1336" t="s">
        <v>120</v>
      </c>
      <c r="D1336" s="14"/>
      <c r="E1336" s="13" t="str">
        <f>IFERROR(VLOOKUP(D1336,Données!$B:$C,2,FALSE), "")</f>
        <v/>
      </c>
    </row>
    <row r="1337" spans="1:5">
      <c r="A1337" t="s">
        <v>121</v>
      </c>
      <c r="D1337" s="14"/>
      <c r="E1337" s="13" t="str">
        <f>IFERROR(VLOOKUP(D1337,Données!$B:$C,2,FALSE), "")</f>
        <v/>
      </c>
    </row>
    <row r="1338" spans="1:5">
      <c r="A1338" t="s">
        <v>122</v>
      </c>
      <c r="D1338" s="14"/>
      <c r="E1338" s="13" t="str">
        <f>IFERROR(VLOOKUP(D1338,Données!$B:$C,2,FALSE), "")</f>
        <v/>
      </c>
    </row>
    <row r="1339" spans="1:5">
      <c r="A1339" t="s">
        <v>9</v>
      </c>
      <c r="D1339" s="14"/>
      <c r="E1339" s="13" t="str">
        <f>IFERROR(VLOOKUP(D1339,Données!$B:$C,2,FALSE), "")</f>
        <v/>
      </c>
    </row>
    <row r="1340" spans="1:5">
      <c r="A1340" t="s">
        <v>123</v>
      </c>
      <c r="D1340" s="14"/>
      <c r="E1340" s="13" t="str">
        <f>IFERROR(VLOOKUP(D1340,Données!$B:$C,2,FALSE), "")</f>
        <v/>
      </c>
    </row>
    <row r="1341" spans="1:5">
      <c r="A1341" t="s">
        <v>13</v>
      </c>
      <c r="D1341" s="14"/>
      <c r="E1341" s="13" t="str">
        <f>IFERROR(VLOOKUP(D1341,Données!$B:$C,2,FALSE), "")</f>
        <v/>
      </c>
    </row>
    <row r="1342" spans="1:5">
      <c r="A1342" t="s">
        <v>14</v>
      </c>
      <c r="D1342" s="14"/>
      <c r="E1342" s="13" t="str">
        <f>IFERROR(VLOOKUP(D1342,Données!$B:$C,2,FALSE), "")</f>
        <v/>
      </c>
    </row>
    <row r="1343" spans="1:5">
      <c r="A1343" t="s">
        <v>15</v>
      </c>
      <c r="D1343" s="14"/>
      <c r="E1343" s="13" t="str">
        <f>IFERROR(VLOOKUP(D1343,Données!$B:$C,2,FALSE), "")</f>
        <v/>
      </c>
    </row>
    <row r="1344" spans="1:5">
      <c r="A1344" t="s">
        <v>16</v>
      </c>
      <c r="D1344" s="14"/>
      <c r="E1344" s="13" t="str">
        <f>IFERROR(VLOOKUP(D1344,Données!$B:$C,2,FALSE), "")</f>
        <v/>
      </c>
    </row>
    <row r="1345" spans="1:5">
      <c r="A1345" t="s">
        <v>17</v>
      </c>
      <c r="D1345" s="14"/>
      <c r="E1345" s="13" t="str">
        <f>IFERROR(VLOOKUP(D1345,Données!$B:$C,2,FALSE), "")</f>
        <v/>
      </c>
    </row>
    <row r="1346" spans="1:5">
      <c r="A1346" t="s">
        <v>124</v>
      </c>
      <c r="D1346" s="14"/>
      <c r="E1346" s="13" t="str">
        <f>IFERROR(VLOOKUP(D1346,Données!$B:$C,2,FALSE), "")</f>
        <v/>
      </c>
    </row>
    <row r="1347" spans="1:5">
      <c r="A1347" t="s">
        <v>0</v>
      </c>
      <c r="D1347" s="14"/>
      <c r="E1347" s="13" t="str">
        <f>IFERROR(VLOOKUP(D1347,Données!$B:$C,2,FALSE), "")</f>
        <v/>
      </c>
    </row>
    <row r="1348" spans="1:5">
      <c r="A1348" t="s">
        <v>1</v>
      </c>
      <c r="D1348" s="14"/>
      <c r="E1348" s="13" t="str">
        <f>IFERROR(VLOOKUP(D1348,Données!$B:$C,2,FALSE), "")</f>
        <v/>
      </c>
    </row>
    <row r="1349" spans="1:5">
      <c r="A1349" t="s">
        <v>2</v>
      </c>
      <c r="D1349" s="14"/>
      <c r="E1349" s="13" t="str">
        <f>IFERROR(VLOOKUP(D1349,Données!$B:$C,2,FALSE), "")</f>
        <v/>
      </c>
    </row>
    <row r="1350" spans="1:5">
      <c r="A1350" t="s">
        <v>125</v>
      </c>
      <c r="D1350" s="14"/>
      <c r="E1350" s="13" t="str">
        <f>IFERROR(VLOOKUP(D1350,Données!$B:$C,2,FALSE), "")</f>
        <v/>
      </c>
    </row>
    <row r="1351" spans="1:5">
      <c r="A1351" t="s">
        <v>4</v>
      </c>
      <c r="D1351" s="14"/>
      <c r="E1351" s="13" t="str">
        <f>IFERROR(VLOOKUP(D1351,Données!$B:$C,2,FALSE), "")</f>
        <v/>
      </c>
    </row>
    <row r="1352" spans="1:5">
      <c r="A1352">
        <v>7</v>
      </c>
      <c r="D1352" s="14"/>
      <c r="E1352" s="13" t="str">
        <f>IFERROR(VLOOKUP(D1352,Données!$B:$C,2,FALSE), "")</f>
        <v/>
      </c>
    </row>
    <row r="1353" spans="1:5">
      <c r="A1353">
        <v>2487</v>
      </c>
      <c r="D1353" s="14"/>
      <c r="E1353" s="13" t="str">
        <f>IFERROR(VLOOKUP(D1353,Données!$B:$C,2,FALSE), "")</f>
        <v/>
      </c>
    </row>
    <row r="1354" spans="1:5">
      <c r="A1354" t="s">
        <v>126</v>
      </c>
      <c r="D1354" s="14"/>
      <c r="E1354" s="13" t="str">
        <f>IFERROR(VLOOKUP(D1354,Données!$B:$C,2,FALSE), "")</f>
        <v/>
      </c>
    </row>
    <row r="1355" spans="1:5">
      <c r="A1355" t="s">
        <v>136</v>
      </c>
      <c r="D1355" s="14"/>
      <c r="E1355" s="13" t="str">
        <f>IFERROR(VLOOKUP(D1355,Données!$B:$C,2,FALSE), "")</f>
        <v/>
      </c>
    </row>
    <row r="1356" spans="1:5">
      <c r="A1356" t="s">
        <v>137</v>
      </c>
      <c r="D1356" s="14"/>
      <c r="E1356" s="13" t="str">
        <f>IFERROR(VLOOKUP(D1356,Données!$B:$C,2,FALSE), "")</f>
        <v/>
      </c>
    </row>
    <row r="1357" spans="1:5">
      <c r="A1357" t="s">
        <v>138</v>
      </c>
      <c r="D1357" s="14"/>
      <c r="E1357" s="13" t="str">
        <f>IFERROR(VLOOKUP(D1357,Données!$B:$C,2,FALSE), "")</f>
        <v/>
      </c>
    </row>
    <row r="1358" spans="1:5">
      <c r="A1358">
        <v>7</v>
      </c>
      <c r="D1358" s="14"/>
      <c r="E1358" s="13" t="str">
        <f>IFERROR(VLOOKUP(D1358,Données!$B:$C,2,FALSE), "")</f>
        <v/>
      </c>
    </row>
    <row r="1359" spans="1:5">
      <c r="D1359" s="14"/>
      <c r="E1359" s="13" t="str">
        <f>IFERROR(VLOOKUP(D1359,Données!$B:$C,2,FALSE), "")</f>
        <v/>
      </c>
    </row>
    <row r="1360" spans="1:5">
      <c r="D1360" s="14"/>
      <c r="E1360" s="13" t="str">
        <f>IFERROR(VLOOKUP(D1360,Données!$B:$C,2,FALSE), "")</f>
        <v/>
      </c>
    </row>
    <row r="1361" spans="4:5">
      <c r="D1361" s="14"/>
      <c r="E1361" s="13" t="str">
        <f>IFERROR(VLOOKUP(D1361,Données!$B:$C,2,FALSE), "")</f>
        <v/>
      </c>
    </row>
    <row r="1362" spans="4:5">
      <c r="D1362" s="14"/>
      <c r="E1362" s="13" t="str">
        <f>IFERROR(VLOOKUP(D1362,Données!$B:$C,2,FALSE), "")</f>
        <v/>
      </c>
    </row>
    <row r="1363" spans="4:5">
      <c r="D1363" s="14"/>
      <c r="E1363" s="13" t="str">
        <f>IFERROR(VLOOKUP(D1363,Données!$B:$C,2,FALSE), "")</f>
        <v/>
      </c>
    </row>
    <row r="1364" spans="4:5">
      <c r="D1364" s="14"/>
      <c r="E1364" s="13" t="str">
        <f>IFERROR(VLOOKUP(D1364,Données!$B:$C,2,FALSE), "")</f>
        <v/>
      </c>
    </row>
    <row r="1365" spans="4:5">
      <c r="D1365" s="14"/>
      <c r="E1365" s="13" t="str">
        <f>IFERROR(VLOOKUP(D1365,Données!$B:$C,2,FALSE), "")</f>
        <v/>
      </c>
    </row>
  </sheetData>
  <dataValidations count="1">
    <dataValidation type="list" allowBlank="1" showInputMessage="1" showErrorMessage="1" sqref="E1366:E1048576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6"/>
  <sheetViews>
    <sheetView tabSelected="1" topLeftCell="K5" workbookViewId="0">
      <selection activeCell="S24" sqref="S24"/>
    </sheetView>
  </sheetViews>
  <sheetFormatPr baseColWidth="10" defaultRowHeight="15"/>
  <cols>
    <col min="3" max="11" width="19" customWidth="1"/>
    <col min="20" max="20" width="43.85546875" bestFit="1" customWidth="1"/>
  </cols>
  <sheetData>
    <row r="1" spans="1:20">
      <c r="K1" s="1" t="s">
        <v>86</v>
      </c>
      <c r="L1" t="str">
        <f>MID(TRIM(INDEX('Proforma txt'!$A:$A,Extraction!P1)),6, 50)</f>
        <v xml:space="preserve"> BLAGNAC FR</v>
      </c>
      <c r="P1">
        <f>MATCH(K1,'Proforma txt'!E:E,0)</f>
        <v>41</v>
      </c>
    </row>
    <row r="2" spans="1:20">
      <c r="B2" t="s">
        <v>50</v>
      </c>
      <c r="C2" s="8" t="s">
        <v>81</v>
      </c>
      <c r="K2" s="1" t="s">
        <v>47</v>
      </c>
      <c r="L2" t="str">
        <f>TRIM(INDEX('Proforma txt'!$A:$A,Extraction!P2))</f>
        <v>EUR 3.700,87</v>
      </c>
      <c r="P2">
        <f>MATCH(K2,'Proforma txt'!E:E,0)</f>
        <v>110</v>
      </c>
    </row>
    <row r="3" spans="1:20">
      <c r="B3" t="s">
        <v>51</v>
      </c>
      <c r="C3" t="s">
        <v>36</v>
      </c>
      <c r="K3" s="1" t="s">
        <v>65</v>
      </c>
      <c r="L3" s="6" t="str">
        <f>TRIM(INDEX('Proforma txt'!$A:$A,Extraction!P3))</f>
        <v>3.582,87</v>
      </c>
      <c r="P3">
        <f>MATCH(K3,'Proforma txt'!E:E,0)</f>
        <v>1266</v>
      </c>
    </row>
    <row r="4" spans="1:20">
      <c r="K4" s="1" t="s">
        <v>48</v>
      </c>
      <c r="L4" t="str">
        <f>TRIM(INDEX('Proforma txt'!$A:$A,Extraction!P4))</f>
        <v>2018 321 2765 19/12/2018</v>
      </c>
      <c r="P4">
        <f>MATCH(K4,'Proforma txt'!E:E,0)</f>
        <v>121</v>
      </c>
    </row>
    <row r="5" spans="1:20">
      <c r="B5" s="2">
        <v>1</v>
      </c>
    </row>
    <row r="6" spans="1:20">
      <c r="A6" t="s">
        <v>49</v>
      </c>
      <c r="B6" t="s">
        <v>57</v>
      </c>
      <c r="C6" t="s">
        <v>55</v>
      </c>
      <c r="D6" t="s">
        <v>52</v>
      </c>
      <c r="F6" t="s">
        <v>53</v>
      </c>
      <c r="G6" t="s">
        <v>54</v>
      </c>
      <c r="K6" t="s">
        <v>58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44</v>
      </c>
      <c r="S6" s="1" t="s">
        <v>45</v>
      </c>
      <c r="T6" s="1" t="s">
        <v>46</v>
      </c>
    </row>
    <row r="7" spans="1:20">
      <c r="A7">
        <f>A5+1</f>
        <v>1</v>
      </c>
      <c r="B7">
        <f>B5+K5</f>
        <v>1</v>
      </c>
      <c r="C7">
        <f ca="1">MIN($L8:$AK8)</f>
        <v>9</v>
      </c>
      <c r="D7" t="str">
        <f>nomOngletDonnées&amp;"!E"&amp;B7&amp;":E"&amp;(B7+5000)</f>
        <v>'Proforma txt'!E1:E5001</v>
      </c>
      <c r="F7">
        <f ca="1">MIN($L7:$AJ7)</f>
        <v>4</v>
      </c>
      <c r="G7">
        <f ca="1">MATCH(F7,$L7:$AK7, 0)</f>
        <v>1</v>
      </c>
      <c r="K7">
        <f ca="1">MAX($L7:$AJ7)</f>
        <v>207</v>
      </c>
      <c r="L7">
        <f t="shared" ref="L7:T7" ca="1" si="0">MATCH(L$6,INDIRECT($D7), 0)</f>
        <v>4</v>
      </c>
      <c r="M7">
        <f t="shared" ca="1" si="0"/>
        <v>13</v>
      </c>
      <c r="N7">
        <f t="shared" ca="1" si="0"/>
        <v>22</v>
      </c>
      <c r="O7">
        <f t="shared" ca="1" si="0"/>
        <v>31</v>
      </c>
      <c r="P7">
        <f t="shared" ca="1" si="0"/>
        <v>189</v>
      </c>
      <c r="Q7">
        <f t="shared" ca="1" si="0"/>
        <v>198</v>
      </c>
      <c r="R7">
        <f t="shared" ca="1" si="0"/>
        <v>207</v>
      </c>
      <c r="T7">
        <f t="shared" ca="1" si="0"/>
        <v>64</v>
      </c>
    </row>
    <row r="8" spans="1:20">
      <c r="L8" t="str">
        <f t="shared" ref="L8:T8" ca="1" si="1">IF(L7=$F7,"",L7-$F7)</f>
        <v/>
      </c>
      <c r="M8">
        <f t="shared" ca="1" si="1"/>
        <v>9</v>
      </c>
      <c r="N8">
        <f t="shared" ca="1" si="1"/>
        <v>18</v>
      </c>
      <c r="O8">
        <f t="shared" ca="1" si="1"/>
        <v>27</v>
      </c>
      <c r="P8">
        <f t="shared" ca="1" si="1"/>
        <v>185</v>
      </c>
      <c r="Q8">
        <f t="shared" ca="1" si="1"/>
        <v>194</v>
      </c>
      <c r="R8">
        <f t="shared" ca="1" si="1"/>
        <v>203</v>
      </c>
      <c r="T8">
        <f t="shared" ca="1" si="1"/>
        <v>60</v>
      </c>
    </row>
    <row r="9" spans="1:20">
      <c r="A9">
        <f>A7+1</f>
        <v>2</v>
      </c>
      <c r="B9">
        <f ca="1">B7+K7</f>
        <v>208</v>
      </c>
      <c r="C9">
        <f ca="1">MIN($L10:$AK10)</f>
        <v>12</v>
      </c>
      <c r="D9" t="str">
        <f ca="1">nomOngletDonnées&amp;"!E"&amp;B9&amp;":E"&amp;(B9+5000)</f>
        <v>'Proforma txt'!E208:E5208</v>
      </c>
      <c r="F9">
        <f ca="1">MIN($L9:$AJ9)</f>
        <v>20</v>
      </c>
      <c r="G9">
        <f ca="1">MATCH(F9,$L9:$AK9, 0)</f>
        <v>1</v>
      </c>
      <c r="K9">
        <f ca="1">MAX($L9:$AJ9)</f>
        <v>212</v>
      </c>
      <c r="L9">
        <f t="shared" ref="L9:T9" ca="1" si="2">MATCH(L$6,INDIRECT($D9), 0)</f>
        <v>20</v>
      </c>
      <c r="M9">
        <f t="shared" ca="1" si="2"/>
        <v>32</v>
      </c>
      <c r="N9">
        <f t="shared" ca="1" si="2"/>
        <v>44</v>
      </c>
      <c r="O9">
        <f t="shared" ca="1" si="2"/>
        <v>56</v>
      </c>
      <c r="P9">
        <f t="shared" ca="1" si="2"/>
        <v>188</v>
      </c>
      <c r="Q9">
        <f t="shared" ca="1" si="2"/>
        <v>200</v>
      </c>
      <c r="R9">
        <f t="shared" ca="1" si="2"/>
        <v>212</v>
      </c>
      <c r="T9">
        <f t="shared" ca="1" si="2"/>
        <v>96</v>
      </c>
    </row>
    <row r="10" spans="1:20">
      <c r="L10" t="str">
        <f t="shared" ref="L10:T10" ca="1" si="3">IF(L9=$F9,"",L9-$F9)</f>
        <v/>
      </c>
      <c r="M10">
        <f t="shared" ca="1" si="3"/>
        <v>12</v>
      </c>
      <c r="N10">
        <f t="shared" ca="1" si="3"/>
        <v>24</v>
      </c>
      <c r="O10">
        <f t="shared" ca="1" si="3"/>
        <v>36</v>
      </c>
      <c r="P10">
        <f t="shared" ca="1" si="3"/>
        <v>168</v>
      </c>
      <c r="Q10">
        <f t="shared" ca="1" si="3"/>
        <v>180</v>
      </c>
      <c r="R10">
        <f t="shared" ca="1" si="3"/>
        <v>192</v>
      </c>
      <c r="T10">
        <f t="shared" ca="1" si="3"/>
        <v>76</v>
      </c>
    </row>
    <row r="11" spans="1:20">
      <c r="A11">
        <f>A9+1</f>
        <v>3</v>
      </c>
      <c r="B11">
        <f ca="1">B9+K9</f>
        <v>420</v>
      </c>
      <c r="C11">
        <f ca="1">MIN($L12:$AK12)</f>
        <v>11</v>
      </c>
      <c r="D11" t="str">
        <f ca="1">nomOngletDonnées&amp;"!E"&amp;B11&amp;":E"&amp;(B11+5000)</f>
        <v>'Proforma txt'!E420:E5420</v>
      </c>
      <c r="F11">
        <f ca="1">MIN($L11:$AJ11)</f>
        <v>27</v>
      </c>
      <c r="G11">
        <f ca="1">MATCH(F11,$L11:$AK11, 0)</f>
        <v>1</v>
      </c>
      <c r="K11">
        <f ca="1">MAX($L11:$AJ11)</f>
        <v>213</v>
      </c>
      <c r="L11">
        <f t="shared" ref="L11:T19" ca="1" si="4">MATCH(L$6,INDIRECT($D11), 0)</f>
        <v>27</v>
      </c>
      <c r="M11">
        <f t="shared" ca="1" si="4"/>
        <v>38</v>
      </c>
      <c r="N11">
        <f t="shared" ca="1" si="4"/>
        <v>49</v>
      </c>
      <c r="O11">
        <f t="shared" ca="1" si="4"/>
        <v>60</v>
      </c>
      <c r="P11">
        <f t="shared" ca="1" si="4"/>
        <v>191</v>
      </c>
      <c r="Q11">
        <f t="shared" ca="1" si="4"/>
        <v>202</v>
      </c>
      <c r="R11">
        <f t="shared" ca="1" si="4"/>
        <v>213</v>
      </c>
      <c r="T11">
        <f t="shared" ca="1" si="4"/>
        <v>98</v>
      </c>
    </row>
    <row r="12" spans="1:20">
      <c r="L12" t="str">
        <f t="shared" ref="L12:T12" ca="1" si="5">IF(L11=$F11,"",L11-$F11)</f>
        <v/>
      </c>
      <c r="M12">
        <f t="shared" ca="1" si="5"/>
        <v>11</v>
      </c>
      <c r="N12">
        <f t="shared" ca="1" si="5"/>
        <v>22</v>
      </c>
      <c r="O12">
        <f t="shared" ca="1" si="5"/>
        <v>33</v>
      </c>
      <c r="P12">
        <f t="shared" ca="1" si="5"/>
        <v>164</v>
      </c>
      <c r="Q12">
        <f t="shared" ca="1" si="5"/>
        <v>175</v>
      </c>
      <c r="R12">
        <f t="shared" ca="1" si="5"/>
        <v>186</v>
      </c>
      <c r="T12">
        <f t="shared" ca="1" si="5"/>
        <v>71</v>
      </c>
    </row>
    <row r="13" spans="1:20">
      <c r="A13">
        <f>A11+1</f>
        <v>4</v>
      </c>
      <c r="B13">
        <f ca="1">B11+K11</f>
        <v>633</v>
      </c>
      <c r="C13">
        <f ca="1">MIN($L14:$AK14)</f>
        <v>13</v>
      </c>
      <c r="D13" t="str">
        <f ca="1">nomOngletDonnées&amp;"!E"&amp;B13&amp;":E"&amp;(B13+5000)</f>
        <v>'Proforma txt'!E633:E5633</v>
      </c>
      <c r="F13">
        <f ca="1">MIN($L13:$AJ13)</f>
        <v>24</v>
      </c>
      <c r="G13">
        <f ca="1">MATCH(F13,$L13:$AK13, 0)</f>
        <v>1</v>
      </c>
      <c r="K13">
        <f ca="1">MAX($L13:$AJ13)</f>
        <v>225</v>
      </c>
      <c r="L13">
        <f t="shared" ca="1" si="4"/>
        <v>24</v>
      </c>
      <c r="M13">
        <f t="shared" ca="1" si="4"/>
        <v>37</v>
      </c>
      <c r="N13">
        <f t="shared" ca="1" si="4"/>
        <v>50</v>
      </c>
      <c r="O13">
        <f t="shared" ca="1" si="4"/>
        <v>63</v>
      </c>
      <c r="P13">
        <f t="shared" ca="1" si="4"/>
        <v>199</v>
      </c>
      <c r="Q13">
        <f t="shared" ca="1" si="4"/>
        <v>212</v>
      </c>
      <c r="R13">
        <f t="shared" ca="1" si="4"/>
        <v>225</v>
      </c>
      <c r="T13">
        <f t="shared" ca="1" si="4"/>
        <v>106</v>
      </c>
    </row>
    <row r="14" spans="1:20">
      <c r="L14" t="str">
        <f t="shared" ref="L14:T14" ca="1" si="6">IF(L13=$F13,"",L13-$F13)</f>
        <v/>
      </c>
      <c r="M14">
        <f t="shared" ca="1" si="6"/>
        <v>13</v>
      </c>
      <c r="N14">
        <f t="shared" ca="1" si="6"/>
        <v>26</v>
      </c>
      <c r="O14">
        <f t="shared" ca="1" si="6"/>
        <v>39</v>
      </c>
      <c r="P14">
        <f t="shared" ca="1" si="6"/>
        <v>175</v>
      </c>
      <c r="Q14">
        <f t="shared" ca="1" si="6"/>
        <v>188</v>
      </c>
      <c r="R14">
        <f t="shared" ca="1" si="6"/>
        <v>201</v>
      </c>
      <c r="T14">
        <f t="shared" ca="1" si="6"/>
        <v>82</v>
      </c>
    </row>
    <row r="15" spans="1:20">
      <c r="A15">
        <f>A13+1</f>
        <v>5</v>
      </c>
      <c r="B15">
        <f ca="1">B13+K13</f>
        <v>858</v>
      </c>
      <c r="C15">
        <f ca="1">MIN($L16:$AK16)</f>
        <v>8</v>
      </c>
      <c r="D15" t="str">
        <f ca="1">nomOngletDonnées&amp;"!E"&amp;B15&amp;":E"&amp;(B15+5000)</f>
        <v>'Proforma txt'!E858:E5858</v>
      </c>
      <c r="F15">
        <f ca="1">MIN($L15:$AJ15)</f>
        <v>32</v>
      </c>
      <c r="G15">
        <f ca="1">MATCH(F15,$L15:$AK15, 0)</f>
        <v>1</v>
      </c>
      <c r="K15">
        <f ca="1">MAX($L15:$AJ15)</f>
        <v>215</v>
      </c>
      <c r="L15">
        <f t="shared" ca="1" si="4"/>
        <v>32</v>
      </c>
      <c r="M15">
        <f t="shared" ca="1" si="4"/>
        <v>40</v>
      </c>
      <c r="N15">
        <f t="shared" ca="1" si="4"/>
        <v>48</v>
      </c>
      <c r="O15">
        <f t="shared" ca="1" si="4"/>
        <v>56</v>
      </c>
      <c r="P15">
        <f t="shared" ca="1" si="4"/>
        <v>199</v>
      </c>
      <c r="Q15">
        <f t="shared" ca="1" si="4"/>
        <v>207</v>
      </c>
      <c r="R15">
        <f t="shared" ca="1" si="4"/>
        <v>215</v>
      </c>
      <c r="T15">
        <f t="shared" ca="1" si="4"/>
        <v>109</v>
      </c>
    </row>
    <row r="16" spans="1:20">
      <c r="L16" t="str">
        <f t="shared" ref="L16:T16" ca="1" si="7">IF(L15=$F15,"",L15-$F15)</f>
        <v/>
      </c>
      <c r="M16">
        <f t="shared" ca="1" si="7"/>
        <v>8</v>
      </c>
      <c r="N16">
        <f t="shared" ca="1" si="7"/>
        <v>16</v>
      </c>
      <c r="O16">
        <f t="shared" ca="1" si="7"/>
        <v>24</v>
      </c>
      <c r="P16">
        <f t="shared" ca="1" si="7"/>
        <v>167</v>
      </c>
      <c r="Q16">
        <f t="shared" ca="1" si="7"/>
        <v>175</v>
      </c>
      <c r="R16">
        <f t="shared" ca="1" si="7"/>
        <v>183</v>
      </c>
      <c r="T16">
        <f t="shared" ca="1" si="7"/>
        <v>77</v>
      </c>
    </row>
    <row r="17" spans="1:20">
      <c r="A17">
        <f>A15+1</f>
        <v>6</v>
      </c>
      <c r="B17">
        <f ca="1">B15+K15</f>
        <v>1073</v>
      </c>
      <c r="C17">
        <f ca="1">MIN($L18:$AK18)</f>
        <v>4</v>
      </c>
      <c r="D17" t="str">
        <f ca="1">nomOngletDonnées&amp;"!E"&amp;B17&amp;":E"&amp;(B17+5000)</f>
        <v>'Proforma txt'!E1073:E6073</v>
      </c>
      <c r="F17">
        <f ca="1">MIN($L17:$AJ17)</f>
        <v>19</v>
      </c>
      <c r="G17">
        <f ca="1">MATCH(F17,$L17:$AK17, 0)</f>
        <v>1</v>
      </c>
      <c r="K17">
        <f ca="1">MAX($L17:$AJ17)</f>
        <v>182</v>
      </c>
      <c r="L17">
        <f t="shared" ca="1" si="4"/>
        <v>19</v>
      </c>
      <c r="M17">
        <f t="shared" ca="1" si="4"/>
        <v>23</v>
      </c>
      <c r="N17">
        <f t="shared" ca="1" si="4"/>
        <v>26</v>
      </c>
      <c r="O17">
        <f t="shared" ca="1" si="4"/>
        <v>30</v>
      </c>
      <c r="P17">
        <f t="shared" ca="1" si="4"/>
        <v>176</v>
      </c>
      <c r="Q17">
        <f t="shared" ca="1" si="4"/>
        <v>179</v>
      </c>
      <c r="R17">
        <f t="shared" ca="1" si="4"/>
        <v>182</v>
      </c>
      <c r="T17">
        <f t="shared" ca="1" si="4"/>
        <v>126</v>
      </c>
    </row>
    <row r="18" spans="1:20">
      <c r="L18" t="str">
        <f t="shared" ref="L18:T18" ca="1" si="8">IF(L17=$F17,"",L17-$F17)</f>
        <v/>
      </c>
      <c r="M18">
        <f t="shared" ca="1" si="8"/>
        <v>4</v>
      </c>
      <c r="N18">
        <f t="shared" ca="1" si="8"/>
        <v>7</v>
      </c>
      <c r="O18">
        <f t="shared" ca="1" si="8"/>
        <v>11</v>
      </c>
      <c r="P18">
        <f t="shared" ca="1" si="8"/>
        <v>157</v>
      </c>
      <c r="Q18">
        <f t="shared" ca="1" si="8"/>
        <v>160</v>
      </c>
      <c r="R18">
        <f t="shared" ca="1" si="8"/>
        <v>163</v>
      </c>
      <c r="T18">
        <f t="shared" ca="1" si="8"/>
        <v>107</v>
      </c>
    </row>
    <row r="19" spans="1:20">
      <c r="A19">
        <f>A17+1</f>
        <v>7</v>
      </c>
      <c r="B19">
        <f ca="1">B17+K17</f>
        <v>1255</v>
      </c>
      <c r="C19" t="e">
        <f ca="1">MIN($L20:$AK20)</f>
        <v>#N/A</v>
      </c>
      <c r="D19" t="str">
        <f ca="1">nomOngletDonnées&amp;"!E"&amp;B19&amp;":E"&amp;(B19+5000)</f>
        <v>'Proforma txt'!E1255:E6255</v>
      </c>
      <c r="F19" t="e">
        <f ca="1">MIN($L19:$AJ19)</f>
        <v>#N/A</v>
      </c>
      <c r="G19" t="e">
        <f ca="1">MATCH(F19,$L19:$AK19, 0)</f>
        <v>#N/A</v>
      </c>
      <c r="K19" t="e">
        <f ca="1">MAX($L19:$AJ19)</f>
        <v>#N/A</v>
      </c>
      <c r="L19" t="e">
        <f t="shared" ca="1" si="4"/>
        <v>#N/A</v>
      </c>
      <c r="M19" t="e">
        <f t="shared" ca="1" si="4"/>
        <v>#N/A</v>
      </c>
      <c r="N19" t="e">
        <f t="shared" ca="1" si="4"/>
        <v>#N/A</v>
      </c>
      <c r="O19" t="e">
        <f t="shared" ca="1" si="4"/>
        <v>#N/A</v>
      </c>
      <c r="P19" t="e">
        <f t="shared" ca="1" si="4"/>
        <v>#N/A</v>
      </c>
      <c r="Q19" t="e">
        <f t="shared" ca="1" si="4"/>
        <v>#N/A</v>
      </c>
      <c r="R19" t="e">
        <f t="shared" ca="1" si="4"/>
        <v>#N/A</v>
      </c>
      <c r="T19" t="e">
        <f t="shared" ca="1" si="4"/>
        <v>#N/A</v>
      </c>
    </row>
    <row r="20" spans="1:20">
      <c r="L20" t="e">
        <f t="shared" ref="L20:T20" ca="1" si="9">IF(L19=$F19,"",L19-$F19)</f>
        <v>#N/A</v>
      </c>
      <c r="M20" t="e">
        <f t="shared" ca="1" si="9"/>
        <v>#N/A</v>
      </c>
      <c r="N20" t="e">
        <f t="shared" ca="1" si="9"/>
        <v>#N/A</v>
      </c>
      <c r="O20" t="e">
        <f t="shared" ca="1" si="9"/>
        <v>#N/A</v>
      </c>
      <c r="P20" t="e">
        <f t="shared" ca="1" si="9"/>
        <v>#N/A</v>
      </c>
      <c r="Q20" t="e">
        <f t="shared" ca="1" si="9"/>
        <v>#N/A</v>
      </c>
      <c r="R20" t="e">
        <f t="shared" ca="1" si="9"/>
        <v>#N/A</v>
      </c>
      <c r="T20" t="e">
        <f t="shared" ca="1" si="9"/>
        <v>#N/A</v>
      </c>
    </row>
    <row r="23" spans="1:20">
      <c r="L23" s="5" t="s">
        <v>68</v>
      </c>
      <c r="M23" s="5"/>
      <c r="N23" s="5" t="s">
        <v>67</v>
      </c>
      <c r="O23" s="5" t="s">
        <v>66</v>
      </c>
      <c r="P23" s="5" t="s">
        <v>256</v>
      </c>
      <c r="Q23" s="5"/>
      <c r="R23" s="5"/>
      <c r="S23" s="5"/>
      <c r="T23" s="5" t="s">
        <v>86</v>
      </c>
    </row>
    <row r="24" spans="1:20">
      <c r="A24" t="s">
        <v>49</v>
      </c>
      <c r="B24" t="s">
        <v>56</v>
      </c>
      <c r="C24" t="s">
        <v>61</v>
      </c>
      <c r="D24" t="s">
        <v>59</v>
      </c>
      <c r="E24" t="s">
        <v>62</v>
      </c>
      <c r="F24" t="s">
        <v>57</v>
      </c>
      <c r="G24" t="s">
        <v>60</v>
      </c>
      <c r="L24" t="str">
        <f>referenceFacture</f>
        <v>2018 321 2765 19/12/2018</v>
      </c>
      <c r="N24" t="str">
        <f>totalFacture</f>
        <v>EUR 3.700,87</v>
      </c>
      <c r="O24" s="13" t="str">
        <f>totalMontant</f>
        <v>3.582,87</v>
      </c>
      <c r="P24" s="15">
        <f ca="1">SUMPRODUCT(Q25:Q5000,R25:R5000)</f>
        <v>3582.869999999999</v>
      </c>
      <c r="T24" t="str">
        <f>magasin</f>
        <v xml:space="preserve"> BLAGNAC FR</v>
      </c>
    </row>
    <row r="25" spans="1:20">
      <c r="I25" s="9" t="s">
        <v>87</v>
      </c>
      <c r="J25" s="9"/>
      <c r="L25" s="3" t="str">
        <f t="shared" ref="L25:T25" si="10">L6</f>
        <v>Ligne</v>
      </c>
      <c r="M25" s="3" t="str">
        <f t="shared" si="10"/>
        <v>Modèle</v>
      </c>
      <c r="N25" s="3" t="str">
        <f t="shared" si="10"/>
        <v>Code pièce</v>
      </c>
      <c r="O25" s="3" t="str">
        <f t="shared" si="10"/>
        <v>Couleur</v>
      </c>
      <c r="P25" s="3" t="str">
        <f t="shared" si="10"/>
        <v>Taille</v>
      </c>
      <c r="Q25" s="3" t="str">
        <f t="shared" si="10"/>
        <v>Quantité</v>
      </c>
      <c r="R25" s="3" t="str">
        <f t="shared" si="10"/>
        <v>Prix unitaire</v>
      </c>
      <c r="S25" s="3" t="str">
        <f t="shared" si="10"/>
        <v>Montant</v>
      </c>
      <c r="T25" s="3" t="str">
        <f t="shared" si="10"/>
        <v>Libellé</v>
      </c>
    </row>
    <row r="26" spans="1:20">
      <c r="A26" s="2">
        <v>1</v>
      </c>
      <c r="B26">
        <f>IF(A26=A25,B25+1,1)</f>
        <v>1</v>
      </c>
      <c r="C26">
        <f t="shared" ref="C26:C57" ca="1" si="11">OFFSET(INDEX($A:$A,$D26), 0, 2)</f>
        <v>9</v>
      </c>
      <c r="D26">
        <f t="shared" ref="D26:D57" si="12">MATCH(A26,A:A,0)</f>
        <v>7</v>
      </c>
      <c r="E26" t="str">
        <f>"A" &amp; D26</f>
        <v>A7</v>
      </c>
      <c r="F26">
        <f t="shared" ref="F26:F57" ca="1" si="13">OFFSET(INDEX($A:$A,$D26), 0, 1)</f>
        <v>1</v>
      </c>
      <c r="G26" t="str">
        <f t="shared" ref="G26:G57" ca="1" si="14">nomOngletDonnées&amp;"!A"&amp;F26&amp;":A"&amp;(F26+5000)</f>
        <v>'Proforma txt'!A1:A5001</v>
      </c>
      <c r="I26" s="11"/>
      <c r="J26" s="10">
        <f t="shared" ref="J26:J57" si="15">IF(ISBLANK(I26),J25, I26)</f>
        <v>0</v>
      </c>
      <c r="L26" t="str">
        <f ca="1">IF($J26="x","",TRIM(INDEX(INDIRECT($G26),OFFSET(INDIRECT($E26),0,COLUMN(L26)-1)+$B26-1)))</f>
        <v>1</v>
      </c>
      <c r="M26" t="str">
        <f t="shared" ref="M26:M57" ca="1" si="16">IF($J26="x","",TRIM(INDEX(INDIRECT($G26),OFFSET(INDIRECT($E26),0,COLUMN(M26)-1)+$B26-1)))</f>
        <v>OBAGB001</v>
      </c>
      <c r="N26" t="str">
        <f t="shared" ref="N26:N57" ca="1" si="17">IF($J26="x","",TRIM(INDEX(INDIRECT($G26),OFFSET(INDIRECT($E26),0,COLUMN(N26)-1)+$B26-1)))</f>
        <v>EVS00</v>
      </c>
      <c r="O26" s="7" t="str">
        <f t="shared" ref="O26:O57" ca="1" si="18">IF($J26="x","",RIGHT("000"&amp;TRIM(INDEX(INDIRECT($G26),OFFSET(INDIRECT($E26),0,COLUMN(O26)-1)+$B26-1)),3))</f>
        <v>389</v>
      </c>
      <c r="P26" t="str">
        <f t="shared" ref="P26:P57" ca="1" si="19">IF($J26="x","",TRIM(INDEX(INDIRECT($G26),OFFSET(INDIRECT($E26),0,COLUMN(P26)-1)+$B26-1)))</f>
        <v>UNICA</v>
      </c>
      <c r="Q26" s="6">
        <f t="shared" ref="Q26:Q57" ca="1" si="20">IF($J26="x","",0+TRIM(INDEX(INDIRECT($G26),OFFSET(INDIRECT($E26),0,COLUMN(Q26)-1)+$B26-1)))</f>
        <v>4</v>
      </c>
      <c r="R26" s="6">
        <f t="shared" ref="R26:R57" ca="1" si="21">IF($J26="x","",0+TRIM(INDEX(INDIRECT($G26),OFFSET(INDIRECT($E26),0,COLUMN(R26)-1)+$B26-1)))</f>
        <v>14.4</v>
      </c>
      <c r="S26" s="6" t="str">
        <f t="shared" ref="S26:S57" ca="1" si="22">IF($J26="x","",IFERROR(0+TRIM(INDEX(INDIRECT($G26),OFFSET(INDIRECT($E26),0,COLUMN(S26)-1)+$B26-1)),""))</f>
        <v/>
      </c>
      <c r="T26" t="str">
        <f t="shared" ref="T26:T57" ca="1" si="23">IF($J26="x","",TRIM(INDEX(INDIRECT($G26),OFFSET(INDIRECT($E26),0,COLUMN(T26)-1)+$B26-1)))</f>
        <v>CORPS O BAG EVA COMPOUND SILVER</v>
      </c>
    </row>
    <row r="27" spans="1:20">
      <c r="A27">
        <f ca="1">IF(B26=C26,A26+1,A26)</f>
        <v>1</v>
      </c>
      <c r="B27">
        <f ca="1">IF(A27=A26,B26+1,1)</f>
        <v>2</v>
      </c>
      <c r="C27">
        <f t="shared" ca="1" si="11"/>
        <v>9</v>
      </c>
      <c r="D27">
        <f t="shared" ca="1" si="12"/>
        <v>7</v>
      </c>
      <c r="E27" t="str">
        <f t="shared" ref="E27:E63" ca="1" si="24">"A" &amp; D27</f>
        <v>A7</v>
      </c>
      <c r="F27">
        <f t="shared" ca="1" si="13"/>
        <v>1</v>
      </c>
      <c r="G27" t="str">
        <f t="shared" ca="1" si="14"/>
        <v>'Proforma txt'!A1:A5001</v>
      </c>
      <c r="I27" s="11"/>
      <c r="J27" s="10">
        <f t="shared" si="15"/>
        <v>0</v>
      </c>
      <c r="L27" t="str">
        <f t="shared" ref="L27:L86" ca="1" si="25">IF($J27="x","",TRIM(INDEX(INDIRECT($G27),OFFSET(INDIRECT($E27),0,COLUMN(L27)-1)+$B27-1)))</f>
        <v>14</v>
      </c>
      <c r="M27" t="str">
        <f t="shared" ca="1" si="16"/>
        <v>OBAGB206</v>
      </c>
      <c r="N27" t="str">
        <f t="shared" ca="1" si="17"/>
        <v>EVS00</v>
      </c>
      <c r="O27" s="7" t="str">
        <f t="shared" ca="1" si="18"/>
        <v>038</v>
      </c>
      <c r="P27" t="str">
        <f t="shared" ca="1" si="19"/>
        <v>UNICA</v>
      </c>
      <c r="Q27" s="6">
        <f t="shared" ca="1" si="20"/>
        <v>5</v>
      </c>
      <c r="R27" s="6">
        <f t="shared" ca="1" si="21"/>
        <v>4.8</v>
      </c>
      <c r="S27" s="6" t="str">
        <f t="shared" ca="1" si="22"/>
        <v/>
      </c>
      <c r="T27" t="str">
        <f t="shared" ca="1" si="23"/>
        <v>CORPS INFÉRIEUR O POCKET EVA COMPOUND GRIS GRAPHITE</v>
      </c>
    </row>
    <row r="28" spans="1:20">
      <c r="A28">
        <f t="shared" ref="A28:A40" ca="1" si="26">IF(B27=C27,A27+1,A27)</f>
        <v>1</v>
      </c>
      <c r="B28">
        <f t="shared" ref="B28:B39" ca="1" si="27">IF(A28=A27,B27+1,1)</f>
        <v>3</v>
      </c>
      <c r="C28">
        <f t="shared" ca="1" si="11"/>
        <v>9</v>
      </c>
      <c r="D28">
        <f t="shared" ca="1" si="12"/>
        <v>7</v>
      </c>
      <c r="E28" t="str">
        <f t="shared" ca="1" si="24"/>
        <v>A7</v>
      </c>
      <c r="F28">
        <f t="shared" ca="1" si="13"/>
        <v>1</v>
      </c>
      <c r="G28" t="str">
        <f t="shared" ca="1" si="14"/>
        <v>'Proforma txt'!A1:A5001</v>
      </c>
      <c r="I28" s="11"/>
      <c r="J28" s="10">
        <f t="shared" si="15"/>
        <v>0</v>
      </c>
      <c r="L28" t="str">
        <f t="shared" ca="1" si="25"/>
        <v>29</v>
      </c>
      <c r="M28" t="str">
        <f t="shared" ca="1" si="16"/>
        <v>OBAGB033</v>
      </c>
      <c r="N28" t="str">
        <f t="shared" ca="1" si="17"/>
        <v>EVS00</v>
      </c>
      <c r="O28" s="7" t="str">
        <f t="shared" ca="1" si="18"/>
        <v>017</v>
      </c>
      <c r="P28" t="str">
        <f t="shared" ca="1" si="19"/>
        <v>UNICA</v>
      </c>
      <c r="Q28" s="6">
        <f t="shared" ca="1" si="20"/>
        <v>3</v>
      </c>
      <c r="R28" s="6">
        <f t="shared" ca="1" si="21"/>
        <v>14.16</v>
      </c>
      <c r="S28" s="6" t="str">
        <f t="shared" ca="1" si="22"/>
        <v/>
      </c>
      <c r="T28" t="str">
        <f t="shared" ca="1" si="23"/>
        <v>CORPS O BAG URBAN EVA COMPOUND NAVY</v>
      </c>
    </row>
    <row r="29" spans="1:20">
      <c r="A29">
        <f t="shared" ca="1" si="26"/>
        <v>1</v>
      </c>
      <c r="B29">
        <f t="shared" ca="1" si="27"/>
        <v>4</v>
      </c>
      <c r="C29">
        <f t="shared" ca="1" si="11"/>
        <v>9</v>
      </c>
      <c r="D29">
        <f t="shared" ca="1" si="12"/>
        <v>7</v>
      </c>
      <c r="E29" t="str">
        <f t="shared" ca="1" si="24"/>
        <v>A7</v>
      </c>
      <c r="F29">
        <f t="shared" ca="1" si="13"/>
        <v>1</v>
      </c>
      <c r="G29" t="str">
        <f t="shared" ca="1" si="14"/>
        <v>'Proforma txt'!A1:A5001</v>
      </c>
      <c r="I29" s="11"/>
      <c r="J29" s="10">
        <f t="shared" si="15"/>
        <v>0</v>
      </c>
      <c r="L29" t="str">
        <f t="shared" ca="1" si="25"/>
        <v>39</v>
      </c>
      <c r="M29" t="str">
        <f t="shared" ca="1" si="16"/>
        <v>OBAGB001</v>
      </c>
      <c r="N29" t="str">
        <f t="shared" ca="1" si="17"/>
        <v>EVS00</v>
      </c>
      <c r="O29" s="7" t="str">
        <f t="shared" ca="1" si="18"/>
        <v>389</v>
      </c>
      <c r="P29" t="str">
        <f t="shared" ca="1" si="19"/>
        <v>UNICA</v>
      </c>
      <c r="Q29" s="6">
        <f t="shared" ca="1" si="20"/>
        <v>4</v>
      </c>
      <c r="R29" s="6">
        <f t="shared" ca="1" si="21"/>
        <v>14.4</v>
      </c>
      <c r="S29" s="6" t="str">
        <f t="shared" ca="1" si="22"/>
        <v/>
      </c>
      <c r="T29" t="str">
        <f t="shared" ca="1" si="23"/>
        <v>CORPS O BAG EVA COMPOUND SILVER</v>
      </c>
    </row>
    <row r="30" spans="1:20">
      <c r="A30">
        <f t="shared" ca="1" si="26"/>
        <v>1</v>
      </c>
      <c r="B30">
        <f t="shared" ca="1" si="27"/>
        <v>5</v>
      </c>
      <c r="C30">
        <f t="shared" ca="1" si="11"/>
        <v>9</v>
      </c>
      <c r="D30">
        <f t="shared" ca="1" si="12"/>
        <v>7</v>
      </c>
      <c r="E30" t="str">
        <f t="shared" ca="1" si="24"/>
        <v>A7</v>
      </c>
      <c r="F30">
        <f t="shared" ca="1" si="13"/>
        <v>1</v>
      </c>
      <c r="G30" t="str">
        <f t="shared" ca="1" si="14"/>
        <v>'Proforma txt'!A1:A5001</v>
      </c>
      <c r="I30" s="11"/>
      <c r="J30" s="10">
        <f t="shared" si="15"/>
        <v>0</v>
      </c>
      <c r="L30" t="str">
        <f t="shared" ca="1" si="25"/>
        <v>45</v>
      </c>
      <c r="M30" t="str">
        <f t="shared" ca="1" si="16"/>
        <v>OBAGB002</v>
      </c>
      <c r="N30" t="str">
        <f t="shared" ca="1" si="17"/>
        <v>EVS00</v>
      </c>
      <c r="O30" s="7" t="str">
        <f t="shared" ca="1" si="18"/>
        <v>075</v>
      </c>
      <c r="P30" t="str">
        <f t="shared" ca="1" si="19"/>
        <v>UNICA</v>
      </c>
      <c r="Q30" s="6">
        <f t="shared" ca="1" si="20"/>
        <v>7</v>
      </c>
      <c r="R30" s="6">
        <f t="shared" ca="1" si="21"/>
        <v>14.4</v>
      </c>
      <c r="S30" s="6">
        <f t="shared" ca="1" si="22"/>
        <v>1</v>
      </c>
      <c r="T30" t="str">
        <f t="shared" ca="1" si="23"/>
        <v>CORPS O BAG MINI EVA COMPOUND ROSE SMOKE</v>
      </c>
    </row>
    <row r="31" spans="1:20">
      <c r="A31">
        <f t="shared" ca="1" si="26"/>
        <v>1</v>
      </c>
      <c r="B31">
        <f t="shared" ca="1" si="27"/>
        <v>6</v>
      </c>
      <c r="C31">
        <f t="shared" ca="1" si="11"/>
        <v>9</v>
      </c>
      <c r="D31">
        <f t="shared" ca="1" si="12"/>
        <v>7</v>
      </c>
      <c r="E31" t="str">
        <f t="shared" ca="1" si="24"/>
        <v>A7</v>
      </c>
      <c r="F31">
        <f t="shared" ca="1" si="13"/>
        <v>1</v>
      </c>
      <c r="G31" t="str">
        <f t="shared" ca="1" si="14"/>
        <v>'Proforma txt'!A1:A5001</v>
      </c>
      <c r="I31" s="11"/>
      <c r="J31" s="10">
        <f t="shared" si="15"/>
        <v>0</v>
      </c>
      <c r="L31" t="str">
        <f t="shared" ca="1" si="25"/>
        <v>49</v>
      </c>
      <c r="M31" t="str">
        <f t="shared" ca="1" si="16"/>
        <v>OBAGB002</v>
      </c>
      <c r="N31" t="str">
        <f t="shared" ca="1" si="17"/>
        <v>EVS00</v>
      </c>
      <c r="O31" s="7" t="str">
        <f t="shared" ca="1" si="18"/>
        <v>389</v>
      </c>
      <c r="P31" t="str">
        <f t="shared" ca="1" si="19"/>
        <v>UNICA</v>
      </c>
      <c r="Q31" s="6">
        <f t="shared" ca="1" si="20"/>
        <v>10</v>
      </c>
      <c r="R31" s="6">
        <f t="shared" ca="1" si="21"/>
        <v>14.4</v>
      </c>
      <c r="S31" s="6">
        <f t="shared" ca="1" si="22"/>
        <v>14</v>
      </c>
      <c r="T31" t="str">
        <f t="shared" ca="1" si="23"/>
        <v>CORPS O BAG MINI EVA COMPOUND SILVER</v>
      </c>
    </row>
    <row r="32" spans="1:20">
      <c r="A32">
        <f t="shared" ca="1" si="26"/>
        <v>1</v>
      </c>
      <c r="B32">
        <f t="shared" ca="1" si="27"/>
        <v>7</v>
      </c>
      <c r="C32">
        <f t="shared" ca="1" si="11"/>
        <v>9</v>
      </c>
      <c r="D32">
        <f t="shared" ca="1" si="12"/>
        <v>7</v>
      </c>
      <c r="E32" t="str">
        <f t="shared" ca="1" si="24"/>
        <v>A7</v>
      </c>
      <c r="F32">
        <f t="shared" ca="1" si="13"/>
        <v>1</v>
      </c>
      <c r="G32" t="str">
        <f t="shared" ca="1" si="14"/>
        <v>'Proforma txt'!A1:A5001</v>
      </c>
      <c r="I32" s="11"/>
      <c r="J32" s="10">
        <f t="shared" si="15"/>
        <v>0</v>
      </c>
      <c r="L32" t="str">
        <f t="shared" ca="1" si="25"/>
        <v>53</v>
      </c>
      <c r="M32" t="str">
        <f t="shared" ca="1" si="16"/>
        <v>HLESCE01</v>
      </c>
      <c r="N32" t="str">
        <f t="shared" ca="1" si="17"/>
        <v>ECS07</v>
      </c>
      <c r="O32" s="7" t="str">
        <f t="shared" ca="1" si="18"/>
        <v>133</v>
      </c>
      <c r="P32" t="str">
        <f t="shared" ca="1" si="19"/>
        <v>UNICA</v>
      </c>
      <c r="Q32" s="6">
        <f t="shared" ca="1" si="20"/>
        <v>8</v>
      </c>
      <c r="R32" s="6">
        <f t="shared" ca="1" si="21"/>
        <v>10.6</v>
      </c>
      <c r="S32" s="6">
        <f t="shared" ca="1" si="22"/>
        <v>29</v>
      </c>
      <c r="T32" t="str">
        <f t="shared" ca="1" si="23"/>
        <v>ANSES DOUBLE CHAÎNE EN « T » EN FAUX CUIR EFFET GRIFFÉ GRIS CLAIR</v>
      </c>
    </row>
    <row r="33" spans="1:20">
      <c r="A33">
        <f t="shared" ca="1" si="26"/>
        <v>1</v>
      </c>
      <c r="B33">
        <f t="shared" ca="1" si="27"/>
        <v>8</v>
      </c>
      <c r="C33">
        <f t="shared" ca="1" si="11"/>
        <v>9</v>
      </c>
      <c r="D33">
        <f t="shared" ca="1" si="12"/>
        <v>7</v>
      </c>
      <c r="E33" t="str">
        <f t="shared" ca="1" si="24"/>
        <v>A7</v>
      </c>
      <c r="F33">
        <f t="shared" ca="1" si="13"/>
        <v>1</v>
      </c>
      <c r="G33" t="str">
        <f t="shared" ca="1" si="14"/>
        <v>'Proforma txt'!A1:A5001</v>
      </c>
      <c r="I33" s="11"/>
      <c r="J33" s="10">
        <f t="shared" si="15"/>
        <v>0</v>
      </c>
      <c r="L33" t="str">
        <f t="shared" ca="1" si="25"/>
        <v>42</v>
      </c>
      <c r="M33" t="str">
        <f t="shared" ca="1" si="16"/>
        <v>OBAGT002</v>
      </c>
      <c r="N33" t="str">
        <f t="shared" ca="1" si="17"/>
        <v>LAS34</v>
      </c>
      <c r="O33" s="7" t="str">
        <f t="shared" ca="1" si="18"/>
        <v>086</v>
      </c>
      <c r="P33" t="str">
        <f t="shared" ca="1" si="19"/>
        <v>UNICA</v>
      </c>
      <c r="Q33" s="6">
        <f t="shared" ca="1" si="20"/>
        <v>1</v>
      </c>
      <c r="R33" s="6">
        <f t="shared" ca="1" si="21"/>
        <v>9.66</v>
      </c>
      <c r="S33" s="6">
        <f t="shared" ca="1" si="22"/>
        <v>39</v>
      </c>
      <c r="T33" t="str">
        <f t="shared" ca="1" si="23"/>
        <v>REVERS O BAG MINI EN LAINE RASÉE GRIS TOURTERELLE</v>
      </c>
    </row>
    <row r="34" spans="1:20">
      <c r="A34">
        <f t="shared" ca="1" si="26"/>
        <v>1</v>
      </c>
      <c r="B34">
        <f t="shared" ca="1" si="27"/>
        <v>9</v>
      </c>
      <c r="C34">
        <f t="shared" ca="1" si="11"/>
        <v>9</v>
      </c>
      <c r="D34">
        <f t="shared" ca="1" si="12"/>
        <v>7</v>
      </c>
      <c r="E34" t="str">
        <f t="shared" ca="1" si="24"/>
        <v>A7</v>
      </c>
      <c r="F34">
        <f t="shared" ca="1" si="13"/>
        <v>1</v>
      </c>
      <c r="G34" t="str">
        <f t="shared" ca="1" si="14"/>
        <v>'Proforma txt'!A1:A5001</v>
      </c>
      <c r="I34" s="11"/>
      <c r="J34" s="10">
        <f t="shared" si="15"/>
        <v>0</v>
      </c>
      <c r="L34" t="str">
        <f t="shared" ca="1" si="25"/>
        <v>5</v>
      </c>
      <c r="M34" t="str">
        <f t="shared" ca="1" si="16"/>
        <v>OBAGB034</v>
      </c>
      <c r="N34" t="str">
        <f t="shared" ca="1" si="17"/>
        <v>EVS00</v>
      </c>
      <c r="O34" s="7" t="str">
        <f t="shared" ca="1" si="18"/>
        <v>024</v>
      </c>
      <c r="P34" t="str">
        <f t="shared" ca="1" si="19"/>
        <v>UNICA</v>
      </c>
      <c r="Q34" s="6">
        <f t="shared" ca="1" si="20"/>
        <v>2</v>
      </c>
      <c r="R34" s="6">
        <f t="shared" ca="1" si="21"/>
        <v>12.59</v>
      </c>
      <c r="S34" s="6">
        <f t="shared" ca="1" si="22"/>
        <v>45</v>
      </c>
      <c r="T34" t="str">
        <f t="shared" ca="1" si="23"/>
        <v>CORPS O BAG GLAM EVA COMPOUND CHOCOLAT</v>
      </c>
    </row>
    <row r="35" spans="1:20">
      <c r="A35">
        <f t="shared" ca="1" si="26"/>
        <v>2</v>
      </c>
      <c r="B35">
        <f t="shared" ca="1" si="27"/>
        <v>1</v>
      </c>
      <c r="C35">
        <f t="shared" ca="1" si="11"/>
        <v>12</v>
      </c>
      <c r="D35">
        <f t="shared" ca="1" si="12"/>
        <v>9</v>
      </c>
      <c r="E35" t="str">
        <f t="shared" ca="1" si="24"/>
        <v>A9</v>
      </c>
      <c r="F35">
        <f t="shared" ca="1" si="13"/>
        <v>208</v>
      </c>
      <c r="G35" t="str">
        <f t="shared" ca="1" si="14"/>
        <v>'Proforma txt'!A208:A5208</v>
      </c>
      <c r="I35" s="11"/>
      <c r="J35" s="10">
        <f t="shared" si="15"/>
        <v>0</v>
      </c>
      <c r="L35" t="str">
        <f t="shared" ca="1" si="25"/>
        <v>11</v>
      </c>
      <c r="M35" t="str">
        <f t="shared" ca="1" si="16"/>
        <v>OBAGB206</v>
      </c>
      <c r="N35" t="str">
        <f t="shared" ca="1" si="17"/>
        <v>EVS00</v>
      </c>
      <c r="O35" s="7" t="str">
        <f t="shared" ca="1" si="18"/>
        <v>024</v>
      </c>
      <c r="P35" t="str">
        <f t="shared" ca="1" si="19"/>
        <v>UNICA</v>
      </c>
      <c r="Q35" s="6">
        <f t="shared" ca="1" si="20"/>
        <v>5</v>
      </c>
      <c r="R35" s="6">
        <f t="shared" ca="1" si="21"/>
        <v>4.8</v>
      </c>
      <c r="S35" s="6" t="str">
        <f t="shared" ca="1" si="22"/>
        <v/>
      </c>
      <c r="T35" t="str">
        <f t="shared" ca="1" si="23"/>
        <v>CORPS INFÉRIEUR O POCKET EVA COMPOUND CHOCOLAT</v>
      </c>
    </row>
    <row r="36" spans="1:20">
      <c r="A36">
        <f t="shared" ca="1" si="26"/>
        <v>2</v>
      </c>
      <c r="B36">
        <f t="shared" ca="1" si="27"/>
        <v>2</v>
      </c>
      <c r="C36">
        <f t="shared" ca="1" si="11"/>
        <v>12</v>
      </c>
      <c r="D36">
        <f t="shared" ca="1" si="12"/>
        <v>9</v>
      </c>
      <c r="E36" t="str">
        <f t="shared" ca="1" si="24"/>
        <v>A9</v>
      </c>
      <c r="F36">
        <f t="shared" ca="1" si="13"/>
        <v>208</v>
      </c>
      <c r="G36" t="str">
        <f t="shared" ca="1" si="14"/>
        <v>'Proforma txt'!A208:A5208</v>
      </c>
      <c r="I36" s="11"/>
      <c r="J36" s="10">
        <f t="shared" si="15"/>
        <v>0</v>
      </c>
      <c r="L36" t="str">
        <f t="shared" ca="1" si="25"/>
        <v>12</v>
      </c>
      <c r="M36" t="str">
        <f t="shared" ca="1" si="16"/>
        <v>OBAGS002</v>
      </c>
      <c r="N36" t="str">
        <f t="shared" ca="1" si="17"/>
        <v>TESR1</v>
      </c>
      <c r="O36" s="7" t="str">
        <f t="shared" ca="1" si="18"/>
        <v>055</v>
      </c>
      <c r="P36" t="str">
        <f t="shared" ca="1" si="19"/>
        <v>UNICA</v>
      </c>
      <c r="Q36" s="6">
        <f t="shared" ca="1" si="20"/>
        <v>5</v>
      </c>
      <c r="R36" s="6">
        <f t="shared" ca="1" si="21"/>
        <v>9</v>
      </c>
      <c r="S36" s="6">
        <f t="shared" ca="1" si="22"/>
        <v>4.8</v>
      </c>
      <c r="T36" t="str">
        <f t="shared" ca="1" si="23"/>
        <v>POCHETTE INTÉRIEURE FERMETURE ÉCLAIR O BAG MINI EN TISSU COTTON CORDUROY NOIR</v>
      </c>
    </row>
    <row r="37" spans="1:20">
      <c r="A37">
        <f t="shared" ca="1" si="26"/>
        <v>2</v>
      </c>
      <c r="B37">
        <f t="shared" ca="1" si="27"/>
        <v>3</v>
      </c>
      <c r="C37">
        <f t="shared" ca="1" si="11"/>
        <v>12</v>
      </c>
      <c r="D37">
        <f t="shared" ca="1" si="12"/>
        <v>9</v>
      </c>
      <c r="E37" t="str">
        <f t="shared" ca="1" si="24"/>
        <v>A9</v>
      </c>
      <c r="F37">
        <f t="shared" ca="1" si="13"/>
        <v>208</v>
      </c>
      <c r="G37" t="str">
        <f t="shared" ca="1" si="14"/>
        <v>'Proforma txt'!A208:A5208</v>
      </c>
      <c r="I37" s="11"/>
      <c r="J37" s="10">
        <f t="shared" si="15"/>
        <v>0</v>
      </c>
      <c r="L37" t="str">
        <f t="shared" ca="1" si="25"/>
        <v>13</v>
      </c>
      <c r="M37" t="str">
        <f t="shared" ca="1" si="16"/>
        <v>OBAGB002</v>
      </c>
      <c r="N37" t="str">
        <f t="shared" ca="1" si="17"/>
        <v>EVS00</v>
      </c>
      <c r="O37" s="7" t="str">
        <f t="shared" ca="1" si="18"/>
        <v>559</v>
      </c>
      <c r="P37" t="str">
        <f t="shared" ca="1" si="19"/>
        <v>UNICA</v>
      </c>
      <c r="Q37" s="6">
        <f t="shared" ca="1" si="20"/>
        <v>6</v>
      </c>
      <c r="R37" s="6">
        <f t="shared" ca="1" si="21"/>
        <v>14.4</v>
      </c>
      <c r="S37" s="6">
        <f t="shared" ca="1" si="22"/>
        <v>14.16</v>
      </c>
      <c r="T37" t="str">
        <f t="shared" ca="1" si="23"/>
        <v>CORPS O BAG MINI EVA COMPOUND CUIVRE</v>
      </c>
    </row>
    <row r="38" spans="1:20">
      <c r="A38">
        <f t="shared" ca="1" si="26"/>
        <v>2</v>
      </c>
      <c r="B38">
        <f t="shared" ca="1" si="27"/>
        <v>4</v>
      </c>
      <c r="C38">
        <f t="shared" ca="1" si="11"/>
        <v>12</v>
      </c>
      <c r="D38">
        <f t="shared" ca="1" si="12"/>
        <v>9</v>
      </c>
      <c r="E38" t="str">
        <f t="shared" ca="1" si="24"/>
        <v>A9</v>
      </c>
      <c r="F38">
        <f t="shared" ca="1" si="13"/>
        <v>208</v>
      </c>
      <c r="G38" t="str">
        <f t="shared" ca="1" si="14"/>
        <v>'Proforma txt'!A208:A5208</v>
      </c>
      <c r="I38" s="11"/>
      <c r="J38" s="10">
        <f t="shared" si="15"/>
        <v>0</v>
      </c>
      <c r="L38" t="str">
        <f t="shared" ca="1" si="25"/>
        <v>19</v>
      </c>
      <c r="M38" t="str">
        <f t="shared" ca="1" si="16"/>
        <v>SHOUX101</v>
      </c>
      <c r="N38" t="str">
        <f t="shared" ca="1" si="17"/>
        <v>ECS00</v>
      </c>
      <c r="O38" s="7" t="str">
        <f t="shared" ca="1" si="18"/>
        <v>018</v>
      </c>
      <c r="P38" t="str">
        <f t="shared" ca="1" si="19"/>
        <v>UNICA</v>
      </c>
      <c r="Q38" s="6">
        <f t="shared" ca="1" si="20"/>
        <v>2</v>
      </c>
      <c r="R38" s="6">
        <f t="shared" ca="1" si="21"/>
        <v>7.78</v>
      </c>
      <c r="S38" s="6">
        <f t="shared" ca="1" si="22"/>
        <v>14.4</v>
      </c>
      <c r="T38" t="str">
        <f t="shared" ca="1" si="23"/>
        <v>BANDOULIÈRE EXTRASLIM 110 + ANSES TUBULAIRES + CLIP FAUX CUIR BORDEAUX</v>
      </c>
    </row>
    <row r="39" spans="1:20">
      <c r="A39">
        <f t="shared" ca="1" si="26"/>
        <v>2</v>
      </c>
      <c r="B39">
        <f t="shared" ca="1" si="27"/>
        <v>5</v>
      </c>
      <c r="C39">
        <f t="shared" ca="1" si="11"/>
        <v>12</v>
      </c>
      <c r="D39">
        <f t="shared" ca="1" si="12"/>
        <v>9</v>
      </c>
      <c r="E39" t="str">
        <f t="shared" ca="1" si="24"/>
        <v>A9</v>
      </c>
      <c r="F39">
        <f t="shared" ca="1" si="13"/>
        <v>208</v>
      </c>
      <c r="G39" t="str">
        <f t="shared" ca="1" si="14"/>
        <v>'Proforma txt'!A208:A5208</v>
      </c>
      <c r="I39" s="11"/>
      <c r="J39" s="10">
        <f t="shared" si="15"/>
        <v>0</v>
      </c>
      <c r="L39" t="str">
        <f t="shared" ca="1" si="25"/>
        <v>21</v>
      </c>
      <c r="M39" t="str">
        <f t="shared" ca="1" si="16"/>
        <v>OBAGS002</v>
      </c>
      <c r="N39" t="str">
        <f t="shared" ca="1" si="17"/>
        <v>TESR1</v>
      </c>
      <c r="O39" s="7" t="str">
        <f t="shared" ca="1" si="18"/>
        <v>086</v>
      </c>
      <c r="P39" t="str">
        <f t="shared" ca="1" si="19"/>
        <v>UNICA</v>
      </c>
      <c r="Q39" s="6">
        <f t="shared" ca="1" si="20"/>
        <v>5</v>
      </c>
      <c r="R39" s="6">
        <f t="shared" ca="1" si="21"/>
        <v>9</v>
      </c>
      <c r="S39" s="6">
        <f t="shared" ca="1" si="22"/>
        <v>14.4</v>
      </c>
      <c r="T39" t="str">
        <f t="shared" ca="1" si="23"/>
        <v>POCHETTE INTÉRIEURE FERMETURE ÉCLAIR O BAG MINI EN TISSU COTTON CORDUROY GRIS TOUR</v>
      </c>
    </row>
    <row r="40" spans="1:20">
      <c r="A40">
        <f t="shared" ca="1" si="26"/>
        <v>2</v>
      </c>
      <c r="B40">
        <f ca="1">IF(A40=A39,B39+1,1)</f>
        <v>6</v>
      </c>
      <c r="C40">
        <f t="shared" ca="1" si="11"/>
        <v>12</v>
      </c>
      <c r="D40">
        <f t="shared" ca="1" si="12"/>
        <v>9</v>
      </c>
      <c r="E40" t="str">
        <f t="shared" ca="1" si="24"/>
        <v>A9</v>
      </c>
      <c r="F40">
        <f t="shared" ca="1" si="13"/>
        <v>208</v>
      </c>
      <c r="G40" t="str">
        <f t="shared" ca="1" si="14"/>
        <v>'Proforma txt'!A208:A5208</v>
      </c>
      <c r="I40" s="11"/>
      <c r="J40" s="10">
        <f t="shared" si="15"/>
        <v>0</v>
      </c>
      <c r="L40" t="str">
        <f t="shared" ca="1" si="25"/>
        <v>27</v>
      </c>
      <c r="M40" t="str">
        <f t="shared" ca="1" si="16"/>
        <v>OBAGS001</v>
      </c>
      <c r="N40" t="str">
        <f t="shared" ca="1" si="17"/>
        <v>TESR1</v>
      </c>
      <c r="O40" s="7" t="str">
        <f t="shared" ca="1" si="18"/>
        <v>018</v>
      </c>
      <c r="P40" t="str">
        <f t="shared" ca="1" si="19"/>
        <v>UNICA</v>
      </c>
      <c r="Q40" s="6">
        <f t="shared" ca="1" si="20"/>
        <v>5</v>
      </c>
      <c r="R40" s="6">
        <f t="shared" ca="1" si="21"/>
        <v>10.8</v>
      </c>
      <c r="S40" s="6">
        <f t="shared" ca="1" si="22"/>
        <v>14.4</v>
      </c>
      <c r="T40" t="str">
        <f t="shared" ca="1" si="23"/>
        <v>POCHETTE INTÉRIEURE FERMETURE ÉCLAIR O BAG EN TISSU COTTON CORDUROY BORDEAUX</v>
      </c>
    </row>
    <row r="41" spans="1:20">
      <c r="A41">
        <f t="shared" ref="A41:A61" ca="1" si="28">IF(B40=C40,A40+1,A40)</f>
        <v>2</v>
      </c>
      <c r="B41">
        <f t="shared" ref="B41:B47" ca="1" si="29">IF(A41=A40,B40+1,1)</f>
        <v>7</v>
      </c>
      <c r="C41">
        <f t="shared" ca="1" si="11"/>
        <v>12</v>
      </c>
      <c r="D41">
        <f t="shared" ca="1" si="12"/>
        <v>9</v>
      </c>
      <c r="E41" t="str">
        <f t="shared" ca="1" si="24"/>
        <v>A9</v>
      </c>
      <c r="F41">
        <f t="shared" ca="1" si="13"/>
        <v>208</v>
      </c>
      <c r="G41" t="str">
        <f t="shared" ca="1" si="14"/>
        <v>'Proforma txt'!A208:A5208</v>
      </c>
      <c r="I41" s="11"/>
      <c r="J41" s="10">
        <f t="shared" si="15"/>
        <v>0</v>
      </c>
      <c r="L41" t="str">
        <f t="shared" ca="1" si="25"/>
        <v>30</v>
      </c>
      <c r="M41" t="str">
        <f t="shared" ca="1" si="16"/>
        <v>OBAGB033</v>
      </c>
      <c r="N41" t="str">
        <f t="shared" ca="1" si="17"/>
        <v>EVS00</v>
      </c>
      <c r="O41" s="7" t="str">
        <f t="shared" ca="1" si="18"/>
        <v>078</v>
      </c>
      <c r="P41" t="str">
        <f t="shared" ca="1" si="19"/>
        <v>UNICA</v>
      </c>
      <c r="Q41" s="6">
        <f t="shared" ca="1" si="20"/>
        <v>3</v>
      </c>
      <c r="R41" s="6">
        <f t="shared" ca="1" si="21"/>
        <v>14.16</v>
      </c>
      <c r="S41" s="6">
        <f t="shared" ca="1" si="22"/>
        <v>10.6</v>
      </c>
      <c r="T41" t="str">
        <f t="shared" ca="1" si="23"/>
        <v>CORPS O BAG URBAN EVA COMPOUND SABLE</v>
      </c>
    </row>
    <row r="42" spans="1:20">
      <c r="A42">
        <f t="shared" ca="1" si="28"/>
        <v>2</v>
      </c>
      <c r="B42">
        <f t="shared" ca="1" si="29"/>
        <v>8</v>
      </c>
      <c r="C42">
        <f t="shared" ca="1" si="11"/>
        <v>12</v>
      </c>
      <c r="D42">
        <f t="shared" ca="1" si="12"/>
        <v>9</v>
      </c>
      <c r="E42" t="str">
        <f t="shared" ca="1" si="24"/>
        <v>A9</v>
      </c>
      <c r="F42">
        <f t="shared" ca="1" si="13"/>
        <v>208</v>
      </c>
      <c r="G42" t="str">
        <f t="shared" ca="1" si="14"/>
        <v>'Proforma txt'!A208:A5208</v>
      </c>
      <c r="I42" s="11"/>
      <c r="J42" s="10">
        <f t="shared" si="15"/>
        <v>0</v>
      </c>
      <c r="L42" t="str">
        <f t="shared" ca="1" si="25"/>
        <v>32</v>
      </c>
      <c r="M42" t="str">
        <f t="shared" ca="1" si="16"/>
        <v>OBAGB206</v>
      </c>
      <c r="N42" t="str">
        <f t="shared" ca="1" si="17"/>
        <v>EVS00</v>
      </c>
      <c r="O42" s="7" t="str">
        <f t="shared" ca="1" si="18"/>
        <v>559</v>
      </c>
      <c r="P42" t="str">
        <f t="shared" ca="1" si="19"/>
        <v>UNICA</v>
      </c>
      <c r="Q42" s="6">
        <f t="shared" ca="1" si="20"/>
        <v>4</v>
      </c>
      <c r="R42" s="6">
        <f t="shared" ca="1" si="21"/>
        <v>4.8</v>
      </c>
      <c r="S42" s="6">
        <f t="shared" ca="1" si="22"/>
        <v>9.66</v>
      </c>
      <c r="T42" t="str">
        <f t="shared" ca="1" si="23"/>
        <v>CORPS INFÉRIEUR O POCKET EVA COMPOUND CUIVRE</v>
      </c>
    </row>
    <row r="43" spans="1:20">
      <c r="A43">
        <f t="shared" ca="1" si="28"/>
        <v>2</v>
      </c>
      <c r="B43">
        <f t="shared" ca="1" si="29"/>
        <v>9</v>
      </c>
      <c r="C43">
        <f t="shared" ca="1" si="11"/>
        <v>12</v>
      </c>
      <c r="D43">
        <f t="shared" ca="1" si="12"/>
        <v>9</v>
      </c>
      <c r="E43" t="str">
        <f t="shared" ca="1" si="24"/>
        <v>A9</v>
      </c>
      <c r="F43">
        <f t="shared" ca="1" si="13"/>
        <v>208</v>
      </c>
      <c r="G43" t="str">
        <f t="shared" ca="1" si="14"/>
        <v>'Proforma txt'!A208:A5208</v>
      </c>
      <c r="I43" s="11"/>
      <c r="J43" s="10">
        <f t="shared" si="15"/>
        <v>0</v>
      </c>
      <c r="L43" t="str">
        <f t="shared" ca="1" si="25"/>
        <v>33</v>
      </c>
      <c r="M43" t="str">
        <f t="shared" ca="1" si="16"/>
        <v>OBAGB001</v>
      </c>
      <c r="N43" t="str">
        <f t="shared" ca="1" si="17"/>
        <v>EVS00</v>
      </c>
      <c r="O43" s="7" t="str">
        <f t="shared" ca="1" si="18"/>
        <v>024</v>
      </c>
      <c r="P43" t="str">
        <f t="shared" ca="1" si="19"/>
        <v>UNICA</v>
      </c>
      <c r="Q43" s="6">
        <f t="shared" ca="1" si="20"/>
        <v>8</v>
      </c>
      <c r="R43" s="6">
        <f t="shared" ca="1" si="21"/>
        <v>14.4</v>
      </c>
      <c r="S43" s="6">
        <f t="shared" ca="1" si="22"/>
        <v>12.59</v>
      </c>
      <c r="T43" t="str">
        <f t="shared" ca="1" si="23"/>
        <v>CORPS O BAG EVA COMPOUND CHOCOLAT</v>
      </c>
    </row>
    <row r="44" spans="1:20">
      <c r="A44">
        <f t="shared" ca="1" si="28"/>
        <v>2</v>
      </c>
      <c r="B44">
        <f t="shared" ca="1" si="29"/>
        <v>10</v>
      </c>
      <c r="C44">
        <f t="shared" ca="1" si="11"/>
        <v>12</v>
      </c>
      <c r="D44">
        <f t="shared" ca="1" si="12"/>
        <v>9</v>
      </c>
      <c r="E44" t="str">
        <f t="shared" ca="1" si="24"/>
        <v>A9</v>
      </c>
      <c r="F44">
        <f t="shared" ca="1" si="13"/>
        <v>208</v>
      </c>
      <c r="G44" t="str">
        <f t="shared" ca="1" si="14"/>
        <v>'Proforma txt'!A208:A5208</v>
      </c>
      <c r="I44" s="11"/>
      <c r="J44" s="10">
        <f t="shared" si="15"/>
        <v>0</v>
      </c>
      <c r="L44" t="str">
        <f t="shared" ca="1" si="25"/>
        <v>34</v>
      </c>
      <c r="M44" t="str">
        <f t="shared" ca="1" si="16"/>
        <v>OBAGS002</v>
      </c>
      <c r="N44" t="str">
        <f t="shared" ca="1" si="17"/>
        <v>TESR1</v>
      </c>
      <c r="O44" s="7" t="str">
        <f t="shared" ca="1" si="18"/>
        <v>018</v>
      </c>
      <c r="P44" t="str">
        <f t="shared" ca="1" si="19"/>
        <v>UNICA</v>
      </c>
      <c r="Q44" s="6">
        <f t="shared" ca="1" si="20"/>
        <v>3</v>
      </c>
      <c r="R44" s="6">
        <f t="shared" ca="1" si="21"/>
        <v>9</v>
      </c>
      <c r="S44" s="6">
        <f t="shared" ca="1" si="22"/>
        <v>57.6</v>
      </c>
      <c r="T44" t="str">
        <f t="shared" ca="1" si="23"/>
        <v>POCHETTE INTÉRIEURE FERMETURE ÉCLAIR O BAG MINI EN TISSU COTTON CORDUROY BORDEAUX</v>
      </c>
    </row>
    <row r="45" spans="1:20">
      <c r="A45">
        <f t="shared" ca="1" si="28"/>
        <v>2</v>
      </c>
      <c r="B45">
        <f t="shared" ca="1" si="29"/>
        <v>11</v>
      </c>
      <c r="C45">
        <f t="shared" ca="1" si="11"/>
        <v>12</v>
      </c>
      <c r="D45">
        <f t="shared" ca="1" si="12"/>
        <v>9</v>
      </c>
      <c r="E45" t="str">
        <f t="shared" ca="1" si="24"/>
        <v>A9</v>
      </c>
      <c r="F45">
        <f t="shared" ca="1" si="13"/>
        <v>208</v>
      </c>
      <c r="G45" t="str">
        <f t="shared" ca="1" si="14"/>
        <v>'Proforma txt'!A208:A5208</v>
      </c>
      <c r="I45" s="11"/>
      <c r="J45" s="10">
        <f t="shared" si="15"/>
        <v>0</v>
      </c>
      <c r="L45" t="str">
        <f t="shared" ca="1" si="25"/>
        <v>40</v>
      </c>
      <c r="M45" t="str">
        <f t="shared" ca="1" si="16"/>
        <v>OBAGS002</v>
      </c>
      <c r="N45" t="str">
        <f t="shared" ca="1" si="17"/>
        <v>TESR1</v>
      </c>
      <c r="O45" s="7" t="str">
        <f t="shared" ca="1" si="18"/>
        <v>258</v>
      </c>
      <c r="P45" t="str">
        <f t="shared" ca="1" si="19"/>
        <v>UNICA</v>
      </c>
      <c r="Q45" s="6">
        <f t="shared" ca="1" si="20"/>
        <v>3</v>
      </c>
      <c r="R45" s="6">
        <f t="shared" ca="1" si="21"/>
        <v>9</v>
      </c>
      <c r="S45" s="6">
        <f t="shared" ca="1" si="22"/>
        <v>24</v>
      </c>
      <c r="T45" t="str">
        <f t="shared" ca="1" si="23"/>
        <v>POCHETTE INTÉRIEURE FERMETURE ÉCLAIR O BAG MINI EN TISSU COTTON CORDUROY BEIGE</v>
      </c>
    </row>
    <row r="46" spans="1:20">
      <c r="A46">
        <f t="shared" ca="1" si="28"/>
        <v>2</v>
      </c>
      <c r="B46">
        <f t="shared" ca="1" si="29"/>
        <v>12</v>
      </c>
      <c r="C46">
        <f t="shared" ca="1" si="11"/>
        <v>12</v>
      </c>
      <c r="D46">
        <f t="shared" ca="1" si="12"/>
        <v>9</v>
      </c>
      <c r="E46" t="str">
        <f t="shared" ca="1" si="24"/>
        <v>A9</v>
      </c>
      <c r="F46">
        <f t="shared" ca="1" si="13"/>
        <v>208</v>
      </c>
      <c r="G46" t="str">
        <f t="shared" ca="1" si="14"/>
        <v>'Proforma txt'!A208:A5208</v>
      </c>
      <c r="I46" s="11"/>
      <c r="J46" s="10">
        <f t="shared" si="15"/>
        <v>0</v>
      </c>
      <c r="L46" t="str">
        <f t="shared" ca="1" si="25"/>
        <v>41</v>
      </c>
      <c r="M46" t="str">
        <f t="shared" ca="1" si="16"/>
        <v>OBAGS001</v>
      </c>
      <c r="N46" t="str">
        <f t="shared" ca="1" si="17"/>
        <v>TESR1</v>
      </c>
      <c r="O46" s="7" t="str">
        <f t="shared" ca="1" si="18"/>
        <v>086</v>
      </c>
      <c r="P46" t="str">
        <f t="shared" ca="1" si="19"/>
        <v>UNICA</v>
      </c>
      <c r="Q46" s="6">
        <f t="shared" ca="1" si="20"/>
        <v>2</v>
      </c>
      <c r="R46" s="6">
        <f t="shared" ca="1" si="21"/>
        <v>10.8</v>
      </c>
      <c r="S46" s="6">
        <f t="shared" ca="1" si="22"/>
        <v>42.48</v>
      </c>
      <c r="T46" t="str">
        <f t="shared" ca="1" si="23"/>
        <v>Fabriqué e</v>
      </c>
    </row>
    <row r="47" spans="1:20">
      <c r="A47">
        <f t="shared" ca="1" si="28"/>
        <v>3</v>
      </c>
      <c r="B47">
        <f t="shared" ca="1" si="29"/>
        <v>1</v>
      </c>
      <c r="C47">
        <f t="shared" ca="1" si="11"/>
        <v>11</v>
      </c>
      <c r="D47">
        <f t="shared" ca="1" si="12"/>
        <v>11</v>
      </c>
      <c r="E47" t="str">
        <f t="shared" ca="1" si="24"/>
        <v>A11</v>
      </c>
      <c r="F47">
        <f t="shared" ca="1" si="13"/>
        <v>420</v>
      </c>
      <c r="G47" t="str">
        <f t="shared" ca="1" si="14"/>
        <v>'Proforma txt'!A420:A5420</v>
      </c>
      <c r="I47" s="11"/>
      <c r="J47" s="10">
        <f t="shared" si="15"/>
        <v>0</v>
      </c>
      <c r="L47" t="str">
        <f t="shared" ca="1" si="25"/>
        <v>44</v>
      </c>
      <c r="M47" t="str">
        <f t="shared" ca="1" si="16"/>
        <v>OBAGB002</v>
      </c>
      <c r="N47" t="str">
        <f t="shared" ca="1" si="17"/>
        <v>EVS00</v>
      </c>
      <c r="O47" s="7" t="str">
        <f t="shared" ca="1" si="18"/>
        <v>559</v>
      </c>
      <c r="P47" t="str">
        <f t="shared" ca="1" si="19"/>
        <v>UNICA</v>
      </c>
      <c r="Q47" s="6">
        <f t="shared" ca="1" si="20"/>
        <v>2</v>
      </c>
      <c r="R47" s="6">
        <f t="shared" ca="1" si="21"/>
        <v>14.4</v>
      </c>
      <c r="S47" s="6" t="str">
        <f t="shared" ca="1" si="22"/>
        <v/>
      </c>
      <c r="T47" t="str">
        <f t="shared" ca="1" si="23"/>
        <v>POCHETTE INTÉRIEURE FERMETURE ÉCLAIR O BAG EN TISSU COTTON CORDUROY GRIS TOURTERE</v>
      </c>
    </row>
    <row r="48" spans="1:20">
      <c r="A48">
        <f t="shared" ca="1" si="28"/>
        <v>3</v>
      </c>
      <c r="B48">
        <f ca="1">IF(A48=A47,B47+1,1)</f>
        <v>2</v>
      </c>
      <c r="C48">
        <f t="shared" ca="1" si="11"/>
        <v>11</v>
      </c>
      <c r="D48">
        <f t="shared" ca="1" si="12"/>
        <v>11</v>
      </c>
      <c r="E48" t="str">
        <f t="shared" ca="1" si="24"/>
        <v>A11</v>
      </c>
      <c r="F48">
        <f t="shared" ca="1" si="13"/>
        <v>420</v>
      </c>
      <c r="G48" t="str">
        <f t="shared" ca="1" si="14"/>
        <v>'Proforma txt'!A420:A5420</v>
      </c>
      <c r="I48" s="11"/>
      <c r="J48" s="10">
        <f t="shared" si="15"/>
        <v>0</v>
      </c>
      <c r="L48" t="str">
        <f t="shared" ca="1" si="25"/>
        <v>46</v>
      </c>
      <c r="M48" t="str">
        <f t="shared" ca="1" si="16"/>
        <v>OBAGS001</v>
      </c>
      <c r="N48" t="str">
        <f t="shared" ca="1" si="17"/>
        <v>TESR1</v>
      </c>
      <c r="O48" s="7" t="str">
        <f t="shared" ca="1" si="18"/>
        <v>258</v>
      </c>
      <c r="P48" t="str">
        <f t="shared" ca="1" si="19"/>
        <v>UNICA</v>
      </c>
      <c r="Q48" s="6">
        <f t="shared" ca="1" si="20"/>
        <v>8</v>
      </c>
      <c r="R48" s="6">
        <f t="shared" ca="1" si="21"/>
        <v>10.8</v>
      </c>
      <c r="S48" s="6">
        <f t="shared" ca="1" si="22"/>
        <v>9</v>
      </c>
      <c r="T48" t="str">
        <f t="shared" ca="1" si="23"/>
        <v>CORPS O BAG MINI EVA COMPOUND CUIVRE</v>
      </c>
    </row>
    <row r="49" spans="1:20">
      <c r="A49">
        <f t="shared" ca="1" si="28"/>
        <v>3</v>
      </c>
      <c r="B49">
        <f t="shared" ref="B49:B51" ca="1" si="30">IF(A49=A48,B48+1,1)</f>
        <v>3</v>
      </c>
      <c r="C49">
        <f t="shared" ca="1" si="11"/>
        <v>11</v>
      </c>
      <c r="D49">
        <f t="shared" ca="1" si="12"/>
        <v>11</v>
      </c>
      <c r="E49" t="str">
        <f t="shared" ca="1" si="24"/>
        <v>A11</v>
      </c>
      <c r="F49">
        <f t="shared" ca="1" si="13"/>
        <v>420</v>
      </c>
      <c r="G49" t="str">
        <f t="shared" ca="1" si="14"/>
        <v>'Proforma txt'!A420:A5420</v>
      </c>
      <c r="I49" s="11"/>
      <c r="J49" s="10">
        <f t="shared" si="15"/>
        <v>0</v>
      </c>
      <c r="L49" t="str">
        <f t="shared" ca="1" si="25"/>
        <v>55</v>
      </c>
      <c r="M49" t="str">
        <f t="shared" ca="1" si="16"/>
        <v>OBAGB033</v>
      </c>
      <c r="N49" t="str">
        <f t="shared" ca="1" si="17"/>
        <v>EVS00</v>
      </c>
      <c r="O49" s="7" t="str">
        <f t="shared" ca="1" si="18"/>
        <v>371</v>
      </c>
      <c r="P49" t="str">
        <f t="shared" ca="1" si="19"/>
        <v>UNICA</v>
      </c>
      <c r="Q49" s="6">
        <f t="shared" ca="1" si="20"/>
        <v>1</v>
      </c>
      <c r="R49" s="6">
        <f t="shared" ca="1" si="21"/>
        <v>14.16</v>
      </c>
      <c r="S49" s="6">
        <f t="shared" ca="1" si="22"/>
        <v>14.4</v>
      </c>
      <c r="T49" t="str">
        <f t="shared" ca="1" si="23"/>
        <v>POCHETTE INTÉRIEURE FERMETURE ÉCLAIR O BAG EN TISSU COTTON CORDUROY BEIGE</v>
      </c>
    </row>
    <row r="50" spans="1:20">
      <c r="A50">
        <f t="shared" ca="1" si="28"/>
        <v>3</v>
      </c>
      <c r="B50">
        <f t="shared" ca="1" si="30"/>
        <v>4</v>
      </c>
      <c r="C50">
        <f t="shared" ca="1" si="11"/>
        <v>11</v>
      </c>
      <c r="D50">
        <f t="shared" ca="1" si="12"/>
        <v>11</v>
      </c>
      <c r="E50" t="str">
        <f t="shared" ca="1" si="24"/>
        <v>A11</v>
      </c>
      <c r="F50">
        <f t="shared" ca="1" si="13"/>
        <v>420</v>
      </c>
      <c r="G50" t="str">
        <f t="shared" ca="1" si="14"/>
        <v>'Proforma txt'!A420:A5420</v>
      </c>
      <c r="I50" s="11"/>
      <c r="J50" s="10">
        <f t="shared" si="15"/>
        <v>0</v>
      </c>
      <c r="L50" t="str">
        <f t="shared" ca="1" si="25"/>
        <v>2</v>
      </c>
      <c r="M50" t="str">
        <f t="shared" ca="1" si="16"/>
        <v>OBAGC102</v>
      </c>
      <c r="N50" t="str">
        <f t="shared" ca="1" si="17"/>
        <v>FAS01</v>
      </c>
      <c r="O50" s="7" t="str">
        <f t="shared" ca="1" si="18"/>
        <v>371</v>
      </c>
      <c r="P50" t="str">
        <f t="shared" ca="1" si="19"/>
        <v>UNICA</v>
      </c>
      <c r="Q50" s="6">
        <f t="shared" ca="1" si="20"/>
        <v>4</v>
      </c>
      <c r="R50" s="6">
        <f t="shared" ca="1" si="21"/>
        <v>25.68</v>
      </c>
      <c r="S50" s="6">
        <f t="shared" ca="1" si="22"/>
        <v>7.78</v>
      </c>
      <c r="T50" t="str">
        <f t="shared" ca="1" si="23"/>
        <v>CORPS O BAG URBAN EVA COMPOUND LATTE</v>
      </c>
    </row>
    <row r="51" spans="1:20">
      <c r="A51">
        <f t="shared" ca="1" si="28"/>
        <v>3</v>
      </c>
      <c r="B51">
        <f t="shared" ca="1" si="30"/>
        <v>5</v>
      </c>
      <c r="C51">
        <f t="shared" ca="1" si="11"/>
        <v>11</v>
      </c>
      <c r="D51">
        <f t="shared" ca="1" si="12"/>
        <v>11</v>
      </c>
      <c r="E51" t="str">
        <f t="shared" ca="1" si="24"/>
        <v>A11</v>
      </c>
      <c r="F51">
        <f t="shared" ca="1" si="13"/>
        <v>420</v>
      </c>
      <c r="G51" t="str">
        <f t="shared" ca="1" si="14"/>
        <v>'Proforma txt'!A420:A5420</v>
      </c>
      <c r="I51" s="11"/>
      <c r="J51" s="10">
        <f t="shared" si="15"/>
        <v>0</v>
      </c>
      <c r="L51" t="str">
        <f t="shared" ca="1" si="25"/>
        <v>3</v>
      </c>
      <c r="M51" t="str">
        <f t="shared" ca="1" si="16"/>
        <v>ACCEC020</v>
      </c>
      <c r="N51" t="str">
        <f t="shared" ca="1" si="17"/>
        <v>EVS47</v>
      </c>
      <c r="O51" s="7" t="str">
        <f t="shared" ca="1" si="18"/>
        <v>371</v>
      </c>
      <c r="P51" t="str">
        <f t="shared" ca="1" si="19"/>
        <v>UNICA</v>
      </c>
      <c r="Q51" s="6">
        <f t="shared" ca="1" si="20"/>
        <v>10</v>
      </c>
      <c r="R51" s="6">
        <f t="shared" ca="1" si="21"/>
        <v>5.9</v>
      </c>
      <c r="S51" s="6">
        <f t="shared" ca="1" si="22"/>
        <v>9</v>
      </c>
      <c r="T51" t="str">
        <f t="shared" ca="1" si="23"/>
        <v>COVER O BAG MINI EN FAUSSE FOURRURE LAPIN LATTE</v>
      </c>
    </row>
    <row r="52" spans="1:20">
      <c r="A52">
        <f t="shared" ca="1" si="28"/>
        <v>3</v>
      </c>
      <c r="B52">
        <f ca="1">IF(A52=A51,B51+1,1)</f>
        <v>6</v>
      </c>
      <c r="C52">
        <f t="shared" ca="1" si="11"/>
        <v>11</v>
      </c>
      <c r="D52">
        <f t="shared" ca="1" si="12"/>
        <v>11</v>
      </c>
      <c r="E52" t="str">
        <f t="shared" ca="1" si="24"/>
        <v>A11</v>
      </c>
      <c r="F52">
        <f t="shared" ca="1" si="13"/>
        <v>420</v>
      </c>
      <c r="G52" t="str">
        <f t="shared" ca="1" si="14"/>
        <v>'Proforma txt'!A420:A5420</v>
      </c>
      <c r="I52" s="11"/>
      <c r="J52" s="10">
        <f t="shared" si="15"/>
        <v>0</v>
      </c>
      <c r="L52" t="str">
        <f t="shared" ca="1" si="25"/>
        <v>4</v>
      </c>
      <c r="M52" t="str">
        <f t="shared" ca="1" si="16"/>
        <v>OBAGPA24</v>
      </c>
      <c r="N52" t="str">
        <f t="shared" ca="1" si="17"/>
        <v>TEST9</v>
      </c>
      <c r="O52" s="7" t="str">
        <f t="shared" ca="1" si="18"/>
        <v>017</v>
      </c>
      <c r="P52" t="str">
        <f t="shared" ca="1" si="19"/>
        <v>UNICA</v>
      </c>
      <c r="Q52" s="6">
        <f t="shared" ca="1" si="20"/>
        <v>3</v>
      </c>
      <c r="R52" s="6">
        <f t="shared" ca="1" si="21"/>
        <v>11.2</v>
      </c>
      <c r="S52" s="6">
        <f t="shared" ca="1" si="22"/>
        <v>10.8</v>
      </c>
      <c r="T52" t="str">
        <f t="shared" ca="1" si="23"/>
        <v>ACCESSOIRE POMPON + NŒUD EVA COMPOUND + FAUSSE FOURRURE RENARD LATTE</v>
      </c>
    </row>
    <row r="53" spans="1:20">
      <c r="A53">
        <f t="shared" ca="1" si="28"/>
        <v>3</v>
      </c>
      <c r="B53">
        <f t="shared" ref="B53" ca="1" si="31">IF(A53=A52,B52+1,1)</f>
        <v>7</v>
      </c>
      <c r="C53">
        <f t="shared" ca="1" si="11"/>
        <v>11</v>
      </c>
      <c r="D53">
        <f t="shared" ca="1" si="12"/>
        <v>11</v>
      </c>
      <c r="E53" t="str">
        <f t="shared" ca="1" si="24"/>
        <v>A11</v>
      </c>
      <c r="F53">
        <f t="shared" ca="1" si="13"/>
        <v>420</v>
      </c>
      <c r="G53" t="str">
        <f t="shared" ca="1" si="14"/>
        <v>'Proforma txt'!A420:A5420</v>
      </c>
      <c r="I53" s="11"/>
      <c r="J53" s="10">
        <f t="shared" si="15"/>
        <v>0</v>
      </c>
      <c r="L53" t="str">
        <f t="shared" ca="1" si="25"/>
        <v>6</v>
      </c>
      <c r="M53" t="str">
        <f t="shared" ca="1" si="16"/>
        <v>HLESCE01</v>
      </c>
      <c r="N53" t="str">
        <f t="shared" ca="1" si="17"/>
        <v>ECS00</v>
      </c>
      <c r="O53" s="7" t="str">
        <f t="shared" ca="1" si="18"/>
        <v>055</v>
      </c>
      <c r="P53" t="str">
        <f t="shared" ca="1" si="19"/>
        <v>UNICA</v>
      </c>
      <c r="Q53" s="6">
        <f t="shared" ca="1" si="20"/>
        <v>10</v>
      </c>
      <c r="R53" s="6">
        <f t="shared" ca="1" si="21"/>
        <v>12.66</v>
      </c>
      <c r="S53" s="6">
        <f t="shared" ca="1" si="22"/>
        <v>14.16</v>
      </c>
      <c r="T53" t="str">
        <f t="shared" ca="1" si="23"/>
        <v>RABAT TOURNIQUET O POCKET MICRO VELOURS + BIJOUX NAVY</v>
      </c>
    </row>
    <row r="54" spans="1:20">
      <c r="A54">
        <f t="shared" ca="1" si="28"/>
        <v>3</v>
      </c>
      <c r="B54">
        <f t="shared" ref="B54:B56" ca="1" si="32">IF(A54=A53,B53+1,1)</f>
        <v>8</v>
      </c>
      <c r="C54">
        <f t="shared" ca="1" si="11"/>
        <v>11</v>
      </c>
      <c r="D54">
        <f t="shared" ca="1" si="12"/>
        <v>11</v>
      </c>
      <c r="E54" t="str">
        <f t="shared" ca="1" si="24"/>
        <v>A11</v>
      </c>
      <c r="F54">
        <f t="shared" ca="1" si="13"/>
        <v>420</v>
      </c>
      <c r="G54" t="str">
        <f t="shared" ca="1" si="14"/>
        <v>'Proforma txt'!A420:A5420</v>
      </c>
      <c r="I54" s="11"/>
      <c r="J54" s="10">
        <f t="shared" si="15"/>
        <v>0</v>
      </c>
      <c r="L54" t="str">
        <f t="shared" ca="1" si="25"/>
        <v>9</v>
      </c>
      <c r="M54" t="str">
        <f t="shared" ca="1" si="16"/>
        <v>OBAGP006</v>
      </c>
      <c r="N54" t="str">
        <f t="shared" ca="1" si="17"/>
        <v>TEST5</v>
      </c>
      <c r="O54" s="7" t="str">
        <f t="shared" ca="1" si="18"/>
        <v>055</v>
      </c>
      <c r="P54" t="str">
        <f t="shared" ca="1" si="19"/>
        <v>UNICA</v>
      </c>
      <c r="Q54" s="6">
        <f t="shared" ca="1" si="20"/>
        <v>6</v>
      </c>
      <c r="R54" s="6">
        <f t="shared" ca="1" si="21"/>
        <v>12.1</v>
      </c>
      <c r="S54" s="6">
        <f t="shared" ca="1" si="22"/>
        <v>4.8</v>
      </c>
      <c r="T54" t="str">
        <f t="shared" ca="1" si="23"/>
        <v>ANSES DOUBLE CHAÎNE EN « T » EN FAUX CUIR NOIR</v>
      </c>
    </row>
    <row r="55" spans="1:20">
      <c r="A55">
        <f t="shared" ca="1" si="28"/>
        <v>3</v>
      </c>
      <c r="B55">
        <f t="shared" ca="1" si="32"/>
        <v>9</v>
      </c>
      <c r="C55">
        <f t="shared" ca="1" si="11"/>
        <v>11</v>
      </c>
      <c r="D55">
        <f t="shared" ca="1" si="12"/>
        <v>11</v>
      </c>
      <c r="E55" t="str">
        <f t="shared" ca="1" si="24"/>
        <v>A11</v>
      </c>
      <c r="F55">
        <f t="shared" ca="1" si="13"/>
        <v>420</v>
      </c>
      <c r="G55" t="str">
        <f t="shared" ca="1" si="14"/>
        <v>'Proforma txt'!A420:A5420</v>
      </c>
      <c r="I55" s="11"/>
      <c r="J55" s="10">
        <f t="shared" si="15"/>
        <v>0</v>
      </c>
      <c r="L55" t="str">
        <f t="shared" ca="1" si="25"/>
        <v>10</v>
      </c>
      <c r="M55" t="str">
        <f t="shared" ca="1" si="16"/>
        <v>ACCEC020</v>
      </c>
      <c r="N55" t="str">
        <f t="shared" ca="1" si="17"/>
        <v>EVS47</v>
      </c>
      <c r="O55" s="7" t="str">
        <f t="shared" ca="1" si="18"/>
        <v>055</v>
      </c>
      <c r="P55" t="str">
        <f t="shared" ca="1" si="19"/>
        <v>UNICA</v>
      </c>
      <c r="Q55" s="6">
        <f t="shared" ca="1" si="20"/>
        <v>15</v>
      </c>
      <c r="R55" s="6">
        <f t="shared" ca="1" si="21"/>
        <v>5.9</v>
      </c>
      <c r="S55" s="6">
        <f t="shared" ca="1" si="22"/>
        <v>14.4</v>
      </c>
      <c r="T55" t="str">
        <f t="shared" ca="1" si="23"/>
        <v>RABAT O POCKET EN TISSU LAINE TRESSÉE + BIJOUX NOIR</v>
      </c>
    </row>
    <row r="56" spans="1:20">
      <c r="A56">
        <f t="shared" ref="A56" ca="1" si="33">IF(B55=C55,A55+1,A55)</f>
        <v>3</v>
      </c>
      <c r="B56">
        <f t="shared" ca="1" si="32"/>
        <v>10</v>
      </c>
      <c r="C56">
        <f t="shared" ca="1" si="11"/>
        <v>11</v>
      </c>
      <c r="D56">
        <f t="shared" ca="1" si="12"/>
        <v>11</v>
      </c>
      <c r="E56" t="str">
        <f t="shared" ca="1" si="24"/>
        <v>A11</v>
      </c>
      <c r="F56">
        <f t="shared" ca="1" si="13"/>
        <v>420</v>
      </c>
      <c r="G56" t="str">
        <f t="shared" ca="1" si="14"/>
        <v>'Proforma txt'!A420:A5420</v>
      </c>
      <c r="I56" s="11"/>
      <c r="J56" s="10">
        <f t="shared" si="15"/>
        <v>0</v>
      </c>
      <c r="L56" t="str">
        <f t="shared" ca="1" si="25"/>
        <v>15</v>
      </c>
      <c r="M56" t="str">
        <f t="shared" ca="1" si="16"/>
        <v>OBAGC101</v>
      </c>
      <c r="N56" t="str">
        <f t="shared" ca="1" si="17"/>
        <v>FAS01</v>
      </c>
      <c r="O56" s="7" t="str">
        <f t="shared" ca="1" si="18"/>
        <v>371</v>
      </c>
      <c r="P56" t="str">
        <f t="shared" ca="1" si="19"/>
        <v>UNICA</v>
      </c>
      <c r="Q56" s="6">
        <f t="shared" ca="1" si="20"/>
        <v>4</v>
      </c>
      <c r="R56" s="6">
        <f t="shared" ca="1" si="21"/>
        <v>29.4</v>
      </c>
      <c r="S56" s="6">
        <f t="shared" ca="1" si="22"/>
        <v>9</v>
      </c>
      <c r="T56" t="str">
        <f t="shared" ca="1" si="23"/>
        <v>ACCESSOIRE POMPON + NŒUD EVA COMPOUND + FAUSSE FOURRURE RENARD NOIR</v>
      </c>
    </row>
    <row r="57" spans="1:20">
      <c r="A57">
        <f t="shared" ca="1" si="28"/>
        <v>3</v>
      </c>
      <c r="B57">
        <f t="shared" ref="B57:B61" ca="1" si="34">IF(A57=A56,B56+1,1)</f>
        <v>11</v>
      </c>
      <c r="C57">
        <f t="shared" ca="1" si="11"/>
        <v>11</v>
      </c>
      <c r="D57">
        <f t="shared" ca="1" si="12"/>
        <v>11</v>
      </c>
      <c r="E57" t="str">
        <f t="shared" ca="1" si="24"/>
        <v>A11</v>
      </c>
      <c r="F57">
        <f t="shared" ca="1" si="13"/>
        <v>420</v>
      </c>
      <c r="G57" t="str">
        <f t="shared" ca="1" si="14"/>
        <v>'Proforma txt'!A420:A5420</v>
      </c>
      <c r="I57" s="11"/>
      <c r="J57" s="10">
        <f t="shared" si="15"/>
        <v>0</v>
      </c>
      <c r="L57" t="str">
        <f t="shared" ca="1" si="25"/>
        <v>16</v>
      </c>
      <c r="M57" t="str">
        <f t="shared" ca="1" si="16"/>
        <v>OCLKD001</v>
      </c>
      <c r="N57" t="str">
        <f t="shared" ca="1" si="17"/>
        <v>MESC2</v>
      </c>
      <c r="O57" s="7" t="str">
        <f t="shared" ca="1" si="18"/>
        <v>076</v>
      </c>
      <c r="P57" t="str">
        <f t="shared" ca="1" si="19"/>
        <v>UNICA</v>
      </c>
      <c r="Q57" s="6">
        <f t="shared" ca="1" si="20"/>
        <v>10</v>
      </c>
      <c r="R57" s="6">
        <f t="shared" ca="1" si="21"/>
        <v>10.9</v>
      </c>
      <c r="S57" s="6">
        <f t="shared" ca="1" si="22"/>
        <v>9</v>
      </c>
      <c r="T57" t="str">
        <f t="shared" ca="1" si="23"/>
        <v>COVER O BAG EN FAUSSE FOURRURE LAPIN LATTE</v>
      </c>
    </row>
    <row r="58" spans="1:20">
      <c r="A58">
        <f t="shared" ca="1" si="28"/>
        <v>4</v>
      </c>
      <c r="B58">
        <f t="shared" ca="1" si="34"/>
        <v>1</v>
      </c>
      <c r="C58">
        <f t="shared" ref="C58:C80" ca="1" si="35">OFFSET(INDEX($A:$A,$D58), 0, 2)</f>
        <v>13</v>
      </c>
      <c r="D58">
        <f t="shared" ref="D58:D80" ca="1" si="36">MATCH(A58,A:A,0)</f>
        <v>13</v>
      </c>
      <c r="E58" t="str">
        <f t="shared" ca="1" si="24"/>
        <v>A13</v>
      </c>
      <c r="F58">
        <f t="shared" ref="F58:F80" ca="1" si="37">OFFSET(INDEX($A:$A,$D58), 0, 1)</f>
        <v>633</v>
      </c>
      <c r="G58" t="str">
        <f t="shared" ref="G58:G80" ca="1" si="38">nomOngletDonnées&amp;"!A"&amp;F58&amp;":A"&amp;(F58+5000)</f>
        <v>'Proforma txt'!A633:A5633</v>
      </c>
      <c r="I58" s="11"/>
      <c r="J58" s="10">
        <f t="shared" ref="J58:J80" si="39">IF(ISBLANK(I58),J57, I58)</f>
        <v>0</v>
      </c>
      <c r="L58" t="str">
        <f t="shared" ca="1" si="25"/>
        <v>17</v>
      </c>
      <c r="M58" t="str">
        <f t="shared" ref="M58:M86" ca="1" si="40">IF($J58="x","",TRIM(INDEX(INDIRECT($G58),OFFSET(INDIRECT($E58),0,COLUMN(M58)-1)+$B58-1)))</f>
        <v>OBAGPA24</v>
      </c>
      <c r="N58" t="str">
        <f t="shared" ref="N58:N86" ca="1" si="41">IF($J58="x","",TRIM(INDEX(INDIRECT($G58),OFFSET(INDIRECT($E58),0,COLUMN(N58)-1)+$B58-1)))</f>
        <v>TEST9</v>
      </c>
      <c r="O58" s="7" t="str">
        <f t="shared" ref="O58:O86" ca="1" si="42">IF($J58="x","",RIGHT("000"&amp;TRIM(INDEX(INDIRECT($G58),OFFSET(INDIRECT($E58),0,COLUMN(O58)-1)+$B58-1)),3))</f>
        <v>018</v>
      </c>
      <c r="P58" t="str">
        <f t="shared" ref="P58:P86" ca="1" si="43">IF($J58="x","",TRIM(INDEX(INDIRECT($G58),OFFSET(INDIRECT($E58),0,COLUMN(P58)-1)+$B58-1)))</f>
        <v>UNICA</v>
      </c>
      <c r="Q58" s="6">
        <f t="shared" ref="Q58:Q86" ca="1" si="44">IF($J58="x","",0+TRIM(INDEX(INDIRECT($G58),OFFSET(INDIRECT($E58),0,COLUMN(Q58)-1)+$B58-1)))</f>
        <v>4</v>
      </c>
      <c r="R58" s="6">
        <f t="shared" ref="R58:R86" ca="1" si="45">IF($J58="x","",0+TRIM(INDEX(INDIRECT($G58),OFFSET(INDIRECT($E58),0,COLUMN(R58)-1)+$B58-1)))</f>
        <v>11.2</v>
      </c>
      <c r="S58" s="6" t="str">
        <f t="shared" ref="S58:S86" ca="1" si="46">IF($J58="x","",IFERROR(0+TRIM(INDEX(INDIRECT($G58),OFFSET(INDIRECT($E58),0,COLUMN(S58)-1)+$B58-1)),""))</f>
        <v/>
      </c>
      <c r="T58" t="str">
        <f t="shared" ref="T58:T86" ca="1" si="47">IF($J58="x","",TRIM(INDEX(INDIRECT($G58),OFFSET(INDIRECT($E58),0,COLUMN(T58)-1)+$B58-1)))</f>
        <v>RABAT TOURNIQUET O POCKET MICRO VELOURS + BIJOUX BORDEAUX</v>
      </c>
    </row>
    <row r="59" spans="1:20">
      <c r="A59">
        <f t="shared" ca="1" si="28"/>
        <v>4</v>
      </c>
      <c r="B59">
        <f t="shared" ca="1" si="34"/>
        <v>2</v>
      </c>
      <c r="C59">
        <f t="shared" ca="1" si="35"/>
        <v>13</v>
      </c>
      <c r="D59">
        <f t="shared" ca="1" si="36"/>
        <v>13</v>
      </c>
      <c r="E59" t="str">
        <f t="shared" ca="1" si="24"/>
        <v>A13</v>
      </c>
      <c r="F59">
        <f t="shared" ca="1" si="37"/>
        <v>633</v>
      </c>
      <c r="G59" t="str">
        <f t="shared" ca="1" si="38"/>
        <v>'Proforma txt'!A633:A5633</v>
      </c>
      <c r="I59" s="11"/>
      <c r="J59" s="10">
        <f t="shared" si="39"/>
        <v>0</v>
      </c>
      <c r="L59" t="str">
        <f t="shared" ca="1" si="25"/>
        <v>20</v>
      </c>
      <c r="M59" t="str">
        <f t="shared" ca="1" si="40"/>
        <v>OBAGC101</v>
      </c>
      <c r="N59" t="str">
        <f t="shared" ca="1" si="41"/>
        <v>FAS01</v>
      </c>
      <c r="O59" s="7" t="str">
        <f t="shared" ca="1" si="42"/>
        <v>055</v>
      </c>
      <c r="P59" t="str">
        <f t="shared" ca="1" si="43"/>
        <v>UNICA</v>
      </c>
      <c r="Q59" s="6">
        <f t="shared" ca="1" si="44"/>
        <v>6</v>
      </c>
      <c r="R59" s="6">
        <f t="shared" ca="1" si="45"/>
        <v>29.4</v>
      </c>
      <c r="S59" s="6">
        <f t="shared" ca="1" si="46"/>
        <v>10.8</v>
      </c>
      <c r="T59" t="str">
        <f t="shared" ca="1" si="47"/>
        <v>COVER O BAG EN FAUSSE FOURRURE LAPIN NOIR</v>
      </c>
    </row>
    <row r="60" spans="1:20">
      <c r="A60">
        <f t="shared" ca="1" si="28"/>
        <v>4</v>
      </c>
      <c r="B60">
        <f t="shared" ca="1" si="34"/>
        <v>3</v>
      </c>
      <c r="C60">
        <f t="shared" ca="1" si="35"/>
        <v>13</v>
      </c>
      <c r="D60">
        <f t="shared" ca="1" si="36"/>
        <v>13</v>
      </c>
      <c r="E60" t="str">
        <f t="shared" ca="1" si="24"/>
        <v>A13</v>
      </c>
      <c r="F60">
        <f t="shared" ca="1" si="37"/>
        <v>633</v>
      </c>
      <c r="G60" t="str">
        <f t="shared" ca="1" si="38"/>
        <v>'Proforma txt'!A633:A5633</v>
      </c>
      <c r="I60" s="11"/>
      <c r="J60" s="10">
        <f t="shared" si="39"/>
        <v>0</v>
      </c>
      <c r="L60" t="str">
        <f t="shared" ca="1" si="25"/>
        <v>22</v>
      </c>
      <c r="M60" t="str">
        <f t="shared" ca="1" si="40"/>
        <v>OBAGC102</v>
      </c>
      <c r="N60" t="str">
        <f t="shared" ca="1" si="41"/>
        <v>FAS01</v>
      </c>
      <c r="O60" s="7" t="str">
        <f t="shared" ca="1" si="42"/>
        <v>055</v>
      </c>
      <c r="P60" t="str">
        <f t="shared" ca="1" si="43"/>
        <v>UNICA</v>
      </c>
      <c r="Q60" s="6">
        <f t="shared" ca="1" si="44"/>
        <v>6</v>
      </c>
      <c r="R60" s="6">
        <f t="shared" ca="1" si="45"/>
        <v>25.68</v>
      </c>
      <c r="S60" s="6">
        <f t="shared" ca="1" si="46"/>
        <v>14.16</v>
      </c>
      <c r="T60" t="str">
        <f t="shared" ca="1" si="47"/>
        <v>COVER O BAG MINI EN FAUSSE FOURRURE LAPIN NOIR</v>
      </c>
    </row>
    <row r="61" spans="1:20">
      <c r="A61">
        <f t="shared" ca="1" si="28"/>
        <v>4</v>
      </c>
      <c r="B61">
        <f t="shared" ca="1" si="34"/>
        <v>4</v>
      </c>
      <c r="C61">
        <f t="shared" ca="1" si="35"/>
        <v>13</v>
      </c>
      <c r="D61">
        <f t="shared" ca="1" si="36"/>
        <v>13</v>
      </c>
      <c r="E61" t="str">
        <f t="shared" ca="1" si="24"/>
        <v>A13</v>
      </c>
      <c r="F61">
        <f t="shared" ca="1" si="37"/>
        <v>633</v>
      </c>
      <c r="G61" t="str">
        <f t="shared" ca="1" si="38"/>
        <v>'Proforma txt'!A633:A5633</v>
      </c>
      <c r="I61" s="11"/>
      <c r="J61" s="10">
        <f t="shared" si="39"/>
        <v>0</v>
      </c>
      <c r="L61" t="str">
        <f t="shared" ca="1" si="25"/>
        <v>23</v>
      </c>
      <c r="M61" t="str">
        <f t="shared" ca="1" si="40"/>
        <v>OBAGB024</v>
      </c>
      <c r="N61" t="str">
        <f t="shared" ca="1" si="41"/>
        <v>EVS00</v>
      </c>
      <c r="O61" s="7" t="str">
        <f t="shared" ca="1" si="42"/>
        <v>076</v>
      </c>
      <c r="P61" t="str">
        <f t="shared" ca="1" si="43"/>
        <v>UNICA</v>
      </c>
      <c r="Q61" s="6">
        <f t="shared" ca="1" si="44"/>
        <v>5</v>
      </c>
      <c r="R61" s="6">
        <f t="shared" ca="1" si="45"/>
        <v>4.8</v>
      </c>
      <c r="S61" s="6">
        <f t="shared" ca="1" si="46"/>
        <v>25.68</v>
      </c>
      <c r="T61" t="str">
        <f t="shared" ca="1" si="47"/>
        <v>CORPS O POCKET MICRO EVA COMPOUND ROUGE</v>
      </c>
    </row>
    <row r="62" spans="1:20">
      <c r="A62">
        <f t="shared" ref="A62:A63" ca="1" si="48">IF(B61=C61,A61+1,A61)</f>
        <v>4</v>
      </c>
      <c r="B62">
        <f t="shared" ref="B62:B63" ca="1" si="49">IF(A62=A61,B61+1,1)</f>
        <v>5</v>
      </c>
      <c r="C62">
        <f t="shared" ca="1" si="35"/>
        <v>13</v>
      </c>
      <c r="D62">
        <f t="shared" ca="1" si="36"/>
        <v>13</v>
      </c>
      <c r="E62" t="str">
        <f t="shared" ca="1" si="24"/>
        <v>A13</v>
      </c>
      <c r="F62">
        <f t="shared" ca="1" si="37"/>
        <v>633</v>
      </c>
      <c r="G62" t="str">
        <f t="shared" ca="1" si="38"/>
        <v>'Proforma txt'!A633:A5633</v>
      </c>
      <c r="I62" s="11"/>
      <c r="J62" s="10">
        <f t="shared" si="39"/>
        <v>0</v>
      </c>
      <c r="L62" t="str">
        <f t="shared" ca="1" si="25"/>
        <v>24</v>
      </c>
      <c r="M62" t="str">
        <f t="shared" ca="1" si="40"/>
        <v>OCLKD001</v>
      </c>
      <c r="N62" t="str">
        <f t="shared" ca="1" si="41"/>
        <v>MESC2</v>
      </c>
      <c r="O62" s="7" t="str">
        <f t="shared" ca="1" si="42"/>
        <v>055</v>
      </c>
      <c r="P62" t="str">
        <f t="shared" ca="1" si="43"/>
        <v>UNICA</v>
      </c>
      <c r="Q62" s="6">
        <f t="shared" ca="1" si="44"/>
        <v>15</v>
      </c>
      <c r="R62" s="6">
        <f t="shared" ca="1" si="45"/>
        <v>10.9</v>
      </c>
      <c r="S62" s="6">
        <f t="shared" ca="1" si="46"/>
        <v>5.9</v>
      </c>
      <c r="T62" t="str">
        <f t="shared" ca="1" si="47"/>
        <v>O CLOCK MÉCANISME SHINY CRYSTALS NOIR</v>
      </c>
    </row>
    <row r="63" spans="1:20">
      <c r="A63">
        <f t="shared" ca="1" si="48"/>
        <v>4</v>
      </c>
      <c r="B63">
        <f t="shared" ca="1" si="49"/>
        <v>6</v>
      </c>
      <c r="C63">
        <f t="shared" ca="1" si="35"/>
        <v>13</v>
      </c>
      <c r="D63">
        <f t="shared" ca="1" si="36"/>
        <v>13</v>
      </c>
      <c r="E63" t="str">
        <f t="shared" ca="1" si="24"/>
        <v>A13</v>
      </c>
      <c r="F63">
        <f t="shared" ca="1" si="37"/>
        <v>633</v>
      </c>
      <c r="G63" t="str">
        <f t="shared" ca="1" si="38"/>
        <v>'Proforma txt'!A633:A5633</v>
      </c>
      <c r="I63" s="11"/>
      <c r="J63" s="10">
        <f t="shared" si="39"/>
        <v>0</v>
      </c>
      <c r="L63" t="str">
        <f t="shared" ca="1" si="25"/>
        <v>28</v>
      </c>
      <c r="M63" t="str">
        <f t="shared" ca="1" si="40"/>
        <v>OCLKD001</v>
      </c>
      <c r="N63" t="str">
        <f t="shared" ca="1" si="41"/>
        <v>MESC2</v>
      </c>
      <c r="O63" s="7" t="str">
        <f t="shared" ca="1" si="42"/>
        <v>389</v>
      </c>
      <c r="P63" t="str">
        <f t="shared" ca="1" si="43"/>
        <v>UNICA</v>
      </c>
      <c r="Q63" s="6">
        <f t="shared" ca="1" si="44"/>
        <v>15</v>
      </c>
      <c r="R63" s="6">
        <f t="shared" ca="1" si="45"/>
        <v>10.9</v>
      </c>
      <c r="S63" s="6">
        <f t="shared" ca="1" si="46"/>
        <v>11.2</v>
      </c>
      <c r="T63" t="str">
        <f t="shared" ca="1" si="47"/>
        <v>O CLOCK MÉCANISME SHINY CRYSTALS SILVER</v>
      </c>
    </row>
    <row r="64" spans="1:20">
      <c r="A64">
        <f t="shared" ref="A64:A70" ca="1" si="50">IF(B63=C63,A63+1,A63)</f>
        <v>4</v>
      </c>
      <c r="B64">
        <f t="shared" ref="B64:B70" ca="1" si="51">IF(A64=A63,B63+1,1)</f>
        <v>7</v>
      </c>
      <c r="C64">
        <f t="shared" ca="1" si="35"/>
        <v>13</v>
      </c>
      <c r="D64">
        <f t="shared" ca="1" si="36"/>
        <v>13</v>
      </c>
      <c r="E64" t="str">
        <f t="shared" ref="E64:E70" ca="1" si="52">"A" &amp; D64</f>
        <v>A13</v>
      </c>
      <c r="F64">
        <f t="shared" ca="1" si="37"/>
        <v>633</v>
      </c>
      <c r="G64" t="str">
        <f t="shared" ca="1" si="38"/>
        <v>'Proforma txt'!A633:A5633</v>
      </c>
      <c r="I64" s="11"/>
      <c r="J64" s="10">
        <f t="shared" si="39"/>
        <v>0</v>
      </c>
      <c r="L64" t="str">
        <f t="shared" ca="1" si="25"/>
        <v>31</v>
      </c>
      <c r="M64" t="str">
        <f t="shared" ca="1" si="40"/>
        <v>OBAGB002</v>
      </c>
      <c r="N64" t="str">
        <f t="shared" ca="1" si="41"/>
        <v>EVS00</v>
      </c>
      <c r="O64" s="7" t="str">
        <f t="shared" ca="1" si="42"/>
        <v>076</v>
      </c>
      <c r="P64" t="str">
        <f t="shared" ca="1" si="43"/>
        <v>UNICA</v>
      </c>
      <c r="Q64" s="6">
        <f t="shared" ca="1" si="44"/>
        <v>5</v>
      </c>
      <c r="R64" s="6">
        <f t="shared" ca="1" si="45"/>
        <v>14.4</v>
      </c>
      <c r="S64" s="6">
        <f t="shared" ca="1" si="46"/>
        <v>12.66</v>
      </c>
      <c r="T64" t="str">
        <f t="shared" ca="1" si="47"/>
        <v>CORPS O BAG MINI EVA COMPOUND ROUGE</v>
      </c>
    </row>
    <row r="65" spans="1:20">
      <c r="A65">
        <f t="shared" ca="1" si="50"/>
        <v>4</v>
      </c>
      <c r="B65">
        <f t="shared" ca="1" si="51"/>
        <v>8</v>
      </c>
      <c r="C65">
        <f t="shared" ca="1" si="35"/>
        <v>13</v>
      </c>
      <c r="D65">
        <f t="shared" ca="1" si="36"/>
        <v>13</v>
      </c>
      <c r="E65" t="str">
        <f t="shared" ca="1" si="52"/>
        <v>A13</v>
      </c>
      <c r="F65">
        <f t="shared" ca="1" si="37"/>
        <v>633</v>
      </c>
      <c r="G65" t="str">
        <f t="shared" ca="1" si="38"/>
        <v>'Proforma txt'!A633:A5633</v>
      </c>
      <c r="I65" s="11"/>
      <c r="J65" s="10">
        <f t="shared" si="39"/>
        <v>0</v>
      </c>
      <c r="L65" t="str">
        <f t="shared" ca="1" si="25"/>
        <v>43</v>
      </c>
      <c r="M65" t="str">
        <f t="shared" ca="1" si="40"/>
        <v>OBAGPA24</v>
      </c>
      <c r="N65" t="str">
        <f t="shared" ca="1" si="41"/>
        <v>TEST9</v>
      </c>
      <c r="O65" s="7" t="str">
        <f t="shared" ca="1" si="42"/>
        <v>134</v>
      </c>
      <c r="P65" t="str">
        <f t="shared" ca="1" si="43"/>
        <v>UNICA</v>
      </c>
      <c r="Q65" s="6">
        <f t="shared" ca="1" si="44"/>
        <v>3</v>
      </c>
      <c r="R65" s="6">
        <f t="shared" ca="1" si="45"/>
        <v>11.2</v>
      </c>
      <c r="S65" s="6">
        <f t="shared" ca="1" si="46"/>
        <v>12.1</v>
      </c>
      <c r="T65" t="str">
        <f t="shared" ca="1" si="47"/>
        <v>RABAT TOURNIQUET O POCKET MICRO VELOURS + BIJOUX GRIS ANTHRACITE</v>
      </c>
    </row>
    <row r="66" spans="1:20">
      <c r="A66">
        <f t="shared" ca="1" si="50"/>
        <v>4</v>
      </c>
      <c r="B66">
        <f t="shared" ca="1" si="51"/>
        <v>9</v>
      </c>
      <c r="C66">
        <f t="shared" ca="1" si="35"/>
        <v>13</v>
      </c>
      <c r="D66">
        <f t="shared" ca="1" si="36"/>
        <v>13</v>
      </c>
      <c r="E66" t="str">
        <f t="shared" ca="1" si="52"/>
        <v>A13</v>
      </c>
      <c r="F66">
        <f t="shared" ca="1" si="37"/>
        <v>633</v>
      </c>
      <c r="G66" t="str">
        <f t="shared" ca="1" si="38"/>
        <v>'Proforma txt'!A633:A5633</v>
      </c>
      <c r="I66" s="11"/>
      <c r="J66" s="10">
        <f t="shared" si="39"/>
        <v>0</v>
      </c>
      <c r="L66" t="str">
        <f t="shared" ca="1" si="25"/>
        <v>50</v>
      </c>
      <c r="M66" t="str">
        <f t="shared" ca="1" si="40"/>
        <v>OBAGPA24</v>
      </c>
      <c r="N66" t="str">
        <f t="shared" ca="1" si="41"/>
        <v>TEST9</v>
      </c>
      <c r="O66" s="7" t="str">
        <f t="shared" ca="1" si="42"/>
        <v>055</v>
      </c>
      <c r="P66" t="str">
        <f t="shared" ca="1" si="43"/>
        <v>UNICA</v>
      </c>
      <c r="Q66" s="6">
        <f t="shared" ca="1" si="44"/>
        <v>4</v>
      </c>
      <c r="R66" s="6">
        <f t="shared" ca="1" si="45"/>
        <v>11.2</v>
      </c>
      <c r="S66" s="6">
        <f t="shared" ca="1" si="46"/>
        <v>5.9</v>
      </c>
      <c r="T66" t="str">
        <f t="shared" ca="1" si="47"/>
        <v>RABAT TOURNIQUET O POCKET MICRO VELOURS + BIJOUX NOIR</v>
      </c>
    </row>
    <row r="67" spans="1:20">
      <c r="A67">
        <f t="shared" ca="1" si="50"/>
        <v>4</v>
      </c>
      <c r="B67">
        <f t="shared" ca="1" si="51"/>
        <v>10</v>
      </c>
      <c r="C67">
        <f t="shared" ca="1" si="35"/>
        <v>13</v>
      </c>
      <c r="D67">
        <f t="shared" ca="1" si="36"/>
        <v>13</v>
      </c>
      <c r="E67" t="str">
        <f t="shared" ca="1" si="52"/>
        <v>A13</v>
      </c>
      <c r="F67">
        <f t="shared" ca="1" si="37"/>
        <v>633</v>
      </c>
      <c r="G67" t="str">
        <f t="shared" ca="1" si="38"/>
        <v>'Proforma txt'!A633:A5633</v>
      </c>
      <c r="I67" s="11"/>
      <c r="J67" s="10">
        <f t="shared" si="39"/>
        <v>0</v>
      </c>
      <c r="L67" t="str">
        <f t="shared" ca="1" si="25"/>
        <v>51</v>
      </c>
      <c r="M67" t="str">
        <f t="shared" ca="1" si="40"/>
        <v>OBAGB001</v>
      </c>
      <c r="N67" t="str">
        <f t="shared" ca="1" si="41"/>
        <v>EVS00</v>
      </c>
      <c r="O67" s="7" t="str">
        <f t="shared" ca="1" si="42"/>
        <v>076</v>
      </c>
      <c r="P67" t="str">
        <f t="shared" ca="1" si="43"/>
        <v>UNICA</v>
      </c>
      <c r="Q67" s="6">
        <f t="shared" ca="1" si="44"/>
        <v>4</v>
      </c>
      <c r="R67" s="6">
        <f t="shared" ca="1" si="45"/>
        <v>14.4</v>
      </c>
      <c r="S67" s="6">
        <f t="shared" ca="1" si="46"/>
        <v>29.4</v>
      </c>
      <c r="T67" t="str">
        <f t="shared" ca="1" si="47"/>
        <v>CORPS O BAG EVA COMPOUND ROUGE</v>
      </c>
    </row>
    <row r="68" spans="1:20">
      <c r="A68">
        <f t="shared" ca="1" si="50"/>
        <v>4</v>
      </c>
      <c r="B68">
        <f t="shared" ca="1" si="51"/>
        <v>11</v>
      </c>
      <c r="C68">
        <f t="shared" ca="1" si="35"/>
        <v>13</v>
      </c>
      <c r="D68">
        <f t="shared" ca="1" si="36"/>
        <v>13</v>
      </c>
      <c r="E68" t="str">
        <f t="shared" ca="1" si="52"/>
        <v>A13</v>
      </c>
      <c r="F68">
        <f t="shared" ca="1" si="37"/>
        <v>633</v>
      </c>
      <c r="G68" t="str">
        <f t="shared" ca="1" si="38"/>
        <v>'Proforma txt'!A633:A5633</v>
      </c>
      <c r="I68" s="11"/>
      <c r="J68" s="10">
        <f t="shared" si="39"/>
        <v>0</v>
      </c>
      <c r="L68" t="str">
        <f t="shared" ca="1" si="25"/>
        <v>52</v>
      </c>
      <c r="M68" t="str">
        <f t="shared" ca="1" si="40"/>
        <v>ACCEC020</v>
      </c>
      <c r="N68" t="str">
        <f t="shared" ca="1" si="41"/>
        <v>EVS47</v>
      </c>
      <c r="O68" s="7" t="str">
        <f t="shared" ca="1" si="42"/>
        <v>076</v>
      </c>
      <c r="P68" t="str">
        <f t="shared" ca="1" si="43"/>
        <v>UNICA</v>
      </c>
      <c r="Q68" s="6">
        <f t="shared" ca="1" si="44"/>
        <v>10</v>
      </c>
      <c r="R68" s="6">
        <f t="shared" ca="1" si="45"/>
        <v>5.9</v>
      </c>
      <c r="S68" s="6">
        <f t="shared" ca="1" si="46"/>
        <v>10.9</v>
      </c>
      <c r="T68" t="str">
        <f t="shared" ca="1" si="47"/>
        <v>ACCESSOIRE POMPON + NŒUD EVA COMPOUND + FAUSSE FOURRURE RENARD ROUGE</v>
      </c>
    </row>
    <row r="69" spans="1:20">
      <c r="A69">
        <f t="shared" ref="A69" ca="1" si="53">IF(B68=C68,A68+1,A68)</f>
        <v>4</v>
      </c>
      <c r="B69">
        <f t="shared" ref="B69" ca="1" si="54">IF(A69=A68,B68+1,1)</f>
        <v>12</v>
      </c>
      <c r="C69">
        <f t="shared" ca="1" si="35"/>
        <v>13</v>
      </c>
      <c r="D69">
        <f t="shared" ca="1" si="36"/>
        <v>13</v>
      </c>
      <c r="E69" t="str">
        <f t="shared" ref="E69" ca="1" si="55">"A" &amp; D69</f>
        <v>A13</v>
      </c>
      <c r="F69">
        <f t="shared" ca="1" si="37"/>
        <v>633</v>
      </c>
      <c r="G69" t="str">
        <f t="shared" ca="1" si="38"/>
        <v>'Proforma txt'!A633:A5633</v>
      </c>
      <c r="I69" s="11"/>
      <c r="J69" s="10">
        <f t="shared" si="39"/>
        <v>0</v>
      </c>
      <c r="L69" t="str">
        <f t="shared" ca="1" si="25"/>
        <v>54</v>
      </c>
      <c r="M69" t="str">
        <f t="shared" ca="1" si="40"/>
        <v>HLESF800</v>
      </c>
      <c r="N69" t="str">
        <f t="shared" ca="1" si="41"/>
        <v>ECS94</v>
      </c>
      <c r="O69" s="7" t="str">
        <f t="shared" ca="1" si="42"/>
        <v>055</v>
      </c>
      <c r="P69" t="str">
        <f t="shared" ca="1" si="43"/>
        <v>UNICA</v>
      </c>
      <c r="Q69" s="6">
        <f t="shared" ca="1" si="44"/>
        <v>10</v>
      </c>
      <c r="R69" s="6">
        <f t="shared" ca="1" si="45"/>
        <v>9</v>
      </c>
      <c r="S69" s="6">
        <f t="shared" ca="1" si="46"/>
        <v>28.8</v>
      </c>
      <c r="T69" t="str">
        <f t="shared" ca="1" si="47"/>
        <v>ANSES COURTES AVEC BOUCLE FAUX CUIR EFFET GRIFFÉ + STRASS NOIR</v>
      </c>
    </row>
    <row r="70" spans="1:20">
      <c r="A70">
        <f t="shared" ca="1" si="50"/>
        <v>4</v>
      </c>
      <c r="B70">
        <f t="shared" ca="1" si="51"/>
        <v>13</v>
      </c>
      <c r="C70">
        <f t="shared" ca="1" si="35"/>
        <v>13</v>
      </c>
      <c r="D70">
        <f t="shared" ca="1" si="36"/>
        <v>13</v>
      </c>
      <c r="E70" t="str">
        <f t="shared" ca="1" si="52"/>
        <v>A13</v>
      </c>
      <c r="F70">
        <f t="shared" ca="1" si="37"/>
        <v>633</v>
      </c>
      <c r="G70" t="str">
        <f t="shared" ca="1" si="38"/>
        <v>'Proforma txt'!A633:A5633</v>
      </c>
      <c r="I70" s="11"/>
      <c r="J70" s="10">
        <f t="shared" si="39"/>
        <v>0</v>
      </c>
      <c r="L70" t="str">
        <f t="shared" ca="1" si="25"/>
        <v>56</v>
      </c>
      <c r="M70" t="str">
        <f t="shared" ca="1" si="40"/>
        <v>HLESF800</v>
      </c>
      <c r="N70" t="str">
        <f t="shared" ca="1" si="41"/>
        <v>ECS94</v>
      </c>
      <c r="O70" s="7" t="str">
        <f t="shared" ca="1" si="42"/>
        <v>559</v>
      </c>
      <c r="P70" t="str">
        <f t="shared" ca="1" si="43"/>
        <v>UNICA</v>
      </c>
      <c r="Q70" s="6">
        <f t="shared" ca="1" si="44"/>
        <v>6</v>
      </c>
      <c r="R70" s="6">
        <f t="shared" ca="1" si="45"/>
        <v>9</v>
      </c>
      <c r="S70" s="6">
        <f t="shared" ca="1" si="46"/>
        <v>86.4</v>
      </c>
      <c r="T70" t="str">
        <f t="shared" ca="1" si="47"/>
        <v>Fabriqué e</v>
      </c>
    </row>
    <row r="71" spans="1:20">
      <c r="A71">
        <f t="shared" ref="A71:A80" ca="1" si="56">IF(B70=C70,A70+1,A70)</f>
        <v>5</v>
      </c>
      <c r="B71">
        <f t="shared" ref="B71:B80" ca="1" si="57">IF(A71=A70,B70+1,1)</f>
        <v>1</v>
      </c>
      <c r="C71">
        <f t="shared" ca="1" si="35"/>
        <v>8</v>
      </c>
      <c r="D71">
        <f t="shared" ca="1" si="36"/>
        <v>15</v>
      </c>
      <c r="E71" t="str">
        <f t="shared" ref="E71:E80" ca="1" si="58">"A" &amp; D71</f>
        <v>A15</v>
      </c>
      <c r="F71">
        <f t="shared" ca="1" si="37"/>
        <v>858</v>
      </c>
      <c r="G71" t="str">
        <f t="shared" ca="1" si="38"/>
        <v>'Proforma txt'!A858:A5858</v>
      </c>
      <c r="I71" s="11"/>
      <c r="J71" s="10">
        <f t="shared" si="39"/>
        <v>0</v>
      </c>
      <c r="L71" t="str">
        <f t="shared" ca="1" si="25"/>
        <v>25</v>
      </c>
      <c r="M71" t="str">
        <f t="shared" ca="1" si="40"/>
        <v>HLESGC00</v>
      </c>
      <c r="N71" t="str">
        <f t="shared" ca="1" si="41"/>
        <v>ECS04</v>
      </c>
      <c r="O71" s="7" t="str">
        <f t="shared" ca="1" si="42"/>
        <v>038</v>
      </c>
      <c r="P71" t="str">
        <f t="shared" ca="1" si="43"/>
        <v>UNICA</v>
      </c>
      <c r="Q71" s="6">
        <f t="shared" ca="1" si="44"/>
        <v>10</v>
      </c>
      <c r="R71" s="6">
        <f t="shared" ca="1" si="45"/>
        <v>6.05</v>
      </c>
      <c r="S71" s="6" t="str">
        <f t="shared" ca="1" si="46"/>
        <v/>
      </c>
      <c r="T71" t="str">
        <f t="shared" ca="1" si="47"/>
        <v>ANSES COURTES AVEC BOUCLE FAUX CUIR EFFET GRIFFÉ + STRASS CUIVRE</v>
      </c>
    </row>
    <row r="72" spans="1:20">
      <c r="A72">
        <f t="shared" ca="1" si="56"/>
        <v>5</v>
      </c>
      <c r="B72">
        <f t="shared" ca="1" si="57"/>
        <v>2</v>
      </c>
      <c r="C72">
        <f t="shared" ca="1" si="35"/>
        <v>8</v>
      </c>
      <c r="D72">
        <f t="shared" ca="1" si="36"/>
        <v>15</v>
      </c>
      <c r="E72" t="str">
        <f t="shared" ca="1" si="58"/>
        <v>A15</v>
      </c>
      <c r="F72">
        <f t="shared" ca="1" si="37"/>
        <v>858</v>
      </c>
      <c r="G72" t="str">
        <f t="shared" ca="1" si="38"/>
        <v>'Proforma txt'!A858:A5858</v>
      </c>
      <c r="I72" s="11"/>
      <c r="J72" s="10">
        <f t="shared" si="39"/>
        <v>0</v>
      </c>
      <c r="L72" t="str">
        <f t="shared" ca="1" si="25"/>
        <v>7</v>
      </c>
      <c r="M72" t="str">
        <f t="shared" ca="1" si="40"/>
        <v>OBAGB032</v>
      </c>
      <c r="N72" t="str">
        <f t="shared" ca="1" si="41"/>
        <v>EVS00</v>
      </c>
      <c r="O72" s="7" t="str">
        <f t="shared" ca="1" si="42"/>
        <v>559</v>
      </c>
      <c r="P72" t="str">
        <f t="shared" ca="1" si="43"/>
        <v>UNICA</v>
      </c>
      <c r="Q72" s="6">
        <f t="shared" ca="1" si="44"/>
        <v>2</v>
      </c>
      <c r="R72" s="6">
        <f t="shared" ca="1" si="45"/>
        <v>14.16</v>
      </c>
      <c r="S72" s="6">
        <f t="shared" ca="1" si="46"/>
        <v>29.4</v>
      </c>
      <c r="T72" t="str">
        <f t="shared" ca="1" si="47"/>
        <v>ANSES COURTES EN FAUX CUIR POMPON GRIS GRAPHITE</v>
      </c>
    </row>
    <row r="73" spans="1:20">
      <c r="A73">
        <f t="shared" ca="1" si="56"/>
        <v>5</v>
      </c>
      <c r="B73">
        <f t="shared" ca="1" si="57"/>
        <v>3</v>
      </c>
      <c r="C73">
        <f t="shared" ca="1" si="35"/>
        <v>8</v>
      </c>
      <c r="D73">
        <f t="shared" ca="1" si="36"/>
        <v>15</v>
      </c>
      <c r="E73" t="str">
        <f t="shared" ca="1" si="58"/>
        <v>A15</v>
      </c>
      <c r="F73">
        <f t="shared" ca="1" si="37"/>
        <v>858</v>
      </c>
      <c r="G73" t="str">
        <f t="shared" ca="1" si="38"/>
        <v>'Proforma txt'!A858:A5858</v>
      </c>
      <c r="I73" s="11"/>
      <c r="J73" s="10">
        <f t="shared" si="39"/>
        <v>0</v>
      </c>
      <c r="L73" t="str">
        <f t="shared" ca="1" si="25"/>
        <v>8</v>
      </c>
      <c r="M73" t="str">
        <f t="shared" ca="1" si="40"/>
        <v>OBAGB033</v>
      </c>
      <c r="N73" t="str">
        <f t="shared" ca="1" si="41"/>
        <v>EVS00</v>
      </c>
      <c r="O73" s="7" t="str">
        <f t="shared" ca="1" si="42"/>
        <v>018</v>
      </c>
      <c r="P73" t="str">
        <f t="shared" ca="1" si="43"/>
        <v>UNICA</v>
      </c>
      <c r="Q73" s="6">
        <f t="shared" ca="1" si="44"/>
        <v>1</v>
      </c>
      <c r="R73" s="6">
        <f t="shared" ca="1" si="45"/>
        <v>14.16</v>
      </c>
      <c r="S73" s="6">
        <f t="shared" ca="1" si="46"/>
        <v>25.68</v>
      </c>
      <c r="T73" t="str">
        <f t="shared" ca="1" si="47"/>
        <v>CORPS O BAG KNIT MINI EVA COMPOUND CUIVRE</v>
      </c>
    </row>
    <row r="74" spans="1:20">
      <c r="A74">
        <f t="shared" ca="1" si="56"/>
        <v>5</v>
      </c>
      <c r="B74">
        <f t="shared" ca="1" si="57"/>
        <v>4</v>
      </c>
      <c r="C74">
        <f t="shared" ca="1" si="35"/>
        <v>8</v>
      </c>
      <c r="D74">
        <f t="shared" ca="1" si="36"/>
        <v>15</v>
      </c>
      <c r="E74" t="str">
        <f t="shared" ca="1" si="58"/>
        <v>A15</v>
      </c>
      <c r="F74">
        <f t="shared" ca="1" si="37"/>
        <v>858</v>
      </c>
      <c r="G74" t="str">
        <f t="shared" ca="1" si="38"/>
        <v>'Proforma txt'!A858:A5858</v>
      </c>
      <c r="I74" s="11"/>
      <c r="J74" s="10">
        <f t="shared" si="39"/>
        <v>0</v>
      </c>
      <c r="L74" t="str">
        <f t="shared" ca="1" si="25"/>
        <v>26</v>
      </c>
      <c r="M74" t="str">
        <f t="shared" ca="1" si="40"/>
        <v>OBAGB034</v>
      </c>
      <c r="N74" t="str">
        <f t="shared" ca="1" si="41"/>
        <v>EVS00</v>
      </c>
      <c r="O74" s="7" t="str">
        <f t="shared" ca="1" si="42"/>
        <v>540</v>
      </c>
      <c r="P74" t="str">
        <f t="shared" ca="1" si="43"/>
        <v>UNICA</v>
      </c>
      <c r="Q74" s="6">
        <f t="shared" ca="1" si="44"/>
        <v>2</v>
      </c>
      <c r="R74" s="6">
        <f t="shared" ca="1" si="45"/>
        <v>12.59</v>
      </c>
      <c r="S74" s="6">
        <f t="shared" ca="1" si="46"/>
        <v>4.8</v>
      </c>
      <c r="T74" t="str">
        <f t="shared" ca="1" si="47"/>
        <v>CORPS O BAG URBAN EVA COMPOUND BORDEAUX</v>
      </c>
    </row>
    <row r="75" spans="1:20">
      <c r="A75">
        <f t="shared" ca="1" si="56"/>
        <v>5</v>
      </c>
      <c r="B75">
        <f t="shared" ca="1" si="57"/>
        <v>5</v>
      </c>
      <c r="C75">
        <f t="shared" ca="1" si="35"/>
        <v>8</v>
      </c>
      <c r="D75">
        <f t="shared" ca="1" si="36"/>
        <v>15</v>
      </c>
      <c r="E75" t="str">
        <f t="shared" ca="1" si="58"/>
        <v>A15</v>
      </c>
      <c r="F75">
        <f t="shared" ca="1" si="37"/>
        <v>858</v>
      </c>
      <c r="G75" t="str">
        <f t="shared" ca="1" si="38"/>
        <v>'Proforma txt'!A858:A5858</v>
      </c>
      <c r="I75" s="11"/>
      <c r="J75" s="10">
        <f t="shared" si="39"/>
        <v>0</v>
      </c>
      <c r="L75" t="str">
        <f t="shared" ca="1" si="25"/>
        <v>47</v>
      </c>
      <c r="M75" t="str">
        <f t="shared" ca="1" si="40"/>
        <v>OBAGB016</v>
      </c>
      <c r="N75" t="str">
        <f t="shared" ca="1" si="41"/>
        <v>EVS00</v>
      </c>
      <c r="O75" s="7" t="str">
        <f t="shared" ca="1" si="42"/>
        <v>024</v>
      </c>
      <c r="P75" t="str">
        <f t="shared" ca="1" si="43"/>
        <v>UNICA</v>
      </c>
      <c r="Q75" s="6">
        <f t="shared" ca="1" si="44"/>
        <v>1</v>
      </c>
      <c r="R75" s="6">
        <f t="shared" ca="1" si="45"/>
        <v>12.6</v>
      </c>
      <c r="S75" s="6">
        <f t="shared" ca="1" si="46"/>
        <v>10.9</v>
      </c>
      <c r="T75" t="str">
        <f t="shared" ca="1" si="47"/>
        <v>CORPS O BAG GLAM EVA COMPOUND CURRY</v>
      </c>
    </row>
    <row r="76" spans="1:20">
      <c r="A76">
        <f t="shared" ca="1" si="56"/>
        <v>5</v>
      </c>
      <c r="B76">
        <f t="shared" ca="1" si="57"/>
        <v>6</v>
      </c>
      <c r="C76">
        <f t="shared" ca="1" si="35"/>
        <v>8</v>
      </c>
      <c r="D76">
        <f t="shared" ca="1" si="36"/>
        <v>15</v>
      </c>
      <c r="E76" t="str">
        <f t="shared" ca="1" si="58"/>
        <v>A15</v>
      </c>
      <c r="F76">
        <f t="shared" ca="1" si="37"/>
        <v>858</v>
      </c>
      <c r="G76" t="str">
        <f t="shared" ca="1" si="38"/>
        <v>'Proforma txt'!A858:A5858</v>
      </c>
      <c r="I76" s="11"/>
      <c r="J76" s="10">
        <f t="shared" si="39"/>
        <v>0</v>
      </c>
      <c r="L76" t="str">
        <f t="shared" ca="1" si="25"/>
        <v>18</v>
      </c>
      <c r="M76" t="str">
        <f t="shared" ca="1" si="40"/>
        <v>HLESG000</v>
      </c>
      <c r="N76" t="str">
        <f t="shared" ca="1" si="41"/>
        <v>ECS04</v>
      </c>
      <c r="O76" s="7" t="str">
        <f t="shared" ca="1" si="42"/>
        <v>038</v>
      </c>
      <c r="P76" t="str">
        <f t="shared" ca="1" si="43"/>
        <v>UNICA</v>
      </c>
      <c r="Q76" s="6">
        <f t="shared" ca="1" si="44"/>
        <v>15</v>
      </c>
      <c r="R76" s="6">
        <f t="shared" ca="1" si="45"/>
        <v>7.03</v>
      </c>
      <c r="S76" s="6">
        <f t="shared" ca="1" si="46"/>
        <v>10.9</v>
      </c>
      <c r="T76" t="str">
        <f t="shared" ca="1" si="47"/>
        <v>CORPS O MOON EVA COMPOUND CHOCOLAT</v>
      </c>
    </row>
    <row r="77" spans="1:20">
      <c r="A77">
        <f t="shared" ca="1" si="56"/>
        <v>5</v>
      </c>
      <c r="B77">
        <f t="shared" ca="1" si="57"/>
        <v>7</v>
      </c>
      <c r="C77">
        <f t="shared" ca="1" si="35"/>
        <v>8</v>
      </c>
      <c r="D77">
        <f t="shared" ca="1" si="36"/>
        <v>15</v>
      </c>
      <c r="E77" t="str">
        <f t="shared" ca="1" si="58"/>
        <v>A15</v>
      </c>
      <c r="F77">
        <f t="shared" ca="1" si="37"/>
        <v>858</v>
      </c>
      <c r="G77" t="str">
        <f t="shared" ca="1" si="38"/>
        <v>'Proforma txt'!A858:A5858</v>
      </c>
      <c r="I77" s="11"/>
      <c r="J77" s="10">
        <f t="shared" si="39"/>
        <v>0</v>
      </c>
      <c r="L77" t="str">
        <f t="shared" ca="1" si="25"/>
        <v>36</v>
      </c>
      <c r="M77" t="str">
        <f t="shared" ca="1" si="40"/>
        <v>OBAGB002</v>
      </c>
      <c r="N77" t="str">
        <f t="shared" ca="1" si="41"/>
        <v>EVS00</v>
      </c>
      <c r="O77" s="7" t="str">
        <f t="shared" ca="1" si="42"/>
        <v>026</v>
      </c>
      <c r="P77" t="str">
        <f t="shared" ca="1" si="43"/>
        <v>UNICA</v>
      </c>
      <c r="Q77" s="6">
        <f t="shared" ca="1" si="44"/>
        <v>4</v>
      </c>
      <c r="R77" s="6">
        <f t="shared" ca="1" si="45"/>
        <v>14.4</v>
      </c>
      <c r="S77" s="6">
        <f t="shared" ca="1" si="46"/>
        <v>14.4</v>
      </c>
      <c r="T77" t="str">
        <f t="shared" ca="1" si="47"/>
        <v>ANSES LONGUES EN FAUX CUIR POMPON GRIS GRAPHITE</v>
      </c>
    </row>
    <row r="78" spans="1:20">
      <c r="A78">
        <f t="shared" ca="1" si="56"/>
        <v>5</v>
      </c>
      <c r="B78">
        <f t="shared" ca="1" si="57"/>
        <v>8</v>
      </c>
      <c r="C78">
        <f t="shared" ca="1" si="35"/>
        <v>8</v>
      </c>
      <c r="D78">
        <f t="shared" ca="1" si="36"/>
        <v>15</v>
      </c>
      <c r="E78" t="str">
        <f t="shared" ca="1" si="58"/>
        <v>A15</v>
      </c>
      <c r="F78">
        <f t="shared" ca="1" si="37"/>
        <v>858</v>
      </c>
      <c r="G78" t="str">
        <f t="shared" ca="1" si="38"/>
        <v>'Proforma txt'!A858:A5858</v>
      </c>
      <c r="I78" s="11"/>
      <c r="J78" s="10">
        <f t="shared" si="39"/>
        <v>0</v>
      </c>
      <c r="L78" t="str">
        <f t="shared" ca="1" si="25"/>
        <v>38</v>
      </c>
      <c r="M78" t="str">
        <f t="shared" ca="1" si="40"/>
        <v>OBAGB002</v>
      </c>
      <c r="N78" t="str">
        <f t="shared" ca="1" si="41"/>
        <v>EVS00</v>
      </c>
      <c r="O78" s="7" t="str">
        <f t="shared" ca="1" si="42"/>
        <v>026</v>
      </c>
      <c r="P78" t="str">
        <f t="shared" ca="1" si="43"/>
        <v>UNICA</v>
      </c>
      <c r="Q78" s="6">
        <f t="shared" ca="1" si="44"/>
        <v>4</v>
      </c>
      <c r="R78" s="6">
        <f t="shared" ca="1" si="45"/>
        <v>14.4</v>
      </c>
      <c r="S78" s="6">
        <f t="shared" ca="1" si="46"/>
        <v>11.2</v>
      </c>
      <c r="T78" t="str">
        <f t="shared" ca="1" si="47"/>
        <v>CORPS O BAG MINI EVA COMPOUND BLEU COBALT</v>
      </c>
    </row>
    <row r="79" spans="1:20">
      <c r="A79">
        <f t="shared" ca="1" si="56"/>
        <v>6</v>
      </c>
      <c r="B79">
        <f t="shared" ca="1" si="57"/>
        <v>1</v>
      </c>
      <c r="C79">
        <f t="shared" ca="1" si="35"/>
        <v>4</v>
      </c>
      <c r="D79">
        <f t="shared" ca="1" si="36"/>
        <v>17</v>
      </c>
      <c r="E79" t="str">
        <f t="shared" ca="1" si="58"/>
        <v>A17</v>
      </c>
      <c r="F79">
        <f t="shared" ca="1" si="37"/>
        <v>1073</v>
      </c>
      <c r="G79" t="str">
        <f t="shared" ca="1" si="38"/>
        <v>'Proforma txt'!A1073:A6073</v>
      </c>
      <c r="I79" s="11"/>
      <c r="J79" s="10">
        <f t="shared" si="39"/>
        <v>0</v>
      </c>
      <c r="L79" t="str">
        <f t="shared" ca="1" si="25"/>
        <v>35</v>
      </c>
      <c r="M79" t="str">
        <f t="shared" ca="1" si="40"/>
        <v>OBAGB032</v>
      </c>
      <c r="N79" t="str">
        <f t="shared" ca="1" si="41"/>
        <v>EVS00</v>
      </c>
      <c r="O79" s="7" t="str">
        <f t="shared" ca="1" si="42"/>
        <v>078</v>
      </c>
      <c r="P79" t="str">
        <f t="shared" ca="1" si="43"/>
        <v>UNICA</v>
      </c>
      <c r="Q79" s="6">
        <f t="shared" ca="1" si="44"/>
        <v>2</v>
      </c>
      <c r="R79" s="6">
        <f t="shared" ca="1" si="45"/>
        <v>14.16</v>
      </c>
      <c r="S79" s="6" t="str">
        <f t="shared" ca="1" si="46"/>
        <v/>
      </c>
      <c r="T79" t="str">
        <f t="shared" ca="1" si="47"/>
        <v>CORPS O BAG KNIT MINI EVA COMPOUND SABLE</v>
      </c>
    </row>
    <row r="80" spans="1:20">
      <c r="A80">
        <f t="shared" ca="1" si="56"/>
        <v>6</v>
      </c>
      <c r="B80">
        <f t="shared" ca="1" si="57"/>
        <v>2</v>
      </c>
      <c r="C80">
        <f t="shared" ca="1" si="35"/>
        <v>4</v>
      </c>
      <c r="D80">
        <f t="shared" ca="1" si="36"/>
        <v>17</v>
      </c>
      <c r="E80" t="str">
        <f t="shared" ca="1" si="58"/>
        <v>A17</v>
      </c>
      <c r="F80">
        <f t="shared" ca="1" si="37"/>
        <v>1073</v>
      </c>
      <c r="G80" t="str">
        <f t="shared" ca="1" si="38"/>
        <v>'Proforma txt'!A1073:A6073</v>
      </c>
      <c r="I80" s="11"/>
      <c r="J80" s="10">
        <f t="shared" si="39"/>
        <v>0</v>
      </c>
      <c r="L80" t="str">
        <f t="shared" ca="1" si="25"/>
        <v>37</v>
      </c>
      <c r="M80" t="str">
        <f t="shared" ca="1" si="40"/>
        <v>OBAGB017</v>
      </c>
      <c r="N80" t="str">
        <f t="shared" ca="1" si="41"/>
        <v>EVS00</v>
      </c>
      <c r="O80" s="7" t="str">
        <f t="shared" ca="1" si="42"/>
        <v>540</v>
      </c>
      <c r="P80" t="str">
        <f t="shared" ca="1" si="43"/>
        <v>UNICA</v>
      </c>
      <c r="Q80" s="6">
        <f t="shared" ca="1" si="44"/>
        <v>3</v>
      </c>
      <c r="R80" s="6">
        <f t="shared" ca="1" si="45"/>
        <v>11.04</v>
      </c>
      <c r="S80" s="6">
        <f t="shared" ca="1" si="46"/>
        <v>14.16</v>
      </c>
      <c r="T80" t="str">
        <f t="shared" ca="1" si="47"/>
        <v>CORPS O MOON LIGHT EVA COMPOUND CURRY</v>
      </c>
    </row>
    <row r="81" spans="1:20">
      <c r="A81">
        <f t="shared" ref="A81:A86" ca="1" si="59">IF(B80=C80,A80+1,A80)</f>
        <v>6</v>
      </c>
      <c r="B81">
        <f t="shared" ref="B81:B86" ca="1" si="60">IF(A81=A80,B80+1,1)</f>
        <v>3</v>
      </c>
      <c r="C81">
        <f t="shared" ref="C81:C86" ca="1" si="61">OFFSET(INDEX($A:$A,$D81), 0, 2)</f>
        <v>4</v>
      </c>
      <c r="D81">
        <f t="shared" ref="D81:D86" ca="1" si="62">MATCH(A81,A:A,0)</f>
        <v>17</v>
      </c>
      <c r="E81" t="str">
        <f t="shared" ref="E81:E86" ca="1" si="63">"A" &amp; D81</f>
        <v>A17</v>
      </c>
      <c r="F81">
        <f t="shared" ref="F81:F86" ca="1" si="64">OFFSET(INDEX($A:$A,$D81), 0, 1)</f>
        <v>1073</v>
      </c>
      <c r="G81" t="str">
        <f t="shared" ref="G81:G86" ca="1" si="65">nomOngletDonnées&amp;"!A"&amp;F81&amp;":A"&amp;(F81+5000)</f>
        <v>'Proforma txt'!A1073:A6073</v>
      </c>
      <c r="I81" s="11"/>
      <c r="J81" s="10">
        <f t="shared" ref="J81:J86" si="66">IF(ISBLANK(I81),J80, I81)</f>
        <v>0</v>
      </c>
      <c r="L81" t="str">
        <f t="shared" ca="1" si="25"/>
        <v>48</v>
      </c>
      <c r="M81" t="str">
        <f t="shared" ca="1" si="40"/>
        <v>OBAGB001</v>
      </c>
      <c r="N81" t="str">
        <f t="shared" ca="1" si="41"/>
        <v>EVS00</v>
      </c>
      <c r="O81" s="7" t="str">
        <f t="shared" ca="1" si="42"/>
        <v>559</v>
      </c>
      <c r="P81" t="str">
        <f t="shared" ca="1" si="43"/>
        <v>UNICA</v>
      </c>
      <c r="Q81" s="6">
        <f t="shared" ca="1" si="44"/>
        <v>8</v>
      </c>
      <c r="R81" s="6">
        <f t="shared" ca="1" si="45"/>
        <v>14.4</v>
      </c>
      <c r="S81" s="6">
        <f t="shared" ca="1" si="46"/>
        <v>14.16</v>
      </c>
      <c r="T81" t="str">
        <f t="shared" ca="1" si="47"/>
        <v>CORPS O BAG EVA COMPOUND CUIVRE</v>
      </c>
    </row>
    <row r="82" spans="1:20">
      <c r="A82">
        <f t="shared" ca="1" si="59"/>
        <v>6</v>
      </c>
      <c r="B82">
        <f t="shared" ca="1" si="60"/>
        <v>4</v>
      </c>
      <c r="C82">
        <f t="shared" ca="1" si="61"/>
        <v>4</v>
      </c>
      <c r="D82">
        <f t="shared" ca="1" si="62"/>
        <v>17</v>
      </c>
      <c r="E82" t="str">
        <f t="shared" ca="1" si="63"/>
        <v>A17</v>
      </c>
      <c r="F82">
        <f t="shared" ca="1" si="64"/>
        <v>1073</v>
      </c>
      <c r="G82" t="str">
        <f t="shared" ca="1" si="65"/>
        <v>'Proforma txt'!A1073:A6073</v>
      </c>
      <c r="I82" s="11" t="s">
        <v>88</v>
      </c>
      <c r="J82" s="10" t="str">
        <f t="shared" si="66"/>
        <v>x</v>
      </c>
      <c r="L82" t="str">
        <f t="shared" ca="1" si="25"/>
        <v/>
      </c>
      <c r="M82" t="str">
        <f t="shared" ca="1" si="40"/>
        <v/>
      </c>
      <c r="N82" t="str">
        <f t="shared" ca="1" si="41"/>
        <v/>
      </c>
      <c r="O82" s="7" t="str">
        <f t="shared" ca="1" si="42"/>
        <v/>
      </c>
      <c r="P82" t="str">
        <f t="shared" ca="1" si="43"/>
        <v/>
      </c>
      <c r="Q82" s="6" t="str">
        <f t="shared" ca="1" si="44"/>
        <v/>
      </c>
      <c r="R82" s="6" t="str">
        <f t="shared" ca="1" si="45"/>
        <v/>
      </c>
      <c r="S82" s="6" t="str">
        <f t="shared" ca="1" si="46"/>
        <v/>
      </c>
      <c r="T82" t="str">
        <f t="shared" ca="1" si="47"/>
        <v/>
      </c>
    </row>
    <row r="83" spans="1:20">
      <c r="A83">
        <f t="shared" ca="1" si="59"/>
        <v>7</v>
      </c>
      <c r="B83">
        <f t="shared" ca="1" si="60"/>
        <v>1</v>
      </c>
      <c r="C83" t="e">
        <f t="shared" ca="1" si="61"/>
        <v>#N/A</v>
      </c>
      <c r="D83">
        <f t="shared" ca="1" si="62"/>
        <v>19</v>
      </c>
      <c r="E83" t="str">
        <f t="shared" ca="1" si="63"/>
        <v>A19</v>
      </c>
      <c r="F83">
        <f t="shared" ca="1" si="64"/>
        <v>1255</v>
      </c>
      <c r="G83" t="str">
        <f t="shared" ca="1" si="65"/>
        <v>'Proforma txt'!A1255:A6255</v>
      </c>
      <c r="I83" s="11"/>
      <c r="J83" s="10" t="str">
        <f t="shared" si="66"/>
        <v>x</v>
      </c>
      <c r="L83" t="str">
        <f t="shared" ca="1" si="25"/>
        <v/>
      </c>
      <c r="M83" t="str">
        <f t="shared" ca="1" si="40"/>
        <v/>
      </c>
      <c r="N83" t="str">
        <f t="shared" ca="1" si="41"/>
        <v/>
      </c>
      <c r="O83" s="7" t="str">
        <f t="shared" ca="1" si="42"/>
        <v/>
      </c>
      <c r="P83" t="str">
        <f t="shared" ca="1" si="43"/>
        <v/>
      </c>
      <c r="Q83" s="6" t="str">
        <f t="shared" ca="1" si="44"/>
        <v/>
      </c>
      <c r="R83" s="6" t="str">
        <f t="shared" ca="1" si="45"/>
        <v/>
      </c>
      <c r="S83" s="6" t="str">
        <f t="shared" ca="1" si="46"/>
        <v/>
      </c>
      <c r="T83" t="str">
        <f t="shared" ca="1" si="47"/>
        <v/>
      </c>
    </row>
    <row r="84" spans="1:20">
      <c r="A84" t="e">
        <f t="shared" ca="1" si="59"/>
        <v>#N/A</v>
      </c>
      <c r="B84" t="e">
        <f t="shared" ca="1" si="60"/>
        <v>#N/A</v>
      </c>
      <c r="C84" t="e">
        <f t="shared" ca="1" si="61"/>
        <v>#N/A</v>
      </c>
      <c r="D84" t="e">
        <f t="shared" ca="1" si="62"/>
        <v>#N/A</v>
      </c>
      <c r="E84" t="e">
        <f t="shared" ca="1" si="63"/>
        <v>#N/A</v>
      </c>
      <c r="F84" t="e">
        <f t="shared" ca="1" si="64"/>
        <v>#N/A</v>
      </c>
      <c r="G84" t="e">
        <f t="shared" ca="1" si="65"/>
        <v>#N/A</v>
      </c>
      <c r="I84" s="11"/>
      <c r="J84" s="10" t="str">
        <f t="shared" si="66"/>
        <v>x</v>
      </c>
      <c r="L84" t="str">
        <f t="shared" ca="1" si="25"/>
        <v/>
      </c>
      <c r="M84" t="str">
        <f t="shared" ca="1" si="40"/>
        <v/>
      </c>
      <c r="N84" t="str">
        <f t="shared" ca="1" si="41"/>
        <v/>
      </c>
      <c r="O84" s="7" t="str">
        <f t="shared" ca="1" si="42"/>
        <v/>
      </c>
      <c r="P84" t="str">
        <f t="shared" ca="1" si="43"/>
        <v/>
      </c>
      <c r="Q84" s="6" t="str">
        <f t="shared" ca="1" si="44"/>
        <v/>
      </c>
      <c r="R84" s="6" t="str">
        <f t="shared" ca="1" si="45"/>
        <v/>
      </c>
      <c r="S84" s="6" t="str">
        <f t="shared" ca="1" si="46"/>
        <v/>
      </c>
      <c r="T84" t="str">
        <f t="shared" ca="1" si="47"/>
        <v/>
      </c>
    </row>
    <row r="85" spans="1:20">
      <c r="A85" t="e">
        <f t="shared" ca="1" si="59"/>
        <v>#N/A</v>
      </c>
      <c r="B85" t="e">
        <f t="shared" ca="1" si="60"/>
        <v>#N/A</v>
      </c>
      <c r="C85" t="e">
        <f t="shared" ca="1" si="61"/>
        <v>#N/A</v>
      </c>
      <c r="D85" t="e">
        <f t="shared" ca="1" si="62"/>
        <v>#N/A</v>
      </c>
      <c r="E85" t="e">
        <f t="shared" ca="1" si="63"/>
        <v>#N/A</v>
      </c>
      <c r="F85" t="e">
        <f t="shared" ca="1" si="64"/>
        <v>#N/A</v>
      </c>
      <c r="G85" t="e">
        <f t="shared" ca="1" si="65"/>
        <v>#N/A</v>
      </c>
      <c r="I85" s="11"/>
      <c r="J85" s="10" t="str">
        <f t="shared" si="66"/>
        <v>x</v>
      </c>
      <c r="L85" t="str">
        <f t="shared" ca="1" si="25"/>
        <v/>
      </c>
      <c r="M85" t="str">
        <f t="shared" ca="1" si="40"/>
        <v/>
      </c>
      <c r="N85" t="str">
        <f t="shared" ca="1" si="41"/>
        <v/>
      </c>
      <c r="O85" s="7" t="str">
        <f t="shared" ca="1" si="42"/>
        <v/>
      </c>
      <c r="P85" t="str">
        <f t="shared" ca="1" si="43"/>
        <v/>
      </c>
      <c r="Q85" s="6" t="str">
        <f t="shared" ca="1" si="44"/>
        <v/>
      </c>
      <c r="R85" s="6" t="str">
        <f t="shared" ca="1" si="45"/>
        <v/>
      </c>
      <c r="S85" s="6" t="str">
        <f t="shared" ca="1" si="46"/>
        <v/>
      </c>
      <c r="T85" t="str">
        <f t="shared" ca="1" si="47"/>
        <v/>
      </c>
    </row>
    <row r="86" spans="1:20">
      <c r="A86" t="e">
        <f t="shared" ca="1" si="59"/>
        <v>#N/A</v>
      </c>
      <c r="B86" t="e">
        <f t="shared" ca="1" si="60"/>
        <v>#N/A</v>
      </c>
      <c r="C86" t="e">
        <f t="shared" ca="1" si="61"/>
        <v>#N/A</v>
      </c>
      <c r="D86" t="e">
        <f t="shared" ca="1" si="62"/>
        <v>#N/A</v>
      </c>
      <c r="E86" t="e">
        <f t="shared" ca="1" si="63"/>
        <v>#N/A</v>
      </c>
      <c r="F86" t="e">
        <f t="shared" ca="1" si="64"/>
        <v>#N/A</v>
      </c>
      <c r="G86" t="e">
        <f t="shared" ca="1" si="65"/>
        <v>#N/A</v>
      </c>
      <c r="I86" s="11"/>
      <c r="J86" s="10" t="str">
        <f t="shared" si="66"/>
        <v>x</v>
      </c>
      <c r="L86" t="str">
        <f t="shared" ca="1" si="25"/>
        <v/>
      </c>
      <c r="M86" t="str">
        <f t="shared" ca="1" si="40"/>
        <v/>
      </c>
      <c r="N86" t="str">
        <f t="shared" ca="1" si="41"/>
        <v/>
      </c>
      <c r="O86" s="7" t="str">
        <f t="shared" ca="1" si="42"/>
        <v/>
      </c>
      <c r="P86" t="str">
        <f t="shared" ca="1" si="43"/>
        <v/>
      </c>
      <c r="Q86" s="6" t="str">
        <f t="shared" ca="1" si="44"/>
        <v/>
      </c>
      <c r="R86" s="6" t="str">
        <f t="shared" ca="1" si="45"/>
        <v/>
      </c>
      <c r="S86" s="6" t="str">
        <f t="shared" ca="1" si="46"/>
        <v/>
      </c>
      <c r="T86" t="str">
        <f t="shared" ca="1" si="47"/>
        <v/>
      </c>
    </row>
  </sheetData>
  <dataValidations count="1">
    <dataValidation type="list" allowBlank="1" showInputMessage="1" showErrorMessage="1" sqref="L6:T6 K1:K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L8:R8 L10:R11 T8 T10:T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topLeftCell="A8" workbookViewId="0">
      <selection activeCell="B2" sqref="B2"/>
    </sheetView>
  </sheetViews>
  <sheetFormatPr baseColWidth="10" defaultRowHeight="15"/>
  <sheetData>
    <row r="1" spans="1:3">
      <c r="A1">
        <v>1</v>
      </c>
      <c r="B1" t="s">
        <v>244</v>
      </c>
      <c r="C1" t="s">
        <v>37</v>
      </c>
    </row>
    <row r="2" spans="1:3">
      <c r="A2">
        <v>2</v>
      </c>
      <c r="B2" t="s">
        <v>70</v>
      </c>
      <c r="C2" t="s">
        <v>38</v>
      </c>
    </row>
    <row r="3" spans="1:3">
      <c r="A3">
        <v>3</v>
      </c>
      <c r="B3" t="s">
        <v>74</v>
      </c>
      <c r="C3" t="s">
        <v>39</v>
      </c>
    </row>
    <row r="4" spans="1:3">
      <c r="A4">
        <v>4</v>
      </c>
      <c r="B4" t="s">
        <v>71</v>
      </c>
      <c r="C4" t="s">
        <v>40</v>
      </c>
    </row>
    <row r="5" spans="1:3">
      <c r="A5">
        <v>5</v>
      </c>
      <c r="B5" t="s">
        <v>72</v>
      </c>
      <c r="C5" t="s">
        <v>41</v>
      </c>
    </row>
    <row r="6" spans="1:3">
      <c r="A6">
        <v>6</v>
      </c>
      <c r="B6" t="s">
        <v>75</v>
      </c>
      <c r="C6" t="s">
        <v>42</v>
      </c>
    </row>
    <row r="7" spans="1:3">
      <c r="A7">
        <v>7</v>
      </c>
      <c r="B7" t="s">
        <v>73</v>
      </c>
      <c r="C7" t="s">
        <v>43</v>
      </c>
    </row>
    <row r="8" spans="1:3">
      <c r="A8">
        <v>8</v>
      </c>
      <c r="B8" t="s">
        <v>76</v>
      </c>
      <c r="C8" t="s">
        <v>44</v>
      </c>
    </row>
    <row r="9" spans="1:3">
      <c r="A9">
        <v>9</v>
      </c>
      <c r="B9" t="s">
        <v>77</v>
      </c>
      <c r="C9" t="s">
        <v>45</v>
      </c>
    </row>
    <row r="10" spans="1:3">
      <c r="A10">
        <v>10</v>
      </c>
      <c r="B10" t="s">
        <v>69</v>
      </c>
      <c r="C10" t="s">
        <v>46</v>
      </c>
    </row>
    <row r="12" spans="1:3">
      <c r="A12" t="s">
        <v>78</v>
      </c>
      <c r="B12" t="s">
        <v>240</v>
      </c>
      <c r="C12" t="s">
        <v>47</v>
      </c>
    </row>
    <row r="13" spans="1:3">
      <c r="A13" t="s">
        <v>79</v>
      </c>
      <c r="B13" t="s">
        <v>241</v>
      </c>
      <c r="C13" t="s">
        <v>65</v>
      </c>
    </row>
    <row r="14" spans="1:3">
      <c r="A14" t="s">
        <v>80</v>
      </c>
      <c r="B14" t="s">
        <v>242</v>
      </c>
      <c r="C14" t="s">
        <v>48</v>
      </c>
    </row>
    <row r="15" spans="1:3">
      <c r="A15" t="s">
        <v>36</v>
      </c>
      <c r="B15" t="s">
        <v>239</v>
      </c>
      <c r="C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Proforma txt</vt:lpstr>
      <vt:lpstr>Extraction</vt:lpstr>
      <vt:lpstr>Données</vt:lpstr>
      <vt:lpstr>magasin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2018-12-22T12:43:49Z</dcterms:modified>
</cp:coreProperties>
</file>