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nnées" sheetId="1" r:id="rId1"/>
    <sheet name="Feuil2" sheetId="2" r:id="rId2"/>
    <sheet name="Feuil3" sheetId="3" r:id="rId3"/>
  </sheets>
  <definedNames>
    <definedName name="nomOngletDonnées">Feuil2!$C$2</definedName>
    <definedName name="tabCodes">Feuil3!$A:$A</definedName>
  </definedNames>
  <calcPr calcId="152511"/>
</workbook>
</file>

<file path=xl/calcChain.xml><?xml version="1.0" encoding="utf-8"?>
<calcChain xmlns="http://schemas.openxmlformats.org/spreadsheetml/2006/main">
  <c r="Q19" i="2" l="1"/>
  <c r="P19" i="2"/>
  <c r="O19" i="2"/>
  <c r="N19" i="2"/>
  <c r="M19" i="2"/>
  <c r="L19" i="2"/>
  <c r="K19" i="2"/>
  <c r="J19" i="2"/>
  <c r="I19" i="2"/>
  <c r="B7" i="2"/>
  <c r="D7" i="2" s="1"/>
  <c r="A7" i="2"/>
  <c r="A9" i="2" s="1"/>
  <c r="A11" i="2" s="1"/>
  <c r="P7" i="2"/>
  <c r="K7" i="2"/>
  <c r="N7" i="2"/>
  <c r="L7" i="2"/>
  <c r="J7" i="2"/>
  <c r="Q7" i="2"/>
  <c r="O7" i="2"/>
  <c r="I7" i="2"/>
  <c r="M7" i="2"/>
  <c r="F7" i="2" l="1"/>
  <c r="N8" i="2" s="1"/>
  <c r="H7" i="2"/>
  <c r="B9" i="2" s="1"/>
  <c r="D9" i="2" s="1"/>
  <c r="K9" i="2"/>
  <c r="M8" i="2" l="1"/>
  <c r="L8" i="2"/>
  <c r="Q8" i="2"/>
  <c r="G7" i="2"/>
  <c r="O8" i="2"/>
  <c r="K8" i="2"/>
  <c r="P8" i="2"/>
  <c r="J8" i="2"/>
  <c r="I8" i="2"/>
  <c r="Q9" i="2"/>
  <c r="P9" i="2"/>
  <c r="O9" i="2"/>
  <c r="I9" i="2"/>
  <c r="L9" i="2"/>
  <c r="M9" i="2"/>
  <c r="N9" i="2"/>
  <c r="J9" i="2"/>
  <c r="H9" i="2" l="1"/>
  <c r="B11" i="2" s="1"/>
  <c r="D11" i="2" s="1"/>
  <c r="F9" i="2"/>
  <c r="C7" i="2"/>
  <c r="L11" i="2"/>
  <c r="G9" i="2" l="1"/>
  <c r="L10" i="2"/>
  <c r="I10" i="2"/>
  <c r="O10" i="2"/>
  <c r="N10" i="2"/>
  <c r="M10" i="2"/>
  <c r="K10" i="2"/>
  <c r="Q10" i="2"/>
  <c r="J10" i="2"/>
  <c r="P10" i="2"/>
  <c r="D20" i="2"/>
  <c r="E20" i="2" s="1"/>
  <c r="B20" i="2"/>
  <c r="F20" i="2" l="1"/>
  <c r="G20" i="2" s="1"/>
  <c r="C9" i="2"/>
  <c r="N11" i="2"/>
  <c r="K11" i="2"/>
  <c r="Q11" i="2"/>
  <c r="I11" i="2"/>
  <c r="M11" i="2"/>
  <c r="P11" i="2"/>
  <c r="O11" i="2"/>
  <c r="J11" i="2"/>
  <c r="F11" i="2" l="1"/>
  <c r="H11" i="2"/>
  <c r="J20" i="2"/>
  <c r="L20" i="2"/>
  <c r="K20" i="2"/>
  <c r="N20" i="2"/>
  <c r="O20" i="2"/>
  <c r="I20" i="2"/>
  <c r="P20" i="2"/>
  <c r="Q20" i="2"/>
  <c r="M20" i="2"/>
  <c r="G11" i="2" l="1"/>
  <c r="L12" i="2"/>
  <c r="J12" i="2"/>
  <c r="I12" i="2"/>
  <c r="Q12" i="2"/>
  <c r="M12" i="2"/>
  <c r="P12" i="2"/>
  <c r="N12" i="2"/>
  <c r="O12" i="2"/>
  <c r="K12" i="2"/>
  <c r="C11" i="2" l="1"/>
  <c r="C20" i="2"/>
  <c r="A21" i="2" s="1"/>
  <c r="D21" i="2" s="1"/>
  <c r="E21" i="2" s="1"/>
  <c r="C21" i="2" l="1"/>
  <c r="F21" i="2"/>
  <c r="G21" i="2" s="1"/>
  <c r="B21" i="2"/>
  <c r="A22" i="2" l="1"/>
  <c r="M21" i="2"/>
  <c r="J21" i="2"/>
  <c r="Q21" i="2"/>
  <c r="P21" i="2"/>
  <c r="I21" i="2"/>
  <c r="N21" i="2"/>
  <c r="O21" i="2"/>
  <c r="K21" i="2"/>
  <c r="L21" i="2"/>
  <c r="D22" i="2" l="1"/>
  <c r="E22" i="2" s="1"/>
  <c r="B22" i="2"/>
  <c r="C22" i="2" l="1"/>
  <c r="A23" i="2" s="1"/>
  <c r="F22" i="2"/>
  <c r="G22" i="2" s="1"/>
  <c r="D23" i="2" l="1"/>
  <c r="E23" i="2" s="1"/>
  <c r="B23" i="2"/>
  <c r="Q22" i="2"/>
  <c r="N22" i="2"/>
  <c r="P22" i="2"/>
  <c r="M22" i="2"/>
  <c r="O22" i="2"/>
  <c r="J22" i="2"/>
  <c r="I22" i="2"/>
  <c r="L22" i="2"/>
  <c r="K22" i="2"/>
  <c r="C23" i="2" l="1"/>
  <c r="A24" i="2" s="1"/>
  <c r="F23" i="2"/>
  <c r="G23" i="2" s="1"/>
  <c r="D24" i="2" l="1"/>
  <c r="E24" i="2" s="1"/>
  <c r="B24" i="2"/>
  <c r="Q23" i="2"/>
  <c r="O23" i="2"/>
  <c r="N23" i="2"/>
  <c r="L23" i="2"/>
  <c r="K23" i="2"/>
  <c r="M23" i="2"/>
  <c r="I23" i="2"/>
  <c r="P23" i="2"/>
  <c r="J23" i="2"/>
  <c r="C24" i="2" l="1"/>
  <c r="A25" i="2" s="1"/>
  <c r="F24" i="2"/>
  <c r="G24" i="2" s="1"/>
  <c r="D25" i="2" l="1"/>
  <c r="E25" i="2" s="1"/>
  <c r="B25" i="2"/>
  <c r="M24" i="2"/>
  <c r="I24" i="2"/>
  <c r="Q24" i="2"/>
  <c r="O24" i="2"/>
  <c r="J24" i="2"/>
  <c r="K24" i="2"/>
  <c r="P24" i="2"/>
  <c r="L24" i="2"/>
  <c r="N24" i="2"/>
  <c r="C25" i="2" l="1"/>
  <c r="A26" i="2" s="1"/>
  <c r="F25" i="2"/>
  <c r="G25" i="2" s="1"/>
  <c r="D26" i="2" l="1"/>
  <c r="E26" i="2" s="1"/>
  <c r="B26" i="2"/>
  <c r="J25" i="2"/>
  <c r="M25" i="2"/>
  <c r="P25" i="2"/>
  <c r="O25" i="2"/>
  <c r="N25" i="2"/>
  <c r="K25" i="2"/>
  <c r="Q25" i="2"/>
  <c r="I25" i="2"/>
  <c r="L25" i="2"/>
  <c r="C26" i="2" l="1"/>
  <c r="A27" i="2" s="1"/>
  <c r="F26" i="2"/>
  <c r="G26" i="2" s="1"/>
  <c r="D27" i="2" l="1"/>
  <c r="E27" i="2" s="1"/>
  <c r="B27" i="2"/>
  <c r="K26" i="2"/>
  <c r="N26" i="2"/>
  <c r="O26" i="2"/>
  <c r="Q26" i="2"/>
  <c r="P26" i="2"/>
  <c r="M26" i="2"/>
  <c r="I26" i="2"/>
  <c r="J26" i="2"/>
  <c r="L26" i="2"/>
  <c r="C27" i="2" l="1"/>
  <c r="A28" i="2" s="1"/>
  <c r="F27" i="2"/>
  <c r="G27" i="2" s="1"/>
  <c r="D28" i="2" l="1"/>
  <c r="E28" i="2" s="1"/>
  <c r="B28" i="2"/>
  <c r="L27" i="2"/>
  <c r="M27" i="2"/>
  <c r="P27" i="2"/>
  <c r="N27" i="2"/>
  <c r="I27" i="2"/>
  <c r="Q27" i="2"/>
  <c r="O27" i="2"/>
  <c r="K27" i="2"/>
  <c r="J27" i="2"/>
  <c r="C28" i="2" l="1"/>
  <c r="A29" i="2" s="1"/>
  <c r="F28" i="2"/>
  <c r="G28" i="2" s="1"/>
  <c r="D29" i="2" l="1"/>
  <c r="E29" i="2" s="1"/>
  <c r="B29" i="2"/>
  <c r="I28" i="2"/>
  <c r="Q28" i="2"/>
  <c r="K28" i="2"/>
  <c r="J28" i="2"/>
  <c r="P28" i="2"/>
  <c r="L28" i="2"/>
  <c r="N28" i="2"/>
  <c r="O28" i="2"/>
  <c r="M28" i="2"/>
  <c r="C29" i="2" l="1"/>
  <c r="A30" i="2" s="1"/>
  <c r="F29" i="2"/>
  <c r="G29" i="2" s="1"/>
  <c r="D30" i="2" l="1"/>
  <c r="E30" i="2" s="1"/>
  <c r="B30" i="2"/>
  <c r="N29" i="2"/>
  <c r="P29" i="2"/>
  <c r="K29" i="2"/>
  <c r="J29" i="2"/>
  <c r="M29" i="2"/>
  <c r="I29" i="2"/>
  <c r="O29" i="2"/>
  <c r="Q29" i="2"/>
  <c r="L29" i="2"/>
  <c r="C30" i="2" l="1"/>
  <c r="A31" i="2" s="1"/>
  <c r="F30" i="2"/>
  <c r="G30" i="2" s="1"/>
  <c r="D31" i="2" l="1"/>
  <c r="E31" i="2" s="1"/>
  <c r="B31" i="2"/>
  <c r="J30" i="2"/>
  <c r="P30" i="2"/>
  <c r="O30" i="2"/>
  <c r="I30" i="2"/>
  <c r="M30" i="2"/>
  <c r="N30" i="2"/>
  <c r="Q30" i="2"/>
  <c r="L30" i="2"/>
  <c r="K30" i="2"/>
  <c r="C31" i="2" l="1"/>
  <c r="A32" i="2" s="1"/>
  <c r="F31" i="2"/>
  <c r="G31" i="2" s="1"/>
  <c r="D32" i="2" l="1"/>
  <c r="E32" i="2" s="1"/>
  <c r="B32" i="2"/>
  <c r="J31" i="2"/>
  <c r="Q31" i="2"/>
  <c r="N31" i="2"/>
  <c r="K31" i="2"/>
  <c r="O31" i="2"/>
  <c r="P31" i="2"/>
  <c r="L31" i="2"/>
  <c r="I31" i="2"/>
  <c r="M31" i="2"/>
  <c r="C32" i="2" l="1"/>
  <c r="A33" i="2" s="1"/>
  <c r="F32" i="2"/>
  <c r="G32" i="2" s="1"/>
  <c r="D33" i="2" l="1"/>
  <c r="E33" i="2" s="1"/>
  <c r="B33" i="2"/>
  <c r="I32" i="2"/>
  <c r="Q32" i="2"/>
  <c r="P32" i="2"/>
  <c r="O32" i="2"/>
  <c r="L32" i="2"/>
  <c r="N32" i="2"/>
  <c r="J32" i="2"/>
  <c r="K32" i="2"/>
  <c r="M32" i="2"/>
  <c r="C33" i="2" l="1"/>
  <c r="A34" i="2" s="1"/>
  <c r="F33" i="2"/>
  <c r="G33" i="2" s="1"/>
  <c r="D34" i="2" l="1"/>
  <c r="E34" i="2" s="1"/>
  <c r="B34" i="2"/>
  <c r="O33" i="2"/>
  <c r="P33" i="2"/>
  <c r="I33" i="2"/>
  <c r="Q33" i="2"/>
  <c r="N33" i="2"/>
  <c r="J33" i="2"/>
  <c r="K33" i="2"/>
  <c r="M33" i="2"/>
  <c r="L33" i="2"/>
  <c r="C34" i="2" l="1"/>
  <c r="A35" i="2" s="1"/>
  <c r="F34" i="2"/>
  <c r="G34" i="2" s="1"/>
  <c r="D35" i="2" l="1"/>
  <c r="E35" i="2" s="1"/>
  <c r="B35" i="2"/>
  <c r="N34" i="2"/>
  <c r="K34" i="2"/>
  <c r="Q34" i="2"/>
  <c r="O34" i="2"/>
  <c r="J34" i="2"/>
  <c r="I34" i="2"/>
  <c r="P34" i="2"/>
  <c r="L34" i="2"/>
  <c r="M34" i="2"/>
  <c r="C35" i="2" l="1"/>
  <c r="A36" i="2" s="1"/>
  <c r="F35" i="2"/>
  <c r="G35" i="2" s="1"/>
  <c r="D36" i="2" l="1"/>
  <c r="E36" i="2" s="1"/>
  <c r="B36" i="2"/>
  <c r="Q35" i="2"/>
  <c r="O35" i="2"/>
  <c r="P35" i="2"/>
  <c r="J35" i="2"/>
  <c r="M35" i="2"/>
  <c r="N35" i="2"/>
  <c r="K35" i="2"/>
  <c r="I35" i="2"/>
  <c r="L35" i="2"/>
  <c r="C36" i="2" l="1"/>
  <c r="A37" i="2" s="1"/>
  <c r="F36" i="2"/>
  <c r="G36" i="2" s="1"/>
  <c r="D37" i="2" l="1"/>
  <c r="E37" i="2" s="1"/>
  <c r="B37" i="2"/>
  <c r="O36" i="2"/>
  <c r="P36" i="2"/>
  <c r="K36" i="2"/>
  <c r="M36" i="2"/>
  <c r="I36" i="2"/>
  <c r="Q36" i="2"/>
  <c r="J36" i="2"/>
  <c r="N36" i="2"/>
  <c r="L36" i="2"/>
  <c r="C37" i="2" l="1"/>
  <c r="A38" i="2" s="1"/>
  <c r="F37" i="2"/>
  <c r="G37" i="2" s="1"/>
  <c r="D38" i="2" l="1"/>
  <c r="E38" i="2" s="1"/>
  <c r="B38" i="2"/>
  <c r="K37" i="2"/>
  <c r="I37" i="2"/>
  <c r="L37" i="2"/>
  <c r="Q37" i="2"/>
  <c r="P37" i="2"/>
  <c r="J37" i="2"/>
  <c r="N37" i="2"/>
  <c r="O37" i="2"/>
  <c r="M37" i="2"/>
  <c r="C38" i="2" l="1"/>
  <c r="A39" i="2" s="1"/>
  <c r="F38" i="2"/>
  <c r="G38" i="2" s="1"/>
  <c r="D39" i="2" l="1"/>
  <c r="E39" i="2" s="1"/>
  <c r="B39" i="2"/>
  <c r="N38" i="2"/>
  <c r="K38" i="2"/>
  <c r="M38" i="2"/>
  <c r="O38" i="2"/>
  <c r="P38" i="2"/>
  <c r="J38" i="2"/>
  <c r="L38" i="2"/>
  <c r="Q38" i="2"/>
  <c r="I38" i="2"/>
  <c r="C39" i="2" l="1"/>
  <c r="A40" i="2" s="1"/>
  <c r="F39" i="2"/>
  <c r="G39" i="2" s="1"/>
  <c r="D40" i="2" l="1"/>
  <c r="E40" i="2" s="1"/>
  <c r="B40" i="2"/>
  <c r="I39" i="2"/>
  <c r="K39" i="2"/>
  <c r="Q39" i="2"/>
  <c r="P39" i="2"/>
  <c r="J39" i="2"/>
  <c r="O39" i="2"/>
  <c r="N39" i="2"/>
  <c r="L39" i="2"/>
  <c r="M39" i="2"/>
  <c r="C40" i="2" l="1"/>
  <c r="A41" i="2" s="1"/>
  <c r="F40" i="2"/>
  <c r="G40" i="2" s="1"/>
  <c r="D41" i="2" l="1"/>
  <c r="E41" i="2" s="1"/>
  <c r="B41" i="2"/>
  <c r="P40" i="2"/>
  <c r="N40" i="2"/>
  <c r="M40" i="2"/>
  <c r="I40" i="2"/>
  <c r="Q40" i="2"/>
  <c r="O40" i="2"/>
  <c r="J40" i="2"/>
  <c r="K40" i="2"/>
  <c r="L40" i="2"/>
  <c r="C41" i="2" l="1"/>
  <c r="A42" i="2" s="1"/>
  <c r="F41" i="2"/>
  <c r="G41" i="2" s="1"/>
  <c r="D42" i="2" l="1"/>
  <c r="E42" i="2" s="1"/>
  <c r="B42" i="2"/>
  <c r="Q41" i="2"/>
  <c r="I41" i="2"/>
  <c r="L41" i="2"/>
  <c r="M41" i="2"/>
  <c r="P41" i="2"/>
  <c r="O41" i="2"/>
  <c r="J41" i="2"/>
  <c r="K41" i="2"/>
  <c r="N41" i="2"/>
  <c r="C42" i="2" l="1"/>
  <c r="A43" i="2" s="1"/>
  <c r="F42" i="2"/>
  <c r="G42" i="2" s="1"/>
  <c r="D43" i="2" l="1"/>
  <c r="E43" i="2" s="1"/>
  <c r="B43" i="2"/>
  <c r="N42" i="2"/>
  <c r="O42" i="2"/>
  <c r="Q42" i="2"/>
  <c r="L42" i="2"/>
  <c r="M42" i="2"/>
  <c r="I42" i="2"/>
  <c r="J42" i="2"/>
  <c r="P42" i="2"/>
  <c r="K42" i="2"/>
  <c r="F43" i="2" l="1"/>
  <c r="G43" i="2" s="1"/>
  <c r="C43" i="2"/>
  <c r="A44" i="2" s="1"/>
  <c r="L43" i="2"/>
  <c r="J43" i="2"/>
  <c r="P43" i="2"/>
  <c r="N43" i="2"/>
  <c r="I43" i="2"/>
  <c r="M43" i="2"/>
  <c r="D44" i="2" l="1"/>
  <c r="B44" i="2"/>
  <c r="O43" i="2"/>
  <c r="Q43" i="2"/>
  <c r="K43" i="2"/>
  <c r="C44" i="2" l="1"/>
  <c r="A45" i="2" s="1"/>
  <c r="E44" i="2"/>
  <c r="F44" i="2"/>
  <c r="G44" i="2" s="1"/>
  <c r="N44" i="2"/>
  <c r="L44" i="2"/>
  <c r="P44" i="2"/>
  <c r="D45" i="2" l="1"/>
  <c r="B45" i="2"/>
  <c r="I44" i="2"/>
  <c r="Q44" i="2"/>
  <c r="J44" i="2"/>
  <c r="K44" i="2"/>
  <c r="M44" i="2"/>
  <c r="O44" i="2"/>
  <c r="C45" i="2" l="1"/>
  <c r="A46" i="2" s="1"/>
  <c r="E45" i="2"/>
  <c r="F45" i="2"/>
  <c r="G45" i="2" s="1"/>
  <c r="J45" i="2"/>
  <c r="I45" i="2"/>
  <c r="M45" i="2"/>
  <c r="D46" i="2" l="1"/>
  <c r="B46" i="2"/>
  <c r="Q45" i="2"/>
  <c r="L45" i="2"/>
  <c r="K45" i="2"/>
  <c r="P45" i="2"/>
  <c r="N45" i="2"/>
  <c r="O45" i="2"/>
  <c r="C46" i="2" l="1"/>
  <c r="A47" i="2" s="1"/>
  <c r="E46" i="2"/>
  <c r="F46" i="2"/>
  <c r="G46" i="2" s="1"/>
  <c r="L46" i="2"/>
  <c r="J46" i="2"/>
  <c r="N46" i="2"/>
  <c r="D47" i="2" l="1"/>
  <c r="B47" i="2"/>
  <c r="Q46" i="2"/>
  <c r="I46" i="2"/>
  <c r="K46" i="2"/>
  <c r="M46" i="2"/>
  <c r="P46" i="2"/>
  <c r="O46" i="2"/>
  <c r="C47" i="2" l="1"/>
  <c r="A48" i="2" s="1"/>
  <c r="E47" i="2"/>
  <c r="F47" i="2"/>
  <c r="G47" i="2" s="1"/>
  <c r="M47" i="2"/>
  <c r="D48" i="2" l="1"/>
  <c r="B48" i="2"/>
  <c r="Q47" i="2"/>
  <c r="P47" i="2"/>
  <c r="N47" i="2"/>
  <c r="L47" i="2"/>
  <c r="I47" i="2"/>
  <c r="K47" i="2"/>
  <c r="J47" i="2"/>
  <c r="O47" i="2"/>
  <c r="E48" i="2" l="1"/>
  <c r="C48" i="2"/>
  <c r="A49" i="2" s="1"/>
  <c r="F48" i="2"/>
  <c r="G48" i="2" s="1"/>
  <c r="M48" i="2"/>
  <c r="J48" i="2"/>
  <c r="O48" i="2"/>
  <c r="N48" i="2"/>
  <c r="L48" i="2"/>
  <c r="D49" i="2" l="1"/>
  <c r="B49" i="2"/>
  <c r="I48" i="2"/>
  <c r="Q48" i="2"/>
  <c r="P48" i="2"/>
  <c r="K48" i="2"/>
  <c r="C49" i="2" l="1"/>
  <c r="A50" i="2" s="1"/>
  <c r="E49" i="2"/>
  <c r="F49" i="2"/>
  <c r="G49" i="2" s="1"/>
  <c r="M49" i="2"/>
  <c r="P49" i="2"/>
  <c r="N49" i="2"/>
  <c r="I49" i="2"/>
  <c r="O49" i="2"/>
  <c r="L49" i="2"/>
  <c r="Q49" i="2"/>
  <c r="K49" i="2"/>
  <c r="D50" i="2" l="1"/>
  <c r="B50" i="2"/>
  <c r="J49" i="2"/>
  <c r="C50" i="2" l="1"/>
  <c r="A51" i="2" s="1"/>
  <c r="E50" i="2"/>
  <c r="F50" i="2"/>
  <c r="G50" i="2" s="1"/>
  <c r="M50" i="2"/>
  <c r="L50" i="2"/>
  <c r="P50" i="2"/>
  <c r="D51" i="2" l="1"/>
  <c r="B51" i="2"/>
  <c r="I50" i="2"/>
  <c r="J50" i="2"/>
  <c r="O50" i="2"/>
  <c r="K50" i="2"/>
  <c r="N50" i="2"/>
  <c r="Q50" i="2"/>
  <c r="E51" i="2" l="1"/>
  <c r="C51" i="2"/>
  <c r="A52" i="2" s="1"/>
  <c r="F51" i="2"/>
  <c r="G51" i="2" s="1"/>
  <c r="J51" i="2"/>
  <c r="O51" i="2"/>
  <c r="I51" i="2"/>
  <c r="Q51" i="2"/>
  <c r="L51" i="2"/>
  <c r="D52" i="2" l="1"/>
  <c r="B52" i="2"/>
  <c r="P51" i="2"/>
  <c r="K51" i="2"/>
  <c r="M51" i="2"/>
  <c r="N51" i="2"/>
  <c r="C52" i="2" l="1"/>
  <c r="A53" i="2" s="1"/>
  <c r="E52" i="2"/>
  <c r="F52" i="2"/>
  <c r="G52" i="2" s="1"/>
  <c r="N52" i="2"/>
  <c r="Q52" i="2"/>
  <c r="J52" i="2"/>
  <c r="I52" i="2"/>
  <c r="L52" i="2"/>
  <c r="M52" i="2"/>
  <c r="D53" i="2" l="1"/>
  <c r="B53" i="2"/>
  <c r="O52" i="2"/>
  <c r="P52" i="2"/>
  <c r="K52" i="2"/>
  <c r="E53" i="2" l="1"/>
  <c r="C53" i="2"/>
  <c r="A54" i="2" s="1"/>
  <c r="F53" i="2"/>
  <c r="G53" i="2" s="1"/>
  <c r="L53" i="2"/>
  <c r="D54" i="2" l="1"/>
  <c r="B54" i="2"/>
  <c r="Q53" i="2"/>
  <c r="O53" i="2"/>
  <c r="N53" i="2"/>
  <c r="P53" i="2"/>
  <c r="K53" i="2"/>
  <c r="I53" i="2"/>
  <c r="J53" i="2"/>
  <c r="M53" i="2"/>
  <c r="E54" i="2" l="1"/>
  <c r="C54" i="2"/>
  <c r="A55" i="2" s="1"/>
  <c r="F54" i="2"/>
  <c r="G54" i="2" s="1"/>
  <c r="K54" i="2"/>
  <c r="D55" i="2" l="1"/>
  <c r="B55" i="2"/>
  <c r="M54" i="2"/>
  <c r="L54" i="2"/>
  <c r="I54" i="2"/>
  <c r="N54" i="2"/>
  <c r="O54" i="2"/>
  <c r="Q54" i="2"/>
  <c r="J54" i="2"/>
  <c r="P54" i="2"/>
  <c r="C55" i="2" l="1"/>
  <c r="A56" i="2" s="1"/>
  <c r="E55" i="2"/>
  <c r="F55" i="2"/>
  <c r="G55" i="2" s="1"/>
  <c r="O55" i="2"/>
  <c r="J55" i="2"/>
  <c r="D56" i="2" l="1"/>
  <c r="B56" i="2"/>
  <c r="Q55" i="2"/>
  <c r="M55" i="2"/>
  <c r="P55" i="2"/>
  <c r="I55" i="2"/>
  <c r="N55" i="2"/>
  <c r="L55" i="2"/>
  <c r="K55" i="2"/>
  <c r="E56" i="2" l="1"/>
  <c r="C56" i="2"/>
  <c r="A57" i="2" s="1"/>
  <c r="F56" i="2"/>
  <c r="G56" i="2" s="1"/>
  <c r="M56" i="2"/>
  <c r="D57" i="2" l="1"/>
  <c r="B57" i="2"/>
  <c r="Q56" i="2"/>
  <c r="K56" i="2"/>
  <c r="I56" i="2"/>
  <c r="P56" i="2"/>
  <c r="O56" i="2"/>
  <c r="L56" i="2"/>
  <c r="J56" i="2"/>
  <c r="N56" i="2"/>
  <c r="E57" i="2" l="1"/>
  <c r="F57" i="2"/>
  <c r="G57" i="2" s="1"/>
  <c r="C57" i="2"/>
  <c r="M57" i="2"/>
  <c r="L57" i="2"/>
  <c r="P57" i="2"/>
  <c r="Q57" i="2"/>
  <c r="I57" i="2"/>
  <c r="O57" i="2"/>
  <c r="J57" i="2"/>
  <c r="N57" i="2"/>
  <c r="K57" i="2"/>
</calcChain>
</file>

<file path=xl/sharedStrings.xml><?xml version="1.0" encoding="utf-8"?>
<sst xmlns="http://schemas.openxmlformats.org/spreadsheetml/2006/main" count="508" uniqueCount="127">
  <si>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</si>
  <si>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</si>
  <si>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</si>
  <si>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</si>
  <si>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2017 RI/OBAG/11952 130809 </t>
  </si>
  <si>
    <t xml:space="preserve">HLESG000 </t>
  </si>
  <si>
    <t xml:space="preserve">HLESGC00 </t>
  </si>
  <si>
    <t xml:space="preserve">ECS04 </t>
  </si>
  <si>
    <t xml:space="preserve">PES00 </t>
  </si>
  <si>
    <t xml:space="preserve">ROS00 </t>
  </si>
  <si>
    <t xml:space="preserve">ECS01 </t>
  </si>
  <si>
    <t xml:space="preserve">ECS54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</si>
  <si>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</si>
  <si>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</si>
  <si>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</si>
  <si>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</si>
  <si>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002488 O BAG STORE BLAGNAC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</si>
  <si>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</si>
  <si>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</si>
  <si>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</si>
  <si>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</si>
  <si>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</si>
  <si>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</si>
  <si>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Document Date doc. Client dest.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</si>
  <si>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</si>
  <si>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</si>
  <si>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</si>
  <si>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</si>
  <si>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</si>
  <si>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</si>
  <si>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NL - OLANDA </t>
  </si>
  <si>
    <t xml:space="preserve">Fabriqué en </t>
  </si>
  <si>
    <t xml:space="preserve">PZ </t>
  </si>
  <si>
    <t xml:space="preserve">ANSES LONGUES EN FAUX CUIR POMPON </t>
  </si>
  <si>
    <t xml:space="preserve">ANSES LONGUES EN CUIR </t>
  </si>
  <si>
    <t xml:space="preserve">ANSES LONGUES EN CORDE </t>
  </si>
  <si>
    <t xml:space="preserve">ANSES COURTES EN FAUX CUIR MARTELÉ </t>
  </si>
  <si>
    <t xml:space="preserve">ANSES COURTES EN FAUX CUIR POMPON </t>
  </si>
  <si>
    <t xml:space="preserve">ANSES COURTES EN FAUX CUIR CLOUS ÉMAILLÉS </t>
  </si>
  <si>
    <t xml:space="preserve">ANSES COURTES EN CORDE </t>
  </si>
  <si>
    <t xml:space="preserve">Transporteurs </t>
  </si>
  <si>
    <t xml:space="preserve">Document label N° Com label </t>
  </si>
  <si>
    <t xml:space="preserve">EUR 2.409,40 </t>
  </si>
  <si>
    <t xml:space="preserve">EUR </t>
  </si>
  <si>
    <t xml:space="preserve">Total Facture </t>
  </si>
  <si>
    <t xml:space="preserve">Facture pro forma </t>
  </si>
  <si>
    <t xml:space="preserve">2018 50 1108 18/04/2018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</si>
  <si>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</si>
  <si>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</si>
  <si>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</si>
  <si>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</si>
  <si>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</si>
  <si>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</si>
  <si>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</si>
  <si>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</si>
  <si>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</si>
  <si>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OBAGK700 </t>
  </si>
  <si>
    <t xml:space="preserve">OCLKS007 </t>
  </si>
  <si>
    <t xml:space="preserve">EVS00 </t>
  </si>
  <si>
    <t xml:space="preserve">TESI8 </t>
  </si>
  <si>
    <t xml:space="preserve">SIS01 </t>
  </si>
  <si>
    <t xml:space="preserve">CN - CINA </t>
  </si>
  <si>
    <t xml:space="preserve">CORPS O BAG MINI EVA COMPOUND </t>
  </si>
  <si>
    <t xml:space="preserve">PACKAGING SACHETS EN TISSU TNT </t>
  </si>
  <si>
    <t xml:space="preserve">O CLOCK BRACELET COVER EN SILICONE </t>
  </si>
  <si>
    <t xml:space="preserve">M </t>
  </si>
  <si>
    <t xml:space="preserve">S </t>
  </si>
  <si>
    <t xml:space="preserve">// </t>
  </si>
  <si>
    <t xml:space="preserve">000_SPTRASP </t>
  </si>
  <si>
    <t xml:space="preserve">18/04/2018 2.409,40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</si>
  <si>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</si>
  <si>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</si>
  <si>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</si>
  <si>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</si>
  <si>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</si>
  <si>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</si>
  <si>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</si>
  <si>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</si>
  <si>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</si>
  <si>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</si>
  <si>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</si>
  <si>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NR </t>
  </si>
  <si>
    <t xml:space="preserve">32,00 32,000 1,000 </t>
  </si>
  <si>
    <t xml:space="preserve">DÉBIT FRAIS DE TRANSPORT </t>
  </si>
  <si>
    <t xml:space="preserve">2.377,40 </t>
  </si>
  <si>
    <t xml:space="preserve">0,00 2.377,40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</si>
  <si>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</si>
  <si>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</si>
  <si>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</si>
  <si>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</si>
  <si>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</si>
  <si>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</si>
  <si>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</si>
  <si>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</si>
  <si>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</si>
  <si>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</si>
  <si>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</si>
  <si>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</si>
  <si>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Échéance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</si>
  <si>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</si>
  <si>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</si>
  <si>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</si>
  <si>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</si>
  <si>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</si>
  <si>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</si>
  <si>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</si>
  <si>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</si>
  <si>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</si>
  <si>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</si>
  <si>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</si>
  <si>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</si>
  <si>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</si>
  <si>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</si>
  <si>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</si>
  <si>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</si>
  <si>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</si>
  <si>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</si>
  <si>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</si>
  <si>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</si>
  <si>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</si>
  <si>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</si>
  <si>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</si>
  <si>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</si>
  <si>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</si>
  <si>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</si>
  <si>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Données</t>
  </si>
  <si>
    <t>Cellule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</si>
</sst>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2"/>
  <sheetViews>
    <sheetView topLeftCell="A596" workbookViewId="0">
      <selection activeCell="D623" sqref="D623"/>
    </sheetView>
  </sheetViews>
  <sheetFormatPr baseColWidth="10" defaultColWidth="9.140625" defaultRowHeight="15" x14ac:dyDescent="0.25"/>
  <cols>
    <col min="3" max="3" width="36.5703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>
        <v>18</v>
      </c>
      <c r="D6" t="s">
        <v>100</v>
      </c>
    </row>
    <row r="7" spans="1:4" x14ac:dyDescent="0.25">
      <c r="A7">
        <v>19</v>
      </c>
    </row>
    <row r="8" spans="1:4" x14ac:dyDescent="0.25">
      <c r="A8">
        <v>20</v>
      </c>
    </row>
    <row r="9" spans="1:4" x14ac:dyDescent="0.25">
      <c r="A9">
        <v>22</v>
      </c>
    </row>
    <row r="10" spans="1:4" x14ac:dyDescent="0.25">
      <c r="A10">
        <v>23</v>
      </c>
    </row>
    <row r="11" spans="1:4" x14ac:dyDescent="0.25">
      <c r="A11">
        <v>21</v>
      </c>
    </row>
    <row r="12" spans="1:4" x14ac:dyDescent="0.25">
      <c r="A12">
        <v>24</v>
      </c>
    </row>
    <row r="13" spans="1:4" x14ac:dyDescent="0.25">
      <c r="A13">
        <v>25</v>
      </c>
    </row>
    <row r="14" spans="1:4" x14ac:dyDescent="0.25">
      <c r="A14">
        <v>26</v>
      </c>
    </row>
    <row r="15" spans="1:4" x14ac:dyDescent="0.25">
      <c r="A15">
        <v>27</v>
      </c>
    </row>
    <row r="16" spans="1:4" x14ac:dyDescent="0.25">
      <c r="A16">
        <v>28</v>
      </c>
    </row>
    <row r="17" spans="1:4" x14ac:dyDescent="0.25">
      <c r="A17">
        <v>29</v>
      </c>
    </row>
    <row r="18" spans="1:4" x14ac:dyDescent="0.25">
      <c r="A18">
        <v>30</v>
      </c>
    </row>
    <row r="19" spans="1:4" x14ac:dyDescent="0.25">
      <c r="A19">
        <v>31</v>
      </c>
    </row>
    <row r="20" spans="1:4" x14ac:dyDescent="0.25">
      <c r="A20" t="s">
        <v>5</v>
      </c>
      <c r="D20" t="s">
        <v>101</v>
      </c>
    </row>
    <row r="21" spans="1:4" x14ac:dyDescent="0.25">
      <c r="A21" t="s">
        <v>5</v>
      </c>
    </row>
    <row r="22" spans="1:4" x14ac:dyDescent="0.25">
      <c r="A22" t="s">
        <v>5</v>
      </c>
    </row>
    <row r="23" spans="1:4" x14ac:dyDescent="0.25">
      <c r="A23" t="s">
        <v>5</v>
      </c>
    </row>
    <row r="24" spans="1:4" x14ac:dyDescent="0.25">
      <c r="A24" t="s">
        <v>5</v>
      </c>
    </row>
    <row r="25" spans="1:4" x14ac:dyDescent="0.25">
      <c r="A25" t="s">
        <v>5</v>
      </c>
    </row>
    <row r="26" spans="1:4" x14ac:dyDescent="0.25">
      <c r="A26" t="s">
        <v>5</v>
      </c>
    </row>
    <row r="27" spans="1:4" x14ac:dyDescent="0.25">
      <c r="A27" t="s">
        <v>6</v>
      </c>
    </row>
    <row r="28" spans="1:4" x14ac:dyDescent="0.25">
      <c r="A28" t="s">
        <v>6</v>
      </c>
    </row>
    <row r="29" spans="1:4" x14ac:dyDescent="0.25">
      <c r="A29" t="s">
        <v>6</v>
      </c>
    </row>
    <row r="30" spans="1:4" x14ac:dyDescent="0.25">
      <c r="A30" t="s">
        <v>6</v>
      </c>
    </row>
    <row r="31" spans="1:4" x14ac:dyDescent="0.25">
      <c r="A31" t="s">
        <v>6</v>
      </c>
    </row>
    <row r="32" spans="1:4" x14ac:dyDescent="0.25">
      <c r="A32" t="s">
        <v>6</v>
      </c>
    </row>
    <row r="33" spans="1:4" x14ac:dyDescent="0.25">
      <c r="A33" t="s">
        <v>6</v>
      </c>
    </row>
    <row r="34" spans="1:4" x14ac:dyDescent="0.25">
      <c r="A34" t="s">
        <v>7</v>
      </c>
      <c r="D34" t="s">
        <v>102</v>
      </c>
    </row>
    <row r="35" spans="1:4" x14ac:dyDescent="0.25">
      <c r="A35" t="s">
        <v>7</v>
      </c>
    </row>
    <row r="36" spans="1:4" x14ac:dyDescent="0.25">
      <c r="A36" t="s">
        <v>8</v>
      </c>
    </row>
    <row r="37" spans="1:4" x14ac:dyDescent="0.25">
      <c r="A37" t="s">
        <v>9</v>
      </c>
    </row>
    <row r="38" spans="1:4" x14ac:dyDescent="0.25">
      <c r="A38" t="s">
        <v>9</v>
      </c>
    </row>
    <row r="39" spans="1:4" x14ac:dyDescent="0.25">
      <c r="A39" t="s">
        <v>9</v>
      </c>
    </row>
    <row r="40" spans="1:4" x14ac:dyDescent="0.25">
      <c r="A40" t="s">
        <v>9</v>
      </c>
    </row>
    <row r="41" spans="1:4" x14ac:dyDescent="0.25">
      <c r="A41" t="s">
        <v>10</v>
      </c>
    </row>
    <row r="42" spans="1:4" x14ac:dyDescent="0.25">
      <c r="A42" t="s">
        <v>7</v>
      </c>
    </row>
    <row r="43" spans="1:4" x14ac:dyDescent="0.25">
      <c r="A43" t="s">
        <v>11</v>
      </c>
    </row>
    <row r="44" spans="1:4" x14ac:dyDescent="0.25">
      <c r="A44" t="s">
        <v>11</v>
      </c>
    </row>
    <row r="45" spans="1:4" x14ac:dyDescent="0.25">
      <c r="A45" t="s">
        <v>9</v>
      </c>
    </row>
    <row r="46" spans="1:4" x14ac:dyDescent="0.25">
      <c r="A46" t="s">
        <v>9</v>
      </c>
    </row>
    <row r="47" spans="1:4" x14ac:dyDescent="0.25">
      <c r="A47" t="s">
        <v>9</v>
      </c>
    </row>
    <row r="48" spans="1:4" x14ac:dyDescent="0.25">
      <c r="A48" t="s">
        <v>12</v>
      </c>
    </row>
    <row r="49" spans="1:4" x14ac:dyDescent="0.25">
      <c r="A49" t="s">
        <v>13</v>
      </c>
    </row>
    <row r="50" spans="1:4" x14ac:dyDescent="0.25">
      <c r="A50" t="s">
        <v>14</v>
      </c>
    </row>
    <row r="51" spans="1:4" x14ac:dyDescent="0.25">
      <c r="A51" t="s">
        <v>15</v>
      </c>
    </row>
    <row r="52" spans="1:4" x14ac:dyDescent="0.25">
      <c r="A52">
        <v>3</v>
      </c>
      <c r="D52" t="s">
        <v>103</v>
      </c>
    </row>
    <row r="53" spans="1:4" x14ac:dyDescent="0.25">
      <c r="A53">
        <v>26</v>
      </c>
    </row>
    <row r="54" spans="1:4" x14ac:dyDescent="0.25">
      <c r="A54">
        <v>54</v>
      </c>
    </row>
    <row r="55" spans="1:4" x14ac:dyDescent="0.25">
      <c r="A55">
        <v>8</v>
      </c>
    </row>
    <row r="56" spans="1:4" x14ac:dyDescent="0.25">
      <c r="A56">
        <v>9</v>
      </c>
    </row>
    <row r="57" spans="1:4" x14ac:dyDescent="0.25">
      <c r="A57">
        <v>54</v>
      </c>
    </row>
    <row r="58" spans="1:4" x14ac:dyDescent="0.25">
      <c r="A58">
        <v>76</v>
      </c>
    </row>
    <row r="59" spans="1:4" x14ac:dyDescent="0.25">
      <c r="A59">
        <v>8</v>
      </c>
    </row>
    <row r="60" spans="1:4" x14ac:dyDescent="0.25">
      <c r="A60">
        <v>26</v>
      </c>
    </row>
    <row r="61" spans="1:4" x14ac:dyDescent="0.25">
      <c r="A61">
        <v>75</v>
      </c>
    </row>
    <row r="62" spans="1:4" x14ac:dyDescent="0.25">
      <c r="A62">
        <v>479</v>
      </c>
    </row>
    <row r="63" spans="1:4" x14ac:dyDescent="0.25">
      <c r="A63">
        <v>8</v>
      </c>
    </row>
    <row r="64" spans="1:4" x14ac:dyDescent="0.25">
      <c r="A64">
        <v>9</v>
      </c>
    </row>
    <row r="65" spans="1:1" x14ac:dyDescent="0.25">
      <c r="A65">
        <v>39</v>
      </c>
    </row>
    <row r="66" spans="1:1" x14ac:dyDescent="0.25">
      <c r="A66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  <row r="71" spans="1:1" x14ac:dyDescent="0.25">
      <c r="A71" t="s">
        <v>21</v>
      </c>
    </row>
    <row r="72" spans="1:1" x14ac:dyDescent="0.25">
      <c r="A72" t="s">
        <v>22</v>
      </c>
    </row>
    <row r="73" spans="1:1" x14ac:dyDescent="0.25">
      <c r="A73" t="s">
        <v>23</v>
      </c>
    </row>
    <row r="74" spans="1:1" x14ac:dyDescent="0.25">
      <c r="A74" t="s">
        <v>24</v>
      </c>
    </row>
    <row r="75" spans="1:1" x14ac:dyDescent="0.25">
      <c r="A75" t="s">
        <v>25</v>
      </c>
    </row>
    <row r="76" spans="1:1" x14ac:dyDescent="0.25">
      <c r="A76">
        <v>1</v>
      </c>
    </row>
    <row r="77" spans="1:1" x14ac:dyDescent="0.25">
      <c r="A77" t="s">
        <v>26</v>
      </c>
    </row>
    <row r="78" spans="1:1" x14ac:dyDescent="0.25">
      <c r="A78" t="s">
        <v>27</v>
      </c>
    </row>
    <row r="79" spans="1:1" x14ac:dyDescent="0.25">
      <c r="A79" t="s">
        <v>28</v>
      </c>
    </row>
    <row r="80" spans="1:1" x14ac:dyDescent="0.25">
      <c r="A80" t="s">
        <v>29</v>
      </c>
    </row>
    <row r="81" spans="1:1" x14ac:dyDescent="0.25">
      <c r="A81" t="s">
        <v>29</v>
      </c>
    </row>
    <row r="82" spans="1:1" x14ac:dyDescent="0.25">
      <c r="A82" t="s">
        <v>29</v>
      </c>
    </row>
    <row r="83" spans="1:1" x14ac:dyDescent="0.25">
      <c r="A83" t="s">
        <v>30</v>
      </c>
    </row>
    <row r="84" spans="1:1" x14ac:dyDescent="0.25">
      <c r="A84" t="s">
        <v>30</v>
      </c>
    </row>
    <row r="85" spans="1:1" x14ac:dyDescent="0.25">
      <c r="A85" t="s">
        <v>30</v>
      </c>
    </row>
    <row r="86" spans="1:1" x14ac:dyDescent="0.25">
      <c r="A86" t="s">
        <v>30</v>
      </c>
    </row>
    <row r="87" spans="1:1" x14ac:dyDescent="0.25">
      <c r="A87" t="s">
        <v>29</v>
      </c>
    </row>
    <row r="88" spans="1:1" x14ac:dyDescent="0.25">
      <c r="A88" t="s">
        <v>29</v>
      </c>
    </row>
    <row r="89" spans="1:1" x14ac:dyDescent="0.25">
      <c r="A89" t="s">
        <v>29</v>
      </c>
    </row>
    <row r="90" spans="1:1" x14ac:dyDescent="0.25">
      <c r="A90" t="s">
        <v>29</v>
      </c>
    </row>
    <row r="91" spans="1:1" x14ac:dyDescent="0.25">
      <c r="A91" t="s">
        <v>30</v>
      </c>
    </row>
    <row r="92" spans="1:1" x14ac:dyDescent="0.25">
      <c r="A92" t="s">
        <v>30</v>
      </c>
    </row>
    <row r="93" spans="1:1" x14ac:dyDescent="0.25">
      <c r="A93" t="s">
        <v>30</v>
      </c>
    </row>
    <row r="94" spans="1:1" x14ac:dyDescent="0.25">
      <c r="A94" t="s">
        <v>31</v>
      </c>
    </row>
    <row r="95" spans="1:1" x14ac:dyDescent="0.25">
      <c r="A95" t="s">
        <v>31</v>
      </c>
    </row>
    <row r="96" spans="1:1" x14ac:dyDescent="0.25">
      <c r="A96" t="s">
        <v>31</v>
      </c>
    </row>
    <row r="97" spans="1:1" x14ac:dyDescent="0.25">
      <c r="A97" t="s">
        <v>31</v>
      </c>
    </row>
    <row r="98" spans="1:1" x14ac:dyDescent="0.25">
      <c r="A98" t="s">
        <v>31</v>
      </c>
    </row>
    <row r="99" spans="1:1" x14ac:dyDescent="0.25">
      <c r="A99" t="s">
        <v>31</v>
      </c>
    </row>
    <row r="100" spans="1:1" x14ac:dyDescent="0.25">
      <c r="A100" t="s">
        <v>31</v>
      </c>
    </row>
    <row r="101" spans="1:1" x14ac:dyDescent="0.25">
      <c r="A101" t="s">
        <v>31</v>
      </c>
    </row>
    <row r="102" spans="1:1" x14ac:dyDescent="0.25">
      <c r="A102" t="s">
        <v>31</v>
      </c>
    </row>
    <row r="103" spans="1:1" x14ac:dyDescent="0.25">
      <c r="A103" t="s">
        <v>31</v>
      </c>
    </row>
    <row r="104" spans="1:1" x14ac:dyDescent="0.25">
      <c r="A104" t="s">
        <v>31</v>
      </c>
    </row>
    <row r="105" spans="1:1" x14ac:dyDescent="0.25">
      <c r="A105" t="s">
        <v>31</v>
      </c>
    </row>
    <row r="106" spans="1:1" x14ac:dyDescent="0.25">
      <c r="A106" t="s">
        <v>31</v>
      </c>
    </row>
    <row r="107" spans="1:1" x14ac:dyDescent="0.25">
      <c r="A107" t="s">
        <v>31</v>
      </c>
    </row>
    <row r="108" spans="1:1" x14ac:dyDescent="0.25">
      <c r="A108" t="s">
        <v>32</v>
      </c>
    </row>
    <row r="109" spans="1:1" x14ac:dyDescent="0.25">
      <c r="A109" t="s">
        <v>32</v>
      </c>
    </row>
    <row r="110" spans="1:1" x14ac:dyDescent="0.25">
      <c r="A110" t="s">
        <v>32</v>
      </c>
    </row>
    <row r="111" spans="1:1" x14ac:dyDescent="0.25">
      <c r="A111" t="s">
        <v>32</v>
      </c>
    </row>
    <row r="112" spans="1:1" x14ac:dyDescent="0.25">
      <c r="A112" t="s">
        <v>32</v>
      </c>
    </row>
    <row r="113" spans="1:4" x14ac:dyDescent="0.25">
      <c r="A113" t="s">
        <v>32</v>
      </c>
    </row>
    <row r="114" spans="1:4" x14ac:dyDescent="0.25">
      <c r="A114" t="s">
        <v>32</v>
      </c>
    </row>
    <row r="115" spans="1:4" x14ac:dyDescent="0.25">
      <c r="A115" t="s">
        <v>32</v>
      </c>
    </row>
    <row r="116" spans="1:4" x14ac:dyDescent="0.25">
      <c r="A116" t="s">
        <v>32</v>
      </c>
    </row>
    <row r="117" spans="1:4" x14ac:dyDescent="0.25">
      <c r="A117" t="s">
        <v>32</v>
      </c>
    </row>
    <row r="118" spans="1:4" x14ac:dyDescent="0.25">
      <c r="A118" t="s">
        <v>32</v>
      </c>
    </row>
    <row r="119" spans="1:4" x14ac:dyDescent="0.25">
      <c r="A119" t="s">
        <v>32</v>
      </c>
    </row>
    <row r="120" spans="1:4" x14ac:dyDescent="0.25">
      <c r="A120" t="s">
        <v>32</v>
      </c>
    </row>
    <row r="121" spans="1:4" x14ac:dyDescent="0.25">
      <c r="A121" t="s">
        <v>32</v>
      </c>
    </row>
    <row r="122" spans="1:4" x14ac:dyDescent="0.25">
      <c r="A122">
        <v>42.18</v>
      </c>
      <c r="D122" t="s">
        <v>108</v>
      </c>
    </row>
    <row r="123" spans="1:4" x14ac:dyDescent="0.25">
      <c r="A123">
        <v>56.24</v>
      </c>
    </row>
    <row r="124" spans="1:4" x14ac:dyDescent="0.25">
      <c r="A124">
        <v>162</v>
      </c>
    </row>
    <row r="125" spans="1:4" x14ac:dyDescent="0.25">
      <c r="A125">
        <v>103.46</v>
      </c>
    </row>
    <row r="126" spans="1:4" x14ac:dyDescent="0.25">
      <c r="A126">
        <v>73.900000000000006</v>
      </c>
    </row>
    <row r="127" spans="1:4" x14ac:dyDescent="0.25">
      <c r="A127">
        <v>221.7</v>
      </c>
    </row>
    <row r="128" spans="1:4" x14ac:dyDescent="0.25">
      <c r="A128">
        <v>73.900000000000006</v>
      </c>
    </row>
    <row r="129" spans="1:4" x14ac:dyDescent="0.25">
      <c r="A129">
        <v>77.5</v>
      </c>
    </row>
    <row r="130" spans="1:4" x14ac:dyDescent="0.25">
      <c r="A130">
        <v>48.4</v>
      </c>
    </row>
    <row r="131" spans="1:4" x14ac:dyDescent="0.25">
      <c r="A131">
        <v>65.28</v>
      </c>
    </row>
    <row r="132" spans="1:4" x14ac:dyDescent="0.25">
      <c r="A132">
        <v>65.28</v>
      </c>
    </row>
    <row r="133" spans="1:4" x14ac:dyDescent="0.25">
      <c r="A133">
        <v>75.36</v>
      </c>
    </row>
    <row r="134" spans="1:4" x14ac:dyDescent="0.25">
      <c r="A134">
        <v>75.36</v>
      </c>
    </row>
    <row r="135" spans="1:4" x14ac:dyDescent="0.25">
      <c r="A135">
        <v>62.8</v>
      </c>
    </row>
    <row r="136" spans="1:4" x14ac:dyDescent="0.25">
      <c r="A136" t="s">
        <v>33</v>
      </c>
      <c r="D136" t="s">
        <v>109</v>
      </c>
    </row>
    <row r="137" spans="1:4" x14ac:dyDescent="0.25">
      <c r="A137" t="s">
        <v>33</v>
      </c>
    </row>
    <row r="138" spans="1:4" x14ac:dyDescent="0.25">
      <c r="A138" t="s">
        <v>34</v>
      </c>
    </row>
    <row r="139" spans="1:4" x14ac:dyDescent="0.25">
      <c r="A139" t="s">
        <v>35</v>
      </c>
    </row>
    <row r="140" spans="1:4" x14ac:dyDescent="0.25">
      <c r="A140" t="s">
        <v>35</v>
      </c>
    </row>
    <row r="141" spans="1:4" x14ac:dyDescent="0.25">
      <c r="A141" t="s">
        <v>35</v>
      </c>
    </row>
    <row r="142" spans="1:4" x14ac:dyDescent="0.25">
      <c r="A142" t="s">
        <v>35</v>
      </c>
    </row>
    <row r="143" spans="1:4" x14ac:dyDescent="0.25">
      <c r="A143" t="s">
        <v>36</v>
      </c>
    </row>
    <row r="144" spans="1:4" x14ac:dyDescent="0.25">
      <c r="A144" t="s">
        <v>37</v>
      </c>
    </row>
    <row r="145" spans="1:1" x14ac:dyDescent="0.25">
      <c r="A145" t="s">
        <v>38</v>
      </c>
    </row>
    <row r="146" spans="1:1" x14ac:dyDescent="0.25">
      <c r="A146" t="s">
        <v>38</v>
      </c>
    </row>
    <row r="147" spans="1:1" x14ac:dyDescent="0.25">
      <c r="A147" t="s">
        <v>39</v>
      </c>
    </row>
    <row r="148" spans="1:1" x14ac:dyDescent="0.25">
      <c r="A148" t="s">
        <v>39</v>
      </c>
    </row>
    <row r="149" spans="1:1" x14ac:dyDescent="0.25">
      <c r="A149" t="s">
        <v>39</v>
      </c>
    </row>
    <row r="150" spans="1:1" x14ac:dyDescent="0.25">
      <c r="A150">
        <v>3926909790</v>
      </c>
    </row>
    <row r="151" spans="1:1" x14ac:dyDescent="0.25">
      <c r="A151">
        <v>3926909790</v>
      </c>
    </row>
    <row r="152" spans="1:1" x14ac:dyDescent="0.25">
      <c r="A152">
        <v>42050090</v>
      </c>
    </row>
    <row r="153" spans="1:1" x14ac:dyDescent="0.25">
      <c r="A153">
        <v>5609000000</v>
      </c>
    </row>
    <row r="154" spans="1:1" x14ac:dyDescent="0.25">
      <c r="A154">
        <v>5609000000</v>
      </c>
    </row>
    <row r="155" spans="1:1" x14ac:dyDescent="0.25">
      <c r="A155">
        <v>5609000000</v>
      </c>
    </row>
    <row r="156" spans="1:1" x14ac:dyDescent="0.25">
      <c r="A156">
        <v>5609000000</v>
      </c>
    </row>
    <row r="157" spans="1:1" x14ac:dyDescent="0.25">
      <c r="A157">
        <v>3926909790</v>
      </c>
    </row>
    <row r="158" spans="1:1" x14ac:dyDescent="0.25">
      <c r="A158">
        <v>3926909790</v>
      </c>
    </row>
    <row r="159" spans="1:1" x14ac:dyDescent="0.25">
      <c r="A159">
        <v>3926909790</v>
      </c>
    </row>
    <row r="160" spans="1:1" x14ac:dyDescent="0.25">
      <c r="A160">
        <v>3926909790</v>
      </c>
    </row>
    <row r="161" spans="1:1" x14ac:dyDescent="0.25">
      <c r="A161">
        <v>5609000000</v>
      </c>
    </row>
    <row r="162" spans="1:1" x14ac:dyDescent="0.25">
      <c r="A162">
        <v>5609000000</v>
      </c>
    </row>
    <row r="163" spans="1:1" x14ac:dyDescent="0.25">
      <c r="A163">
        <v>5609000000</v>
      </c>
    </row>
    <row r="164" spans="1:1" x14ac:dyDescent="0.25">
      <c r="A164" t="s">
        <v>21</v>
      </c>
    </row>
    <row r="165" spans="1:1" x14ac:dyDescent="0.25">
      <c r="A165" t="s">
        <v>21</v>
      </c>
    </row>
    <row r="166" spans="1:1" x14ac:dyDescent="0.25">
      <c r="A166" t="s">
        <v>21</v>
      </c>
    </row>
    <row r="167" spans="1:1" x14ac:dyDescent="0.25">
      <c r="A167" t="s">
        <v>21</v>
      </c>
    </row>
    <row r="168" spans="1:1" x14ac:dyDescent="0.25">
      <c r="A168" t="s">
        <v>21</v>
      </c>
    </row>
    <row r="169" spans="1:1" x14ac:dyDescent="0.25">
      <c r="A169" t="s">
        <v>21</v>
      </c>
    </row>
    <row r="170" spans="1:1" x14ac:dyDescent="0.25">
      <c r="A170" t="s">
        <v>21</v>
      </c>
    </row>
    <row r="171" spans="1:1" x14ac:dyDescent="0.25">
      <c r="A171" t="s">
        <v>21</v>
      </c>
    </row>
    <row r="172" spans="1:1" x14ac:dyDescent="0.25">
      <c r="A172" t="s">
        <v>21</v>
      </c>
    </row>
    <row r="173" spans="1:1" x14ac:dyDescent="0.25">
      <c r="A173" t="s">
        <v>21</v>
      </c>
    </row>
    <row r="174" spans="1:1" x14ac:dyDescent="0.25">
      <c r="A174" t="s">
        <v>21</v>
      </c>
    </row>
    <row r="175" spans="1:1" x14ac:dyDescent="0.25">
      <c r="A175" t="s">
        <v>21</v>
      </c>
    </row>
    <row r="176" spans="1:1" x14ac:dyDescent="0.25">
      <c r="A176" t="s">
        <v>21</v>
      </c>
    </row>
    <row r="177" spans="1:4" x14ac:dyDescent="0.25">
      <c r="A177" t="s">
        <v>21</v>
      </c>
    </row>
    <row r="178" spans="1:4" x14ac:dyDescent="0.25">
      <c r="A178" t="s">
        <v>40</v>
      </c>
    </row>
    <row r="179" spans="1:4" x14ac:dyDescent="0.25">
      <c r="A179" t="s">
        <v>41</v>
      </c>
    </row>
    <row r="180" spans="1:4" x14ac:dyDescent="0.25">
      <c r="A180" t="s">
        <v>42</v>
      </c>
    </row>
    <row r="181" spans="1:4" x14ac:dyDescent="0.25">
      <c r="A181" t="s">
        <v>43</v>
      </c>
    </row>
    <row r="182" spans="1:4" x14ac:dyDescent="0.25">
      <c r="A182" t="s">
        <v>44</v>
      </c>
    </row>
    <row r="183" spans="1:4" x14ac:dyDescent="0.25">
      <c r="A183" t="s">
        <v>45</v>
      </c>
    </row>
    <row r="184" spans="1:4" x14ac:dyDescent="0.25">
      <c r="A184" t="s">
        <v>46</v>
      </c>
    </row>
    <row r="185" spans="1:4" x14ac:dyDescent="0.25">
      <c r="A185" t="s">
        <v>47</v>
      </c>
    </row>
    <row r="186" spans="1:4" x14ac:dyDescent="0.25">
      <c r="A186" t="s">
        <v>48</v>
      </c>
    </row>
    <row r="187" spans="1:4" x14ac:dyDescent="0.25">
      <c r="A187" t="s">
        <v>49</v>
      </c>
    </row>
    <row r="188" spans="1:4" x14ac:dyDescent="0.25">
      <c r="A188" t="s">
        <v>50</v>
      </c>
    </row>
    <row r="189" spans="1:4" x14ac:dyDescent="0.25">
      <c r="A189" t="s">
        <v>51</v>
      </c>
    </row>
    <row r="190" spans="1:4" x14ac:dyDescent="0.25">
      <c r="A190" t="s">
        <v>52</v>
      </c>
    </row>
    <row r="191" spans="1:4" x14ac:dyDescent="0.25">
      <c r="A191" t="s">
        <v>53</v>
      </c>
      <c r="D191" t="s">
        <v>104</v>
      </c>
    </row>
    <row r="192" spans="1:4" x14ac:dyDescent="0.25">
      <c r="A192" t="s">
        <v>53</v>
      </c>
    </row>
    <row r="193" spans="1:4" x14ac:dyDescent="0.25">
      <c r="A193" t="s">
        <v>53</v>
      </c>
    </row>
    <row r="194" spans="1:4" x14ac:dyDescent="0.25">
      <c r="A194" t="s">
        <v>53</v>
      </c>
    </row>
    <row r="195" spans="1:4" x14ac:dyDescent="0.25">
      <c r="A195" t="s">
        <v>53</v>
      </c>
    </row>
    <row r="196" spans="1:4" x14ac:dyDescent="0.25">
      <c r="A196" t="s">
        <v>53</v>
      </c>
    </row>
    <row r="197" spans="1:4" x14ac:dyDescent="0.25">
      <c r="A197" t="s">
        <v>53</v>
      </c>
    </row>
    <row r="198" spans="1:4" x14ac:dyDescent="0.25">
      <c r="A198" t="s">
        <v>53</v>
      </c>
    </row>
    <row r="199" spans="1:4" x14ac:dyDescent="0.25">
      <c r="A199" t="s">
        <v>53</v>
      </c>
    </row>
    <row r="200" spans="1:4" x14ac:dyDescent="0.25">
      <c r="A200" t="s">
        <v>53</v>
      </c>
    </row>
    <row r="201" spans="1:4" x14ac:dyDescent="0.25">
      <c r="A201" t="s">
        <v>53</v>
      </c>
    </row>
    <row r="202" spans="1:4" x14ac:dyDescent="0.25">
      <c r="A202" t="s">
        <v>53</v>
      </c>
    </row>
    <row r="203" spans="1:4" x14ac:dyDescent="0.25">
      <c r="A203" t="s">
        <v>53</v>
      </c>
    </row>
    <row r="204" spans="1:4" x14ac:dyDescent="0.25">
      <c r="A204" t="s">
        <v>53</v>
      </c>
    </row>
    <row r="205" spans="1:4" x14ac:dyDescent="0.25">
      <c r="A205" t="s">
        <v>54</v>
      </c>
    </row>
    <row r="206" spans="1:4" x14ac:dyDescent="0.25">
      <c r="A206">
        <v>6</v>
      </c>
      <c r="D206" t="s">
        <v>105</v>
      </c>
    </row>
    <row r="207" spans="1:4" x14ac:dyDescent="0.25">
      <c r="A207">
        <v>8</v>
      </c>
    </row>
    <row r="208" spans="1:4" x14ac:dyDescent="0.25">
      <c r="A208">
        <v>10</v>
      </c>
    </row>
    <row r="209" spans="1:4" x14ac:dyDescent="0.25">
      <c r="A209">
        <v>14</v>
      </c>
    </row>
    <row r="210" spans="1:4" x14ac:dyDescent="0.25">
      <c r="A210">
        <v>10</v>
      </c>
    </row>
    <row r="211" spans="1:4" x14ac:dyDescent="0.25">
      <c r="A211">
        <v>30</v>
      </c>
    </row>
    <row r="212" spans="1:4" x14ac:dyDescent="0.25">
      <c r="A212">
        <v>10</v>
      </c>
    </row>
    <row r="213" spans="1:4" x14ac:dyDescent="0.25">
      <c r="A213">
        <v>10</v>
      </c>
    </row>
    <row r="214" spans="1:4" x14ac:dyDescent="0.25">
      <c r="A214">
        <v>8</v>
      </c>
    </row>
    <row r="215" spans="1:4" x14ac:dyDescent="0.25">
      <c r="A215">
        <v>4</v>
      </c>
    </row>
    <row r="216" spans="1:4" x14ac:dyDescent="0.25">
      <c r="A216">
        <v>4</v>
      </c>
    </row>
    <row r="217" spans="1:4" x14ac:dyDescent="0.25">
      <c r="A217">
        <v>12</v>
      </c>
    </row>
    <row r="218" spans="1:4" x14ac:dyDescent="0.25">
      <c r="A218">
        <v>12</v>
      </c>
    </row>
    <row r="219" spans="1:4" x14ac:dyDescent="0.25">
      <c r="A219">
        <v>10</v>
      </c>
    </row>
    <row r="220" spans="1:4" x14ac:dyDescent="0.25">
      <c r="A220">
        <v>7.03</v>
      </c>
      <c r="D220" t="s">
        <v>107</v>
      </c>
    </row>
    <row r="221" spans="1:4" x14ac:dyDescent="0.25">
      <c r="A221">
        <v>7.03</v>
      </c>
    </row>
    <row r="222" spans="1:4" x14ac:dyDescent="0.25">
      <c r="A222">
        <v>16.2</v>
      </c>
    </row>
    <row r="223" spans="1:4" x14ac:dyDescent="0.25">
      <c r="A223">
        <v>7.39</v>
      </c>
    </row>
    <row r="224" spans="1:4" x14ac:dyDescent="0.25">
      <c r="A224">
        <v>7.39</v>
      </c>
    </row>
    <row r="225" spans="1:4" x14ac:dyDescent="0.25">
      <c r="A225">
        <v>7.39</v>
      </c>
    </row>
    <row r="226" spans="1:4" x14ac:dyDescent="0.25">
      <c r="A226">
        <v>7.39</v>
      </c>
    </row>
    <row r="227" spans="1:4" x14ac:dyDescent="0.25">
      <c r="A227">
        <v>7.75</v>
      </c>
    </row>
    <row r="228" spans="1:4" x14ac:dyDescent="0.25">
      <c r="A228">
        <v>6.05</v>
      </c>
    </row>
    <row r="229" spans="1:4" x14ac:dyDescent="0.25">
      <c r="A229">
        <v>16.32</v>
      </c>
    </row>
    <row r="230" spans="1:4" x14ac:dyDescent="0.25">
      <c r="A230">
        <v>16.32</v>
      </c>
    </row>
    <row r="231" spans="1:4" x14ac:dyDescent="0.25">
      <c r="A231">
        <v>6.28</v>
      </c>
    </row>
    <row r="232" spans="1:4" x14ac:dyDescent="0.25">
      <c r="A232">
        <v>6.28</v>
      </c>
    </row>
    <row r="233" spans="1:4" x14ac:dyDescent="0.25">
      <c r="A233">
        <v>6.28</v>
      </c>
    </row>
    <row r="234" spans="1:4" x14ac:dyDescent="0.25">
      <c r="A234" t="s">
        <v>0</v>
      </c>
    </row>
    <row r="235" spans="1:4" x14ac:dyDescent="0.25">
      <c r="A235" t="s">
        <v>1</v>
      </c>
    </row>
    <row r="236" spans="1:4" x14ac:dyDescent="0.25">
      <c r="A236" t="s">
        <v>2</v>
      </c>
    </row>
    <row r="237" spans="1:4" x14ac:dyDescent="0.25">
      <c r="A237" t="s">
        <v>3</v>
      </c>
    </row>
    <row r="238" spans="1:4" x14ac:dyDescent="0.25">
      <c r="A238" t="s">
        <v>4</v>
      </c>
    </row>
    <row r="239" spans="1:4" x14ac:dyDescent="0.25">
      <c r="A239">
        <v>32</v>
      </c>
      <c r="D239" t="s">
        <v>100</v>
      </c>
    </row>
    <row r="240" spans="1:4" x14ac:dyDescent="0.25">
      <c r="A240">
        <v>33</v>
      </c>
    </row>
    <row r="241" spans="1:4" x14ac:dyDescent="0.25">
      <c r="A241">
        <v>34</v>
      </c>
    </row>
    <row r="242" spans="1:4" x14ac:dyDescent="0.25">
      <c r="A242">
        <v>35</v>
      </c>
    </row>
    <row r="243" spans="1:4" x14ac:dyDescent="0.25">
      <c r="A243">
        <v>2</v>
      </c>
    </row>
    <row r="244" spans="1:4" x14ac:dyDescent="0.25">
      <c r="A244">
        <v>1</v>
      </c>
    </row>
    <row r="245" spans="1:4" x14ac:dyDescent="0.25">
      <c r="A245">
        <v>36</v>
      </c>
    </row>
    <row r="246" spans="1:4" x14ac:dyDescent="0.25">
      <c r="A246">
        <v>3</v>
      </c>
    </row>
    <row r="247" spans="1:4" x14ac:dyDescent="0.25">
      <c r="A247">
        <v>4</v>
      </c>
    </row>
    <row r="248" spans="1:4" x14ac:dyDescent="0.25">
      <c r="A248">
        <v>5</v>
      </c>
    </row>
    <row r="249" spans="1:4" x14ac:dyDescent="0.25">
      <c r="A249">
        <v>6</v>
      </c>
    </row>
    <row r="250" spans="1:4" x14ac:dyDescent="0.25">
      <c r="A250">
        <v>7</v>
      </c>
    </row>
    <row r="251" spans="1:4" x14ac:dyDescent="0.25">
      <c r="A251">
        <v>8</v>
      </c>
    </row>
    <row r="252" spans="1:4" x14ac:dyDescent="0.25">
      <c r="A252">
        <v>9</v>
      </c>
    </row>
    <row r="253" spans="1:4" x14ac:dyDescent="0.25">
      <c r="A253">
        <v>10</v>
      </c>
    </row>
    <row r="254" spans="1:4" x14ac:dyDescent="0.25">
      <c r="A254">
        <v>11</v>
      </c>
    </row>
    <row r="255" spans="1:4" x14ac:dyDescent="0.25">
      <c r="A255" t="s">
        <v>6</v>
      </c>
      <c r="D255" t="s">
        <v>101</v>
      </c>
    </row>
    <row r="256" spans="1:4" x14ac:dyDescent="0.25">
      <c r="A256" t="s">
        <v>6</v>
      </c>
    </row>
    <row r="257" spans="1:4" x14ac:dyDescent="0.25">
      <c r="A257" t="s">
        <v>6</v>
      </c>
    </row>
    <row r="258" spans="1:4" x14ac:dyDescent="0.25">
      <c r="A258" t="s">
        <v>55</v>
      </c>
    </row>
    <row r="259" spans="1:4" x14ac:dyDescent="0.25">
      <c r="A259" t="s">
        <v>56</v>
      </c>
    </row>
    <row r="260" spans="1:4" x14ac:dyDescent="0.25">
      <c r="A260" t="s">
        <v>57</v>
      </c>
    </row>
    <row r="261" spans="1:4" x14ac:dyDescent="0.25">
      <c r="A261" t="s">
        <v>57</v>
      </c>
    </row>
    <row r="262" spans="1:4" x14ac:dyDescent="0.25">
      <c r="A262" t="s">
        <v>57</v>
      </c>
    </row>
    <row r="263" spans="1:4" x14ac:dyDescent="0.25">
      <c r="A263" t="s">
        <v>57</v>
      </c>
    </row>
    <row r="264" spans="1:4" x14ac:dyDescent="0.25">
      <c r="A264" t="s">
        <v>57</v>
      </c>
    </row>
    <row r="265" spans="1:4" x14ac:dyDescent="0.25">
      <c r="A265" t="s">
        <v>57</v>
      </c>
    </row>
    <row r="266" spans="1:4" x14ac:dyDescent="0.25">
      <c r="A266" t="s">
        <v>57</v>
      </c>
    </row>
    <row r="267" spans="1:4" x14ac:dyDescent="0.25">
      <c r="A267" t="s">
        <v>57</v>
      </c>
    </row>
    <row r="268" spans="1:4" x14ac:dyDescent="0.25">
      <c r="A268" t="s">
        <v>57</v>
      </c>
    </row>
    <row r="269" spans="1:4" x14ac:dyDescent="0.25">
      <c r="A269" t="s">
        <v>57</v>
      </c>
    </row>
    <row r="270" spans="1:4" x14ac:dyDescent="0.25">
      <c r="A270" t="s">
        <v>57</v>
      </c>
    </row>
    <row r="271" spans="1:4" x14ac:dyDescent="0.25">
      <c r="A271" t="s">
        <v>9</v>
      </c>
      <c r="D271" t="s">
        <v>102</v>
      </c>
    </row>
    <row r="272" spans="1:4" x14ac:dyDescent="0.25">
      <c r="A272" t="s">
        <v>9</v>
      </c>
    </row>
    <row r="273" spans="1:4" x14ac:dyDescent="0.25">
      <c r="A273" t="s">
        <v>9</v>
      </c>
    </row>
    <row r="274" spans="1:4" x14ac:dyDescent="0.25">
      <c r="A274" t="s">
        <v>58</v>
      </c>
    </row>
    <row r="275" spans="1:4" x14ac:dyDescent="0.25">
      <c r="A275" t="s">
        <v>59</v>
      </c>
    </row>
    <row r="276" spans="1:4" x14ac:dyDescent="0.25">
      <c r="A276" t="s">
        <v>60</v>
      </c>
    </row>
    <row r="277" spans="1:4" x14ac:dyDescent="0.25">
      <c r="A277" t="s">
        <v>60</v>
      </c>
    </row>
    <row r="278" spans="1:4" x14ac:dyDescent="0.25">
      <c r="A278" t="s">
        <v>60</v>
      </c>
    </row>
    <row r="279" spans="1:4" x14ac:dyDescent="0.25">
      <c r="A279" t="s">
        <v>60</v>
      </c>
    </row>
    <row r="280" spans="1:4" x14ac:dyDescent="0.25">
      <c r="A280" t="s">
        <v>60</v>
      </c>
    </row>
    <row r="281" spans="1:4" x14ac:dyDescent="0.25">
      <c r="A281" t="s">
        <v>60</v>
      </c>
    </row>
    <row r="282" spans="1:4" x14ac:dyDescent="0.25">
      <c r="A282" t="s">
        <v>60</v>
      </c>
    </row>
    <row r="283" spans="1:4" x14ac:dyDescent="0.25">
      <c r="A283" t="s">
        <v>60</v>
      </c>
    </row>
    <row r="284" spans="1:4" x14ac:dyDescent="0.25">
      <c r="A284" t="s">
        <v>60</v>
      </c>
    </row>
    <row r="285" spans="1:4" x14ac:dyDescent="0.25">
      <c r="A285" t="s">
        <v>60</v>
      </c>
    </row>
    <row r="286" spans="1:4" x14ac:dyDescent="0.25">
      <c r="A286" t="s">
        <v>60</v>
      </c>
    </row>
    <row r="287" spans="1:4" x14ac:dyDescent="0.25">
      <c r="A287" t="s">
        <v>15</v>
      </c>
    </row>
    <row r="288" spans="1:4" x14ac:dyDescent="0.25">
      <c r="A288">
        <v>54</v>
      </c>
      <c r="D288" t="s">
        <v>103</v>
      </c>
    </row>
    <row r="289" spans="1:1" x14ac:dyDescent="0.25">
      <c r="A289">
        <v>55</v>
      </c>
    </row>
    <row r="290" spans="1:1" x14ac:dyDescent="0.25">
      <c r="A290">
        <v>76</v>
      </c>
    </row>
    <row r="291" spans="1:1" x14ac:dyDescent="0.25">
      <c r="A291">
        <v>17</v>
      </c>
    </row>
    <row r="292" spans="1:1" x14ac:dyDescent="0.25">
      <c r="A292">
        <v>8</v>
      </c>
    </row>
    <row r="293" spans="1:1" x14ac:dyDescent="0.25">
      <c r="A293">
        <v>2</v>
      </c>
    </row>
    <row r="294" spans="1:1" x14ac:dyDescent="0.25">
      <c r="A294">
        <v>3</v>
      </c>
    </row>
    <row r="295" spans="1:1" x14ac:dyDescent="0.25">
      <c r="A295">
        <v>8</v>
      </c>
    </row>
    <row r="296" spans="1:1" x14ac:dyDescent="0.25">
      <c r="A296">
        <v>12</v>
      </c>
    </row>
    <row r="297" spans="1:1" x14ac:dyDescent="0.25">
      <c r="A297">
        <v>13</v>
      </c>
    </row>
    <row r="298" spans="1:1" x14ac:dyDescent="0.25">
      <c r="A298">
        <v>14</v>
      </c>
    </row>
    <row r="299" spans="1:1" x14ac:dyDescent="0.25">
      <c r="A299">
        <v>22</v>
      </c>
    </row>
    <row r="300" spans="1:1" x14ac:dyDescent="0.25">
      <c r="A300">
        <v>41</v>
      </c>
    </row>
    <row r="301" spans="1:1" x14ac:dyDescent="0.25">
      <c r="A301">
        <v>53</v>
      </c>
    </row>
    <row r="302" spans="1:1" x14ac:dyDescent="0.25">
      <c r="A302">
        <v>55</v>
      </c>
    </row>
    <row r="303" spans="1:1" x14ac:dyDescent="0.25">
      <c r="A303">
        <v>59</v>
      </c>
    </row>
    <row r="304" spans="1:1" x14ac:dyDescent="0.25">
      <c r="A304" t="s">
        <v>16</v>
      </c>
    </row>
    <row r="305" spans="1:1" x14ac:dyDescent="0.25">
      <c r="A305" t="s">
        <v>17</v>
      </c>
    </row>
    <row r="306" spans="1:1" x14ac:dyDescent="0.25">
      <c r="A306" t="s">
        <v>23</v>
      </c>
    </row>
    <row r="307" spans="1:1" x14ac:dyDescent="0.25">
      <c r="A307" t="s">
        <v>24</v>
      </c>
    </row>
    <row r="308" spans="1:1" x14ac:dyDescent="0.25">
      <c r="A308">
        <v>2</v>
      </c>
    </row>
    <row r="309" spans="1:1" x14ac:dyDescent="0.25">
      <c r="A309" t="s">
        <v>27</v>
      </c>
    </row>
    <row r="310" spans="1:1" x14ac:dyDescent="0.25">
      <c r="A310" t="s">
        <v>30</v>
      </c>
    </row>
    <row r="311" spans="1:1" x14ac:dyDescent="0.25">
      <c r="A311" t="s">
        <v>30</v>
      </c>
    </row>
    <row r="312" spans="1:1" x14ac:dyDescent="0.25">
      <c r="A312" t="s">
        <v>30</v>
      </c>
    </row>
    <row r="313" spans="1:1" x14ac:dyDescent="0.25">
      <c r="A313" t="s">
        <v>29</v>
      </c>
    </row>
    <row r="314" spans="1:1" x14ac:dyDescent="0.25">
      <c r="A314" t="s">
        <v>61</v>
      </c>
    </row>
    <row r="315" spans="1:1" x14ac:dyDescent="0.25">
      <c r="A315" t="s">
        <v>29</v>
      </c>
    </row>
    <row r="316" spans="1:1" x14ac:dyDescent="0.25">
      <c r="A316" t="s">
        <v>29</v>
      </c>
    </row>
    <row r="317" spans="1:1" x14ac:dyDescent="0.25">
      <c r="A317" t="s">
        <v>29</v>
      </c>
    </row>
    <row r="318" spans="1:1" x14ac:dyDescent="0.25">
      <c r="A318" t="s">
        <v>29</v>
      </c>
    </row>
    <row r="319" spans="1:1" x14ac:dyDescent="0.25">
      <c r="A319" t="s">
        <v>29</v>
      </c>
    </row>
    <row r="320" spans="1:1" x14ac:dyDescent="0.25">
      <c r="A320" t="s">
        <v>29</v>
      </c>
    </row>
    <row r="321" spans="1:1" x14ac:dyDescent="0.25">
      <c r="A321" t="s">
        <v>29</v>
      </c>
    </row>
    <row r="322" spans="1:1" x14ac:dyDescent="0.25">
      <c r="A322" t="s">
        <v>29</v>
      </c>
    </row>
    <row r="323" spans="1:1" x14ac:dyDescent="0.25">
      <c r="A323" t="s">
        <v>29</v>
      </c>
    </row>
    <row r="324" spans="1:1" x14ac:dyDescent="0.25">
      <c r="A324" t="s">
        <v>29</v>
      </c>
    </row>
    <row r="325" spans="1:1" x14ac:dyDescent="0.25">
      <c r="A325" t="s">
        <v>29</v>
      </c>
    </row>
    <row r="326" spans="1:1" x14ac:dyDescent="0.25">
      <c r="A326" t="s">
        <v>31</v>
      </c>
    </row>
    <row r="327" spans="1:1" x14ac:dyDescent="0.25">
      <c r="A327" t="s">
        <v>31</v>
      </c>
    </row>
    <row r="328" spans="1:1" x14ac:dyDescent="0.25">
      <c r="A328" t="s">
        <v>31</v>
      </c>
    </row>
    <row r="329" spans="1:1" x14ac:dyDescent="0.25">
      <c r="A329" t="s">
        <v>31</v>
      </c>
    </row>
    <row r="330" spans="1:1" x14ac:dyDescent="0.25">
      <c r="A330" t="s">
        <v>31</v>
      </c>
    </row>
    <row r="331" spans="1:1" x14ac:dyDescent="0.25">
      <c r="A331" t="s">
        <v>31</v>
      </c>
    </row>
    <row r="332" spans="1:1" x14ac:dyDescent="0.25">
      <c r="A332" t="s">
        <v>31</v>
      </c>
    </row>
    <row r="333" spans="1:1" x14ac:dyDescent="0.25">
      <c r="A333" t="s">
        <v>31</v>
      </c>
    </row>
    <row r="334" spans="1:1" x14ac:dyDescent="0.25">
      <c r="A334" t="s">
        <v>31</v>
      </c>
    </row>
    <row r="335" spans="1:1" x14ac:dyDescent="0.25">
      <c r="A335" t="s">
        <v>31</v>
      </c>
    </row>
    <row r="336" spans="1:1" x14ac:dyDescent="0.25">
      <c r="A336" t="s">
        <v>31</v>
      </c>
    </row>
    <row r="337" spans="1:1" x14ac:dyDescent="0.25">
      <c r="A337" t="s">
        <v>31</v>
      </c>
    </row>
    <row r="338" spans="1:1" x14ac:dyDescent="0.25">
      <c r="A338" t="s">
        <v>31</v>
      </c>
    </row>
    <row r="339" spans="1:1" x14ac:dyDescent="0.25">
      <c r="A339" t="s">
        <v>31</v>
      </c>
    </row>
    <row r="340" spans="1:1" x14ac:dyDescent="0.25">
      <c r="A340" t="s">
        <v>31</v>
      </c>
    </row>
    <row r="341" spans="1:1" x14ac:dyDescent="0.25">
      <c r="A341" t="s">
        <v>31</v>
      </c>
    </row>
    <row r="342" spans="1:1" x14ac:dyDescent="0.25">
      <c r="A342" t="s">
        <v>32</v>
      </c>
    </row>
    <row r="343" spans="1:1" x14ac:dyDescent="0.25">
      <c r="A343" t="s">
        <v>32</v>
      </c>
    </row>
    <row r="344" spans="1:1" x14ac:dyDescent="0.25">
      <c r="A344" t="s">
        <v>32</v>
      </c>
    </row>
    <row r="345" spans="1:1" x14ac:dyDescent="0.25">
      <c r="A345" t="s">
        <v>32</v>
      </c>
    </row>
    <row r="346" spans="1:1" x14ac:dyDescent="0.25">
      <c r="A346" t="s">
        <v>32</v>
      </c>
    </row>
    <row r="347" spans="1:1" x14ac:dyDescent="0.25">
      <c r="A347" t="s">
        <v>32</v>
      </c>
    </row>
    <row r="348" spans="1:1" x14ac:dyDescent="0.25">
      <c r="A348" t="s">
        <v>32</v>
      </c>
    </row>
    <row r="349" spans="1:1" x14ac:dyDescent="0.25">
      <c r="A349" t="s">
        <v>32</v>
      </c>
    </row>
    <row r="350" spans="1:1" x14ac:dyDescent="0.25">
      <c r="A350" t="s">
        <v>32</v>
      </c>
    </row>
    <row r="351" spans="1:1" x14ac:dyDescent="0.25">
      <c r="A351" t="s">
        <v>32</v>
      </c>
    </row>
    <row r="352" spans="1:1" x14ac:dyDescent="0.25">
      <c r="A352" t="s">
        <v>32</v>
      </c>
    </row>
    <row r="353" spans="1:4" x14ac:dyDescent="0.25">
      <c r="A353" t="s">
        <v>32</v>
      </c>
    </row>
    <row r="354" spans="1:4" x14ac:dyDescent="0.25">
      <c r="A354" t="s">
        <v>32</v>
      </c>
    </row>
    <row r="355" spans="1:4" x14ac:dyDescent="0.25">
      <c r="A355" t="s">
        <v>32</v>
      </c>
    </row>
    <row r="356" spans="1:4" x14ac:dyDescent="0.25">
      <c r="A356" t="s">
        <v>32</v>
      </c>
    </row>
    <row r="357" spans="1:4" x14ac:dyDescent="0.25">
      <c r="A357" t="s">
        <v>32</v>
      </c>
    </row>
    <row r="358" spans="1:4" x14ac:dyDescent="0.25">
      <c r="A358">
        <v>125.6</v>
      </c>
      <c r="D358" t="s">
        <v>108</v>
      </c>
    </row>
    <row r="359" spans="1:4" x14ac:dyDescent="0.25">
      <c r="A359">
        <v>125.6</v>
      </c>
    </row>
    <row r="360" spans="1:4" x14ac:dyDescent="0.25">
      <c r="A360">
        <v>62.8</v>
      </c>
    </row>
    <row r="361" spans="1:4" x14ac:dyDescent="0.25">
      <c r="A361">
        <v>86.4</v>
      </c>
    </row>
    <row r="362" spans="1:4" x14ac:dyDescent="0.25">
      <c r="A362">
        <v>3.24</v>
      </c>
    </row>
    <row r="363" spans="1:4" x14ac:dyDescent="0.25">
      <c r="A363">
        <v>28.8</v>
      </c>
    </row>
    <row r="364" spans="1:4" x14ac:dyDescent="0.25">
      <c r="A364">
        <v>28.8</v>
      </c>
    </row>
    <row r="365" spans="1:4" x14ac:dyDescent="0.25">
      <c r="A365">
        <v>72</v>
      </c>
    </row>
    <row r="366" spans="1:4" x14ac:dyDescent="0.25">
      <c r="A366">
        <v>28.8</v>
      </c>
    </row>
    <row r="367" spans="1:4" x14ac:dyDescent="0.25">
      <c r="A367">
        <v>36</v>
      </c>
    </row>
    <row r="368" spans="1:4" x14ac:dyDescent="0.25">
      <c r="A368">
        <v>28.8</v>
      </c>
    </row>
    <row r="369" spans="1:4" x14ac:dyDescent="0.25">
      <c r="A369">
        <v>28.8</v>
      </c>
    </row>
    <row r="370" spans="1:4" x14ac:dyDescent="0.25">
      <c r="A370">
        <v>43.2</v>
      </c>
    </row>
    <row r="371" spans="1:4" x14ac:dyDescent="0.25">
      <c r="A371">
        <v>36</v>
      </c>
    </row>
    <row r="372" spans="1:4" x14ac:dyDescent="0.25">
      <c r="A372">
        <v>72</v>
      </c>
    </row>
    <row r="373" spans="1:4" x14ac:dyDescent="0.25">
      <c r="A373">
        <v>72</v>
      </c>
    </row>
    <row r="374" spans="1:4" x14ac:dyDescent="0.25">
      <c r="A374" t="s">
        <v>39</v>
      </c>
      <c r="D374" t="s">
        <v>109</v>
      </c>
    </row>
    <row r="375" spans="1:4" x14ac:dyDescent="0.25">
      <c r="A375" t="s">
        <v>39</v>
      </c>
    </row>
    <row r="376" spans="1:4" x14ac:dyDescent="0.25">
      <c r="A376" t="s">
        <v>39</v>
      </c>
    </row>
    <row r="377" spans="1:4" x14ac:dyDescent="0.25">
      <c r="A377" t="s">
        <v>62</v>
      </c>
    </row>
    <row r="378" spans="1:4" x14ac:dyDescent="0.25">
      <c r="A378" t="s">
        <v>63</v>
      </c>
    </row>
    <row r="379" spans="1:4" x14ac:dyDescent="0.25">
      <c r="A379" t="s">
        <v>64</v>
      </c>
    </row>
    <row r="380" spans="1:4" x14ac:dyDescent="0.25">
      <c r="A380" t="s">
        <v>64</v>
      </c>
    </row>
    <row r="381" spans="1:4" x14ac:dyDescent="0.25">
      <c r="A381" t="s">
        <v>64</v>
      </c>
    </row>
    <row r="382" spans="1:4" x14ac:dyDescent="0.25">
      <c r="A382" t="s">
        <v>64</v>
      </c>
    </row>
    <row r="383" spans="1:4" x14ac:dyDescent="0.25">
      <c r="A383" t="s">
        <v>64</v>
      </c>
    </row>
    <row r="384" spans="1:4" x14ac:dyDescent="0.25">
      <c r="A384" t="s">
        <v>64</v>
      </c>
    </row>
    <row r="385" spans="1:1" x14ac:dyDescent="0.25">
      <c r="A385" t="s">
        <v>64</v>
      </c>
    </row>
    <row r="386" spans="1:1" x14ac:dyDescent="0.25">
      <c r="A386" t="s">
        <v>64</v>
      </c>
    </row>
    <row r="387" spans="1:1" x14ac:dyDescent="0.25">
      <c r="A387" t="s">
        <v>64</v>
      </c>
    </row>
    <row r="388" spans="1:1" x14ac:dyDescent="0.25">
      <c r="A388" t="s">
        <v>64</v>
      </c>
    </row>
    <row r="389" spans="1:1" x14ac:dyDescent="0.25">
      <c r="A389" t="s">
        <v>64</v>
      </c>
    </row>
    <row r="390" spans="1:1" x14ac:dyDescent="0.25">
      <c r="A390">
        <v>5609000000</v>
      </c>
    </row>
    <row r="391" spans="1:1" x14ac:dyDescent="0.25">
      <c r="A391">
        <v>5609000000</v>
      </c>
    </row>
    <row r="392" spans="1:1" x14ac:dyDescent="0.25">
      <c r="A392">
        <v>5609000000</v>
      </c>
    </row>
    <row r="393" spans="1:1" x14ac:dyDescent="0.25">
      <c r="A393">
        <v>4202221000</v>
      </c>
    </row>
    <row r="394" spans="1:1" x14ac:dyDescent="0.25">
      <c r="A394">
        <v>6307909899</v>
      </c>
    </row>
    <row r="395" spans="1:1" x14ac:dyDescent="0.25">
      <c r="A395">
        <v>91139000</v>
      </c>
    </row>
    <row r="396" spans="1:1" x14ac:dyDescent="0.25">
      <c r="A396">
        <v>91139000</v>
      </c>
    </row>
    <row r="397" spans="1:1" x14ac:dyDescent="0.25">
      <c r="A397">
        <v>91139000</v>
      </c>
    </row>
    <row r="398" spans="1:1" x14ac:dyDescent="0.25">
      <c r="A398">
        <v>91139000</v>
      </c>
    </row>
    <row r="399" spans="1:1" x14ac:dyDescent="0.25">
      <c r="A399">
        <v>91139000</v>
      </c>
    </row>
    <row r="400" spans="1:1" x14ac:dyDescent="0.25">
      <c r="A400">
        <v>91139000</v>
      </c>
    </row>
    <row r="401" spans="1:1" x14ac:dyDescent="0.25">
      <c r="A401">
        <v>91139000</v>
      </c>
    </row>
    <row r="402" spans="1:1" x14ac:dyDescent="0.25">
      <c r="A402">
        <v>91139000</v>
      </c>
    </row>
    <row r="403" spans="1:1" x14ac:dyDescent="0.25">
      <c r="A403">
        <v>91139000</v>
      </c>
    </row>
    <row r="404" spans="1:1" x14ac:dyDescent="0.25">
      <c r="A404">
        <v>91139000</v>
      </c>
    </row>
    <row r="405" spans="1:1" x14ac:dyDescent="0.25">
      <c r="A405">
        <v>91139000</v>
      </c>
    </row>
    <row r="406" spans="1:1" x14ac:dyDescent="0.25">
      <c r="A406" t="s">
        <v>21</v>
      </c>
    </row>
    <row r="407" spans="1:1" x14ac:dyDescent="0.25">
      <c r="A407" t="s">
        <v>21</v>
      </c>
    </row>
    <row r="408" spans="1:1" x14ac:dyDescent="0.25">
      <c r="A408" t="s">
        <v>21</v>
      </c>
    </row>
    <row r="409" spans="1:1" x14ac:dyDescent="0.25">
      <c r="A409" t="s">
        <v>21</v>
      </c>
    </row>
    <row r="410" spans="1:1" x14ac:dyDescent="0.25">
      <c r="A410" t="s">
        <v>21</v>
      </c>
    </row>
    <row r="411" spans="1:1" x14ac:dyDescent="0.25">
      <c r="A411" t="s">
        <v>21</v>
      </c>
    </row>
    <row r="412" spans="1:1" x14ac:dyDescent="0.25">
      <c r="A412" t="s">
        <v>21</v>
      </c>
    </row>
    <row r="413" spans="1:1" x14ac:dyDescent="0.25">
      <c r="A413" t="s">
        <v>21</v>
      </c>
    </row>
    <row r="414" spans="1:1" x14ac:dyDescent="0.25">
      <c r="A414" t="s">
        <v>21</v>
      </c>
    </row>
    <row r="415" spans="1:1" x14ac:dyDescent="0.25">
      <c r="A415" t="s">
        <v>21</v>
      </c>
    </row>
    <row r="416" spans="1:1" x14ac:dyDescent="0.25">
      <c r="A416" t="s">
        <v>21</v>
      </c>
    </row>
    <row r="417" spans="1:4" x14ac:dyDescent="0.25">
      <c r="A417" t="s">
        <v>21</v>
      </c>
    </row>
    <row r="418" spans="1:4" x14ac:dyDescent="0.25">
      <c r="A418" t="s">
        <v>21</v>
      </c>
    </row>
    <row r="419" spans="1:4" x14ac:dyDescent="0.25">
      <c r="A419" t="s">
        <v>21</v>
      </c>
    </row>
    <row r="420" spans="1:4" x14ac:dyDescent="0.25">
      <c r="A420" t="s">
        <v>21</v>
      </c>
    </row>
    <row r="421" spans="1:4" x14ac:dyDescent="0.25">
      <c r="A421" t="s">
        <v>21</v>
      </c>
    </row>
    <row r="422" spans="1:4" x14ac:dyDescent="0.25">
      <c r="A422" t="s">
        <v>42</v>
      </c>
      <c r="D422" t="s">
        <v>110</v>
      </c>
    </row>
    <row r="423" spans="1:4" x14ac:dyDescent="0.25">
      <c r="A423" t="s">
        <v>43</v>
      </c>
    </row>
    <row r="424" spans="1:4" x14ac:dyDescent="0.25">
      <c r="A424" t="s">
        <v>44</v>
      </c>
    </row>
    <row r="425" spans="1:4" x14ac:dyDescent="0.25">
      <c r="A425" t="s">
        <v>45</v>
      </c>
    </row>
    <row r="426" spans="1:4" x14ac:dyDescent="0.25">
      <c r="A426" t="s">
        <v>46</v>
      </c>
      <c r="D426" t="s">
        <v>111</v>
      </c>
    </row>
    <row r="427" spans="1:4" x14ac:dyDescent="0.25">
      <c r="A427" t="s">
        <v>47</v>
      </c>
    </row>
    <row r="428" spans="1:4" x14ac:dyDescent="0.25">
      <c r="A428" t="s">
        <v>48</v>
      </c>
    </row>
    <row r="429" spans="1:4" x14ac:dyDescent="0.25">
      <c r="A429" t="s">
        <v>49</v>
      </c>
    </row>
    <row r="430" spans="1:4" x14ac:dyDescent="0.25">
      <c r="A430" t="s">
        <v>50</v>
      </c>
    </row>
    <row r="431" spans="1:4" x14ac:dyDescent="0.25">
      <c r="A431" t="s">
        <v>51</v>
      </c>
    </row>
    <row r="432" spans="1:4" x14ac:dyDescent="0.25">
      <c r="A432" t="s">
        <v>52</v>
      </c>
    </row>
    <row r="433" spans="1:4" x14ac:dyDescent="0.25">
      <c r="A433" t="s">
        <v>53</v>
      </c>
      <c r="D433" t="s">
        <v>104</v>
      </c>
    </row>
    <row r="434" spans="1:4" x14ac:dyDescent="0.25">
      <c r="A434" t="s">
        <v>53</v>
      </c>
    </row>
    <row r="435" spans="1:4" x14ac:dyDescent="0.25">
      <c r="A435" t="s">
        <v>53</v>
      </c>
    </row>
    <row r="436" spans="1:4" x14ac:dyDescent="0.25">
      <c r="A436" t="s">
        <v>53</v>
      </c>
    </row>
    <row r="437" spans="1:4" x14ac:dyDescent="0.25">
      <c r="A437" t="s">
        <v>65</v>
      </c>
    </row>
    <row r="438" spans="1:4" x14ac:dyDescent="0.25">
      <c r="A438" t="s">
        <v>66</v>
      </c>
    </row>
    <row r="439" spans="1:4" x14ac:dyDescent="0.25">
      <c r="A439" t="s">
        <v>66</v>
      </c>
    </row>
    <row r="440" spans="1:4" x14ac:dyDescent="0.25">
      <c r="A440" t="s">
        <v>66</v>
      </c>
    </row>
    <row r="441" spans="1:4" x14ac:dyDescent="0.25">
      <c r="A441" t="s">
        <v>66</v>
      </c>
    </row>
    <row r="442" spans="1:4" x14ac:dyDescent="0.25">
      <c r="A442" t="s">
        <v>66</v>
      </c>
    </row>
    <row r="443" spans="1:4" x14ac:dyDescent="0.25">
      <c r="A443" t="s">
        <v>66</v>
      </c>
    </row>
    <row r="444" spans="1:4" x14ac:dyDescent="0.25">
      <c r="A444" t="s">
        <v>66</v>
      </c>
    </row>
    <row r="445" spans="1:4" x14ac:dyDescent="0.25">
      <c r="A445" t="s">
        <v>66</v>
      </c>
    </row>
    <row r="446" spans="1:4" x14ac:dyDescent="0.25">
      <c r="A446" t="s">
        <v>66</v>
      </c>
    </row>
    <row r="447" spans="1:4" x14ac:dyDescent="0.25">
      <c r="A447" t="s">
        <v>66</v>
      </c>
    </row>
    <row r="448" spans="1:4" x14ac:dyDescent="0.25">
      <c r="A448" t="s">
        <v>66</v>
      </c>
    </row>
    <row r="449" spans="1:4" x14ac:dyDescent="0.25">
      <c r="A449" t="s">
        <v>54</v>
      </c>
    </row>
    <row r="450" spans="1:4" x14ac:dyDescent="0.25">
      <c r="A450">
        <v>20</v>
      </c>
      <c r="D450" t="s">
        <v>105</v>
      </c>
    </row>
    <row r="451" spans="1:4" x14ac:dyDescent="0.25">
      <c r="A451">
        <v>20</v>
      </c>
    </row>
    <row r="452" spans="1:4" x14ac:dyDescent="0.25">
      <c r="A452">
        <v>10</v>
      </c>
    </row>
    <row r="453" spans="1:4" x14ac:dyDescent="0.25">
      <c r="A453">
        <v>6</v>
      </c>
    </row>
    <row r="454" spans="1:4" x14ac:dyDescent="0.25">
      <c r="A454">
        <v>6</v>
      </c>
    </row>
    <row r="455" spans="1:4" x14ac:dyDescent="0.25">
      <c r="A455">
        <v>8</v>
      </c>
    </row>
    <row r="456" spans="1:4" x14ac:dyDescent="0.25">
      <c r="A456">
        <v>8</v>
      </c>
    </row>
    <row r="457" spans="1:4" x14ac:dyDescent="0.25">
      <c r="A457">
        <v>20</v>
      </c>
    </row>
    <row r="458" spans="1:4" x14ac:dyDescent="0.25">
      <c r="A458">
        <v>8</v>
      </c>
    </row>
    <row r="459" spans="1:4" x14ac:dyDescent="0.25">
      <c r="A459">
        <v>10</v>
      </c>
    </row>
    <row r="460" spans="1:4" x14ac:dyDescent="0.25">
      <c r="A460">
        <v>8</v>
      </c>
    </row>
    <row r="461" spans="1:4" x14ac:dyDescent="0.25">
      <c r="A461">
        <v>8</v>
      </c>
    </row>
    <row r="462" spans="1:4" x14ac:dyDescent="0.25">
      <c r="A462">
        <v>12</v>
      </c>
    </row>
    <row r="463" spans="1:4" x14ac:dyDescent="0.25">
      <c r="A463">
        <v>10</v>
      </c>
    </row>
    <row r="464" spans="1:4" x14ac:dyDescent="0.25">
      <c r="A464">
        <v>20</v>
      </c>
    </row>
    <row r="465" spans="1:4" x14ac:dyDescent="0.25">
      <c r="A465">
        <v>20</v>
      </c>
    </row>
    <row r="466" spans="1:4" x14ac:dyDescent="0.25">
      <c r="A466">
        <v>6.28</v>
      </c>
      <c r="D466" t="s">
        <v>107</v>
      </c>
    </row>
    <row r="467" spans="1:4" x14ac:dyDescent="0.25">
      <c r="A467">
        <v>6.28</v>
      </c>
    </row>
    <row r="468" spans="1:4" x14ac:dyDescent="0.25">
      <c r="A468">
        <v>6.28</v>
      </c>
    </row>
    <row r="469" spans="1:4" x14ac:dyDescent="0.25">
      <c r="A469">
        <v>14.4</v>
      </c>
    </row>
    <row r="470" spans="1:4" x14ac:dyDescent="0.25">
      <c r="A470">
        <v>0.54</v>
      </c>
    </row>
    <row r="471" spans="1:4" x14ac:dyDescent="0.25">
      <c r="A471">
        <v>3.6</v>
      </c>
    </row>
    <row r="472" spans="1:4" x14ac:dyDescent="0.25">
      <c r="A472">
        <v>3.6</v>
      </c>
    </row>
    <row r="473" spans="1:4" x14ac:dyDescent="0.25">
      <c r="A473">
        <v>3.6</v>
      </c>
    </row>
    <row r="474" spans="1:4" x14ac:dyDescent="0.25">
      <c r="A474">
        <v>3.6</v>
      </c>
    </row>
    <row r="475" spans="1:4" x14ac:dyDescent="0.25">
      <c r="A475">
        <v>3.6</v>
      </c>
    </row>
    <row r="476" spans="1:4" x14ac:dyDescent="0.25">
      <c r="A476">
        <v>3.6</v>
      </c>
    </row>
    <row r="477" spans="1:4" x14ac:dyDescent="0.25">
      <c r="A477">
        <v>3.6</v>
      </c>
    </row>
    <row r="478" spans="1:4" x14ac:dyDescent="0.25">
      <c r="A478">
        <v>3.6</v>
      </c>
    </row>
    <row r="479" spans="1:4" x14ac:dyDescent="0.25">
      <c r="A479">
        <v>3.6</v>
      </c>
    </row>
    <row r="480" spans="1:4" x14ac:dyDescent="0.25">
      <c r="A480">
        <v>3.6</v>
      </c>
    </row>
    <row r="481" spans="1:4" x14ac:dyDescent="0.25">
      <c r="A481">
        <v>3.6</v>
      </c>
    </row>
    <row r="482" spans="1:4" x14ac:dyDescent="0.25">
      <c r="A482" t="s">
        <v>0</v>
      </c>
    </row>
    <row r="483" spans="1:4" x14ac:dyDescent="0.25">
      <c r="A483" t="s">
        <v>1</v>
      </c>
    </row>
    <row r="484" spans="1:4" x14ac:dyDescent="0.25">
      <c r="A484" t="s">
        <v>2</v>
      </c>
    </row>
    <row r="485" spans="1:4" x14ac:dyDescent="0.25">
      <c r="A485" t="s">
        <v>3</v>
      </c>
    </row>
    <row r="486" spans="1:4" x14ac:dyDescent="0.25">
      <c r="A486" t="s">
        <v>4</v>
      </c>
    </row>
    <row r="487" spans="1:4" x14ac:dyDescent="0.25">
      <c r="A487" t="s">
        <v>67</v>
      </c>
    </row>
    <row r="488" spans="1:4" x14ac:dyDescent="0.25">
      <c r="A488">
        <v>12</v>
      </c>
      <c r="D488" t="s">
        <v>100</v>
      </c>
    </row>
    <row r="489" spans="1:4" x14ac:dyDescent="0.25">
      <c r="A489">
        <v>13</v>
      </c>
    </row>
    <row r="490" spans="1:4" x14ac:dyDescent="0.25">
      <c r="A490">
        <v>14</v>
      </c>
    </row>
    <row r="491" spans="1:4" x14ac:dyDescent="0.25">
      <c r="A491">
        <v>15</v>
      </c>
    </row>
    <row r="492" spans="1:4" x14ac:dyDescent="0.25">
      <c r="A492">
        <v>16</v>
      </c>
    </row>
    <row r="493" spans="1:4" x14ac:dyDescent="0.25">
      <c r="A493">
        <v>17</v>
      </c>
    </row>
    <row r="494" spans="1:4" x14ac:dyDescent="0.25">
      <c r="A494">
        <v>37</v>
      </c>
    </row>
    <row r="495" spans="1:4" x14ac:dyDescent="0.25">
      <c r="A495" t="s">
        <v>57</v>
      </c>
      <c r="D495" t="s">
        <v>101</v>
      </c>
    </row>
    <row r="496" spans="1:4" x14ac:dyDescent="0.25">
      <c r="A496" t="s">
        <v>57</v>
      </c>
    </row>
    <row r="497" spans="1:4" x14ac:dyDescent="0.25">
      <c r="A497" t="s">
        <v>57</v>
      </c>
    </row>
    <row r="498" spans="1:4" x14ac:dyDescent="0.25">
      <c r="A498" t="s">
        <v>57</v>
      </c>
    </row>
    <row r="499" spans="1:4" x14ac:dyDescent="0.25">
      <c r="A499" t="s">
        <v>57</v>
      </c>
    </row>
    <row r="500" spans="1:4" x14ac:dyDescent="0.25">
      <c r="A500" t="s">
        <v>57</v>
      </c>
    </row>
    <row r="501" spans="1:4" x14ac:dyDescent="0.25">
      <c r="A501" t="s">
        <v>60</v>
      </c>
      <c r="D501" t="s">
        <v>102</v>
      </c>
    </row>
    <row r="502" spans="1:4" x14ac:dyDescent="0.25">
      <c r="A502" t="s">
        <v>60</v>
      </c>
    </row>
    <row r="503" spans="1:4" x14ac:dyDescent="0.25">
      <c r="A503" t="s">
        <v>60</v>
      </c>
    </row>
    <row r="504" spans="1:4" x14ac:dyDescent="0.25">
      <c r="A504" t="s">
        <v>60</v>
      </c>
    </row>
    <row r="505" spans="1:4" x14ac:dyDescent="0.25">
      <c r="A505" t="s">
        <v>60</v>
      </c>
    </row>
    <row r="506" spans="1:4" x14ac:dyDescent="0.25">
      <c r="A506" t="s">
        <v>60</v>
      </c>
    </row>
    <row r="507" spans="1:4" x14ac:dyDescent="0.25">
      <c r="A507" t="s">
        <v>68</v>
      </c>
    </row>
    <row r="508" spans="1:4" x14ac:dyDescent="0.25">
      <c r="A508" t="s">
        <v>69</v>
      </c>
    </row>
    <row r="509" spans="1:4" x14ac:dyDescent="0.25">
      <c r="A509" t="s">
        <v>15</v>
      </c>
    </row>
    <row r="510" spans="1:4" x14ac:dyDescent="0.25">
      <c r="A510">
        <v>71</v>
      </c>
      <c r="D510" t="s">
        <v>103</v>
      </c>
    </row>
    <row r="511" spans="1:4" x14ac:dyDescent="0.25">
      <c r="A511">
        <v>76</v>
      </c>
    </row>
    <row r="512" spans="1:4" x14ac:dyDescent="0.25">
      <c r="A512">
        <v>86</v>
      </c>
    </row>
    <row r="513" spans="1:1" x14ac:dyDescent="0.25">
      <c r="A513">
        <v>88</v>
      </c>
    </row>
    <row r="514" spans="1:1" x14ac:dyDescent="0.25">
      <c r="A514">
        <v>96</v>
      </c>
    </row>
    <row r="515" spans="1:1" x14ac:dyDescent="0.25">
      <c r="A515">
        <v>484</v>
      </c>
    </row>
    <row r="516" spans="1:1" x14ac:dyDescent="0.25">
      <c r="A516" t="s">
        <v>16</v>
      </c>
    </row>
    <row r="517" spans="1:1" x14ac:dyDescent="0.25">
      <c r="A517">
        <v>392690979</v>
      </c>
    </row>
    <row r="518" spans="1:1" x14ac:dyDescent="0.25">
      <c r="A518">
        <v>420222100</v>
      </c>
    </row>
    <row r="519" spans="1:1" x14ac:dyDescent="0.25">
      <c r="A519">
        <v>42050090</v>
      </c>
    </row>
    <row r="520" spans="1:1" x14ac:dyDescent="0.25">
      <c r="A520">
        <v>560900000</v>
      </c>
    </row>
    <row r="521" spans="1:1" x14ac:dyDescent="0.25">
      <c r="A521">
        <v>630790989</v>
      </c>
    </row>
    <row r="522" spans="1:1" x14ac:dyDescent="0.25">
      <c r="A522">
        <v>91139000</v>
      </c>
    </row>
    <row r="523" spans="1:1" x14ac:dyDescent="0.25">
      <c r="A523">
        <v>40</v>
      </c>
    </row>
    <row r="524" spans="1:1" x14ac:dyDescent="0.25">
      <c r="A524">
        <v>6</v>
      </c>
    </row>
    <row r="525" spans="1:1" x14ac:dyDescent="0.25">
      <c r="A525">
        <v>10</v>
      </c>
    </row>
    <row r="526" spans="1:1" x14ac:dyDescent="0.25">
      <c r="A526">
        <v>148</v>
      </c>
    </row>
    <row r="527" spans="1:1" x14ac:dyDescent="0.25">
      <c r="A527">
        <v>6</v>
      </c>
    </row>
    <row r="528" spans="1:1" x14ac:dyDescent="0.25">
      <c r="A528">
        <v>214</v>
      </c>
    </row>
    <row r="529" spans="1:1" x14ac:dyDescent="0.25">
      <c r="A529" t="s">
        <v>70</v>
      </c>
    </row>
    <row r="530" spans="1:1" x14ac:dyDescent="0.25">
      <c r="A530" t="s">
        <v>70</v>
      </c>
    </row>
    <row r="531" spans="1:1" x14ac:dyDescent="0.25">
      <c r="A531" t="s">
        <v>70</v>
      </c>
    </row>
    <row r="532" spans="1:1" x14ac:dyDescent="0.25">
      <c r="A532" t="s">
        <v>70</v>
      </c>
    </row>
    <row r="533" spans="1:1" x14ac:dyDescent="0.25">
      <c r="A533" t="s">
        <v>70</v>
      </c>
    </row>
    <row r="534" spans="1:1" x14ac:dyDescent="0.25">
      <c r="A534" t="s">
        <v>70</v>
      </c>
    </row>
    <row r="535" spans="1:1" x14ac:dyDescent="0.25">
      <c r="A535">
        <v>4.452</v>
      </c>
    </row>
    <row r="536" spans="1:1" x14ac:dyDescent="0.25">
      <c r="A536">
        <v>2.7</v>
      </c>
    </row>
    <row r="537" spans="1:1" x14ac:dyDescent="0.25">
      <c r="A537">
        <v>1.5</v>
      </c>
    </row>
    <row r="538" spans="1:1" x14ac:dyDescent="0.25">
      <c r="A538">
        <v>27.76</v>
      </c>
    </row>
    <row r="539" spans="1:1" x14ac:dyDescent="0.25">
      <c r="A539">
        <v>1.8</v>
      </c>
    </row>
    <row r="540" spans="1:1" x14ac:dyDescent="0.25">
      <c r="A540">
        <v>3.8519999999999999</v>
      </c>
    </row>
    <row r="541" spans="1:1" x14ac:dyDescent="0.25">
      <c r="A541">
        <v>354.88</v>
      </c>
    </row>
    <row r="542" spans="1:1" x14ac:dyDescent="0.25">
      <c r="A542">
        <v>86.4</v>
      </c>
    </row>
    <row r="543" spans="1:1" x14ac:dyDescent="0.25">
      <c r="A543">
        <v>162</v>
      </c>
    </row>
    <row r="544" spans="1:1" x14ac:dyDescent="0.25">
      <c r="A544">
        <v>1000.48</v>
      </c>
    </row>
    <row r="545" spans="1:1" x14ac:dyDescent="0.25">
      <c r="A545">
        <v>3.24</v>
      </c>
    </row>
    <row r="546" spans="1:1" x14ac:dyDescent="0.25">
      <c r="A546">
        <v>770.4</v>
      </c>
    </row>
    <row r="547" spans="1:1" x14ac:dyDescent="0.25">
      <c r="A547" t="s">
        <v>32</v>
      </c>
    </row>
    <row r="548" spans="1:1" x14ac:dyDescent="0.25">
      <c r="A548" t="s">
        <v>32</v>
      </c>
    </row>
    <row r="549" spans="1:1" x14ac:dyDescent="0.25">
      <c r="A549" t="s">
        <v>32</v>
      </c>
    </row>
    <row r="550" spans="1:1" x14ac:dyDescent="0.25">
      <c r="A550" t="s">
        <v>32</v>
      </c>
    </row>
    <row r="551" spans="1:1" x14ac:dyDescent="0.25">
      <c r="A551" t="s">
        <v>32</v>
      </c>
    </row>
    <row r="552" spans="1:1" x14ac:dyDescent="0.25">
      <c r="A552" t="s">
        <v>32</v>
      </c>
    </row>
    <row r="553" spans="1:1" x14ac:dyDescent="0.25">
      <c r="A553">
        <v>4.452</v>
      </c>
    </row>
    <row r="554" spans="1:1" x14ac:dyDescent="0.25">
      <c r="A554">
        <v>2.7</v>
      </c>
    </row>
    <row r="555" spans="1:1" x14ac:dyDescent="0.25">
      <c r="A555">
        <v>1.5</v>
      </c>
    </row>
    <row r="556" spans="1:1" x14ac:dyDescent="0.25">
      <c r="A556">
        <v>27.76</v>
      </c>
    </row>
    <row r="557" spans="1:1" x14ac:dyDescent="0.25">
      <c r="A557">
        <v>1.8</v>
      </c>
    </row>
    <row r="558" spans="1:1" x14ac:dyDescent="0.25">
      <c r="A558">
        <v>3.8519999999999999</v>
      </c>
    </row>
    <row r="559" spans="1:1" x14ac:dyDescent="0.25">
      <c r="A559">
        <v>354.88</v>
      </c>
    </row>
    <row r="560" spans="1:1" x14ac:dyDescent="0.25">
      <c r="A560">
        <v>86.4</v>
      </c>
    </row>
    <row r="561" spans="1:1" x14ac:dyDescent="0.25">
      <c r="A561">
        <v>162</v>
      </c>
    </row>
    <row r="562" spans="1:1" x14ac:dyDescent="0.25">
      <c r="A562">
        <v>1000.48</v>
      </c>
    </row>
    <row r="563" spans="1:1" x14ac:dyDescent="0.25">
      <c r="A563">
        <v>3.24</v>
      </c>
    </row>
    <row r="564" spans="1:1" x14ac:dyDescent="0.25">
      <c r="A564">
        <v>770.4</v>
      </c>
    </row>
    <row r="565" spans="1:1" x14ac:dyDescent="0.25">
      <c r="A565" t="s">
        <v>17</v>
      </c>
    </row>
    <row r="566" spans="1:1" x14ac:dyDescent="0.25">
      <c r="A566" t="s">
        <v>71</v>
      </c>
    </row>
    <row r="567" spans="1:1" x14ac:dyDescent="0.25">
      <c r="A567" t="s">
        <v>71</v>
      </c>
    </row>
    <row r="568" spans="1:1" x14ac:dyDescent="0.25">
      <c r="A568" t="s">
        <v>72</v>
      </c>
    </row>
    <row r="569" spans="1:1" x14ac:dyDescent="0.25">
      <c r="A569" t="s">
        <v>72</v>
      </c>
    </row>
    <row r="570" spans="1:1" x14ac:dyDescent="0.25">
      <c r="A570" t="s">
        <v>73</v>
      </c>
    </row>
    <row r="571" spans="1:1" x14ac:dyDescent="0.25">
      <c r="A571" t="s">
        <v>73</v>
      </c>
    </row>
    <row r="572" spans="1:1" x14ac:dyDescent="0.25">
      <c r="A572" t="s">
        <v>24</v>
      </c>
    </row>
    <row r="573" spans="1:1" x14ac:dyDescent="0.25">
      <c r="A573" t="s">
        <v>25</v>
      </c>
    </row>
    <row r="574" spans="1:1" x14ac:dyDescent="0.25">
      <c r="A574" t="s">
        <v>74</v>
      </c>
    </row>
    <row r="575" spans="1:1" x14ac:dyDescent="0.25">
      <c r="A575" t="s">
        <v>75</v>
      </c>
    </row>
    <row r="576" spans="1:1" x14ac:dyDescent="0.25">
      <c r="A576" t="s">
        <v>76</v>
      </c>
    </row>
    <row r="577" spans="1:1" x14ac:dyDescent="0.25">
      <c r="A577" t="s">
        <v>77</v>
      </c>
    </row>
    <row r="578" spans="1:1" x14ac:dyDescent="0.25">
      <c r="A578" t="s">
        <v>78</v>
      </c>
    </row>
    <row r="579" spans="1:1" x14ac:dyDescent="0.25">
      <c r="A579" t="s">
        <v>79</v>
      </c>
    </row>
    <row r="580" spans="1:1" x14ac:dyDescent="0.25">
      <c r="A580" t="s">
        <v>79</v>
      </c>
    </row>
    <row r="581" spans="1:1" x14ac:dyDescent="0.25">
      <c r="A581" t="s">
        <v>79</v>
      </c>
    </row>
    <row r="582" spans="1:1" x14ac:dyDescent="0.25">
      <c r="A582" t="s">
        <v>79</v>
      </c>
    </row>
    <row r="583" spans="1:1" x14ac:dyDescent="0.25">
      <c r="A583" t="s">
        <v>79</v>
      </c>
    </row>
    <row r="584" spans="1:1" x14ac:dyDescent="0.25">
      <c r="A584" t="s">
        <v>79</v>
      </c>
    </row>
    <row r="585" spans="1:1" x14ac:dyDescent="0.25">
      <c r="A585">
        <v>3</v>
      </c>
    </row>
    <row r="586" spans="1:1" x14ac:dyDescent="0.25">
      <c r="A586" t="s">
        <v>27</v>
      </c>
    </row>
    <row r="587" spans="1:1" x14ac:dyDescent="0.25">
      <c r="A587" t="s">
        <v>29</v>
      </c>
    </row>
    <row r="588" spans="1:1" x14ac:dyDescent="0.25">
      <c r="A588" t="s">
        <v>29</v>
      </c>
    </row>
    <row r="589" spans="1:1" x14ac:dyDescent="0.25">
      <c r="A589" t="s">
        <v>29</v>
      </c>
    </row>
    <row r="590" spans="1:1" x14ac:dyDescent="0.25">
      <c r="A590" t="s">
        <v>29</v>
      </c>
    </row>
    <row r="591" spans="1:1" x14ac:dyDescent="0.25">
      <c r="A591" t="s">
        <v>29</v>
      </c>
    </row>
    <row r="592" spans="1:1" x14ac:dyDescent="0.25">
      <c r="A592" t="s">
        <v>29</v>
      </c>
    </row>
    <row r="593" spans="1:4" x14ac:dyDescent="0.25">
      <c r="A593" t="s">
        <v>80</v>
      </c>
    </row>
    <row r="594" spans="1:4" x14ac:dyDescent="0.25">
      <c r="A594" t="s">
        <v>31</v>
      </c>
    </row>
    <row r="595" spans="1:4" x14ac:dyDescent="0.25">
      <c r="A595" t="s">
        <v>31</v>
      </c>
    </row>
    <row r="596" spans="1:4" x14ac:dyDescent="0.25">
      <c r="A596" t="s">
        <v>31</v>
      </c>
    </row>
    <row r="597" spans="1:4" x14ac:dyDescent="0.25">
      <c r="A597" t="s">
        <v>31</v>
      </c>
    </row>
    <row r="598" spans="1:4" x14ac:dyDescent="0.25">
      <c r="A598" t="s">
        <v>31</v>
      </c>
    </row>
    <row r="599" spans="1:4" x14ac:dyDescent="0.25">
      <c r="A599" t="s">
        <v>31</v>
      </c>
    </row>
    <row r="600" spans="1:4" x14ac:dyDescent="0.25">
      <c r="A600" t="s">
        <v>31</v>
      </c>
    </row>
    <row r="601" spans="1:4" x14ac:dyDescent="0.25">
      <c r="A601" t="s">
        <v>32</v>
      </c>
    </row>
    <row r="602" spans="1:4" x14ac:dyDescent="0.25">
      <c r="A602" t="s">
        <v>32</v>
      </c>
    </row>
    <row r="603" spans="1:4" x14ac:dyDescent="0.25">
      <c r="A603" t="s">
        <v>32</v>
      </c>
    </row>
    <row r="604" spans="1:4" x14ac:dyDescent="0.25">
      <c r="A604" t="s">
        <v>32</v>
      </c>
    </row>
    <row r="605" spans="1:4" x14ac:dyDescent="0.25">
      <c r="A605" t="s">
        <v>32</v>
      </c>
    </row>
    <row r="606" spans="1:4" x14ac:dyDescent="0.25">
      <c r="A606" t="s">
        <v>32</v>
      </c>
    </row>
    <row r="607" spans="1:4" x14ac:dyDescent="0.25">
      <c r="A607" t="s">
        <v>81</v>
      </c>
    </row>
    <row r="608" spans="1:4" x14ac:dyDescent="0.25">
      <c r="A608">
        <v>72</v>
      </c>
      <c r="D608" t="s">
        <v>108</v>
      </c>
    </row>
    <row r="609" spans="1:4" x14ac:dyDescent="0.25">
      <c r="A609">
        <v>43.2</v>
      </c>
    </row>
    <row r="610" spans="1:4" x14ac:dyDescent="0.25">
      <c r="A610">
        <v>57.6</v>
      </c>
    </row>
    <row r="611" spans="1:4" x14ac:dyDescent="0.25">
      <c r="A611">
        <v>36</v>
      </c>
    </row>
    <row r="612" spans="1:4" x14ac:dyDescent="0.25">
      <c r="A612">
        <v>50.4</v>
      </c>
    </row>
    <row r="613" spans="1:4" x14ac:dyDescent="0.25">
      <c r="A613">
        <v>36</v>
      </c>
    </row>
    <row r="614" spans="1:4" x14ac:dyDescent="0.25">
      <c r="A614" s="4">
        <v>32</v>
      </c>
      <c r="C614" s="4" t="s">
        <v>82</v>
      </c>
    </row>
    <row r="615" spans="1:4" x14ac:dyDescent="0.25">
      <c r="A615" t="s">
        <v>64</v>
      </c>
      <c r="D615" t="s">
        <v>109</v>
      </c>
    </row>
    <row r="616" spans="1:4" x14ac:dyDescent="0.25">
      <c r="A616" t="s">
        <v>64</v>
      </c>
    </row>
    <row r="617" spans="1:4" x14ac:dyDescent="0.25">
      <c r="A617" t="s">
        <v>64</v>
      </c>
    </row>
    <row r="618" spans="1:4" x14ac:dyDescent="0.25">
      <c r="A618" t="s">
        <v>64</v>
      </c>
    </row>
    <row r="619" spans="1:4" x14ac:dyDescent="0.25">
      <c r="A619" t="s">
        <v>64</v>
      </c>
    </row>
    <row r="620" spans="1:4" x14ac:dyDescent="0.25">
      <c r="A620" t="s">
        <v>64</v>
      </c>
    </row>
    <row r="621" spans="1:4" x14ac:dyDescent="0.25">
      <c r="A621" t="s">
        <v>83</v>
      </c>
    </row>
    <row r="622" spans="1:4" x14ac:dyDescent="0.25">
      <c r="A622">
        <v>91139000</v>
      </c>
    </row>
    <row r="623" spans="1:4" x14ac:dyDescent="0.25">
      <c r="A623">
        <v>91139000</v>
      </c>
    </row>
    <row r="624" spans="1:4" x14ac:dyDescent="0.25">
      <c r="A624">
        <v>91139000</v>
      </c>
    </row>
    <row r="625" spans="1:1" x14ac:dyDescent="0.25">
      <c r="A625">
        <v>91139000</v>
      </c>
    </row>
    <row r="626" spans="1:1" x14ac:dyDescent="0.25">
      <c r="A626">
        <v>91139000</v>
      </c>
    </row>
    <row r="627" spans="1:1" x14ac:dyDescent="0.25">
      <c r="A627">
        <v>91139000</v>
      </c>
    </row>
    <row r="628" spans="1:1" x14ac:dyDescent="0.25">
      <c r="A628" t="s">
        <v>21</v>
      </c>
    </row>
    <row r="629" spans="1:1" x14ac:dyDescent="0.25">
      <c r="A629" t="s">
        <v>21</v>
      </c>
    </row>
    <row r="630" spans="1:1" x14ac:dyDescent="0.25">
      <c r="A630" t="s">
        <v>21</v>
      </c>
    </row>
    <row r="631" spans="1:1" x14ac:dyDescent="0.25">
      <c r="A631" t="s">
        <v>21</v>
      </c>
    </row>
    <row r="632" spans="1:1" x14ac:dyDescent="0.25">
      <c r="A632" t="s">
        <v>21</v>
      </c>
    </row>
    <row r="633" spans="1:1" x14ac:dyDescent="0.25">
      <c r="A633" t="s">
        <v>21</v>
      </c>
    </row>
    <row r="634" spans="1:1" x14ac:dyDescent="0.25">
      <c r="A634" t="s">
        <v>42</v>
      </c>
    </row>
    <row r="635" spans="1:1" x14ac:dyDescent="0.25">
      <c r="A635" t="s">
        <v>43</v>
      </c>
    </row>
    <row r="636" spans="1:1" x14ac:dyDescent="0.25">
      <c r="A636" t="s">
        <v>44</v>
      </c>
    </row>
    <row r="637" spans="1:1" x14ac:dyDescent="0.25">
      <c r="A637" t="s">
        <v>45</v>
      </c>
    </row>
    <row r="638" spans="1:1" x14ac:dyDescent="0.25">
      <c r="A638" t="s">
        <v>46</v>
      </c>
    </row>
    <row r="639" spans="1:1" x14ac:dyDescent="0.25">
      <c r="A639" t="s">
        <v>47</v>
      </c>
    </row>
    <row r="640" spans="1:1" x14ac:dyDescent="0.25">
      <c r="A640" t="s">
        <v>48</v>
      </c>
    </row>
    <row r="641" spans="1:4" x14ac:dyDescent="0.25">
      <c r="A641" t="s">
        <v>49</v>
      </c>
    </row>
    <row r="642" spans="1:4" x14ac:dyDescent="0.25">
      <c r="A642" t="s">
        <v>50</v>
      </c>
    </row>
    <row r="643" spans="1:4" x14ac:dyDescent="0.25">
      <c r="A643" t="s">
        <v>51</v>
      </c>
    </row>
    <row r="644" spans="1:4" x14ac:dyDescent="0.25">
      <c r="A644" t="s">
        <v>52</v>
      </c>
    </row>
    <row r="645" spans="1:4" x14ac:dyDescent="0.25">
      <c r="A645" t="s">
        <v>66</v>
      </c>
      <c r="D645" t="s">
        <v>104</v>
      </c>
    </row>
    <row r="646" spans="1:4" x14ac:dyDescent="0.25">
      <c r="A646" t="s">
        <v>66</v>
      </c>
    </row>
    <row r="647" spans="1:4" x14ac:dyDescent="0.25">
      <c r="A647" t="s">
        <v>66</v>
      </c>
    </row>
    <row r="648" spans="1:4" x14ac:dyDescent="0.25">
      <c r="A648" t="s">
        <v>66</v>
      </c>
    </row>
    <row r="649" spans="1:4" x14ac:dyDescent="0.25">
      <c r="A649" t="s">
        <v>66</v>
      </c>
    </row>
    <row r="650" spans="1:4" x14ac:dyDescent="0.25">
      <c r="A650" t="s">
        <v>66</v>
      </c>
    </row>
    <row r="651" spans="1:4" x14ac:dyDescent="0.25">
      <c r="A651" t="s">
        <v>54</v>
      </c>
    </row>
    <row r="652" spans="1:4" x14ac:dyDescent="0.25">
      <c r="A652">
        <v>20</v>
      </c>
      <c r="D652" t="s">
        <v>105</v>
      </c>
    </row>
    <row r="653" spans="1:4" x14ac:dyDescent="0.25">
      <c r="A653">
        <v>12</v>
      </c>
    </row>
    <row r="654" spans="1:4" x14ac:dyDescent="0.25">
      <c r="A654">
        <v>16</v>
      </c>
    </row>
    <row r="655" spans="1:4" x14ac:dyDescent="0.25">
      <c r="A655">
        <v>10</v>
      </c>
    </row>
    <row r="656" spans="1:4" x14ac:dyDescent="0.25">
      <c r="A656">
        <v>14</v>
      </c>
    </row>
    <row r="657" spans="1:4" x14ac:dyDescent="0.25">
      <c r="A657">
        <v>10</v>
      </c>
    </row>
    <row r="658" spans="1:4" x14ac:dyDescent="0.25">
      <c r="A658">
        <v>3.6</v>
      </c>
      <c r="D658" t="s">
        <v>107</v>
      </c>
    </row>
    <row r="659" spans="1:4" x14ac:dyDescent="0.25">
      <c r="A659">
        <v>3.6</v>
      </c>
    </row>
    <row r="660" spans="1:4" x14ac:dyDescent="0.25">
      <c r="A660">
        <v>3.6</v>
      </c>
    </row>
    <row r="661" spans="1:4" x14ac:dyDescent="0.25">
      <c r="A661">
        <v>3.6</v>
      </c>
    </row>
    <row r="662" spans="1:4" x14ac:dyDescent="0.25">
      <c r="A662">
        <v>3.6</v>
      </c>
    </row>
    <row r="663" spans="1:4" x14ac:dyDescent="0.25">
      <c r="A663">
        <v>3.6</v>
      </c>
    </row>
    <row r="664" spans="1:4" x14ac:dyDescent="0.25">
      <c r="A664" t="s">
        <v>0</v>
      </c>
    </row>
    <row r="665" spans="1:4" x14ac:dyDescent="0.25">
      <c r="A665" t="s">
        <v>1</v>
      </c>
    </row>
    <row r="666" spans="1:4" x14ac:dyDescent="0.25">
      <c r="A666" t="s">
        <v>2</v>
      </c>
    </row>
    <row r="667" spans="1:4" x14ac:dyDescent="0.25">
      <c r="A667" t="s">
        <v>3</v>
      </c>
    </row>
    <row r="668" spans="1:4" x14ac:dyDescent="0.25">
      <c r="A668">
        <v>0</v>
      </c>
    </row>
    <row r="669" spans="1:4" x14ac:dyDescent="0.25">
      <c r="A669">
        <v>0</v>
      </c>
    </row>
    <row r="670" spans="1:4" x14ac:dyDescent="0.25">
      <c r="A670">
        <v>0</v>
      </c>
    </row>
    <row r="671" spans="1:4" x14ac:dyDescent="0.25">
      <c r="A671" t="s">
        <v>84</v>
      </c>
    </row>
    <row r="672" spans="1:4" x14ac:dyDescent="0.25">
      <c r="A672">
        <v>32</v>
      </c>
    </row>
    <row r="673" spans="1:1" x14ac:dyDescent="0.25">
      <c r="A673" t="s">
        <v>84</v>
      </c>
    </row>
    <row r="674" spans="1:1" x14ac:dyDescent="0.25">
      <c r="A674">
        <v>0</v>
      </c>
    </row>
    <row r="675" spans="1:1" x14ac:dyDescent="0.25">
      <c r="A675" t="s">
        <v>85</v>
      </c>
    </row>
    <row r="676" spans="1:1" x14ac:dyDescent="0.25">
      <c r="A676" t="s">
        <v>42</v>
      </c>
    </row>
    <row r="677" spans="1:1" x14ac:dyDescent="0.25">
      <c r="A677" t="s">
        <v>17</v>
      </c>
    </row>
    <row r="678" spans="1:1" x14ac:dyDescent="0.25">
      <c r="A678" t="s">
        <v>86</v>
      </c>
    </row>
    <row r="679" spans="1:1" x14ac:dyDescent="0.25">
      <c r="A679" t="s">
        <v>87</v>
      </c>
    </row>
    <row r="680" spans="1:1" x14ac:dyDescent="0.25">
      <c r="A680" t="s">
        <v>88</v>
      </c>
    </row>
    <row r="681" spans="1:1" x14ac:dyDescent="0.25">
      <c r="A681" t="s">
        <v>89</v>
      </c>
    </row>
    <row r="682" spans="1:1" x14ac:dyDescent="0.25">
      <c r="A682" t="s">
        <v>90</v>
      </c>
    </row>
    <row r="683" spans="1:1" x14ac:dyDescent="0.25">
      <c r="A683" t="s">
        <v>91</v>
      </c>
    </row>
    <row r="684" spans="1:1" x14ac:dyDescent="0.25">
      <c r="A684" t="s">
        <v>92</v>
      </c>
    </row>
    <row r="685" spans="1:1" x14ac:dyDescent="0.25">
      <c r="A685" t="s">
        <v>93</v>
      </c>
    </row>
    <row r="686" spans="1:1" x14ac:dyDescent="0.25">
      <c r="A686" t="s">
        <v>94</v>
      </c>
    </row>
    <row r="687" spans="1:1" x14ac:dyDescent="0.25">
      <c r="A687" t="s">
        <v>95</v>
      </c>
    </row>
    <row r="688" spans="1:1" x14ac:dyDescent="0.25">
      <c r="A688" t="s">
        <v>96</v>
      </c>
    </row>
    <row r="689" spans="1:1" x14ac:dyDescent="0.25">
      <c r="A689" t="s">
        <v>97</v>
      </c>
    </row>
    <row r="690" spans="1:1" x14ac:dyDescent="0.25">
      <c r="A690" t="s">
        <v>44</v>
      </c>
    </row>
    <row r="691" spans="1:1" x14ac:dyDescent="0.25">
      <c r="A691">
        <v>4</v>
      </c>
    </row>
    <row r="692" spans="1:1" x14ac:dyDescent="0.25">
      <c r="A692" t="s">
        <v>27</v>
      </c>
    </row>
    <row r="693" spans="1:1" x14ac:dyDescent="0.25">
      <c r="A693" t="s">
        <v>42</v>
      </c>
    </row>
    <row r="694" spans="1:1" x14ac:dyDescent="0.25">
      <c r="A694" t="s">
        <v>43</v>
      </c>
    </row>
    <row r="695" spans="1:1" x14ac:dyDescent="0.25">
      <c r="A695" t="s">
        <v>44</v>
      </c>
    </row>
    <row r="696" spans="1:1" x14ac:dyDescent="0.25">
      <c r="A696" t="s">
        <v>45</v>
      </c>
    </row>
    <row r="697" spans="1:1" x14ac:dyDescent="0.25">
      <c r="A697" t="s">
        <v>46</v>
      </c>
    </row>
    <row r="698" spans="1:1" x14ac:dyDescent="0.25">
      <c r="A698" t="s">
        <v>47</v>
      </c>
    </row>
    <row r="699" spans="1:1" x14ac:dyDescent="0.25">
      <c r="A699" t="s">
        <v>48</v>
      </c>
    </row>
    <row r="700" spans="1:1" x14ac:dyDescent="0.25">
      <c r="A700" t="s">
        <v>49</v>
      </c>
    </row>
    <row r="701" spans="1:1" x14ac:dyDescent="0.25">
      <c r="A701" t="s">
        <v>50</v>
      </c>
    </row>
    <row r="702" spans="1:1" x14ac:dyDescent="0.25">
      <c r="A702" t="s">
        <v>98</v>
      </c>
    </row>
  </sheetData>
  <dataValidations count="1">
    <dataValidation type="list" allowBlank="1" showInputMessage="1" showErrorMessage="1" sqref="D1:D1048576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tabSelected="1" topLeftCell="A29" workbookViewId="0">
      <selection activeCell="C59" sqref="C59"/>
    </sheetView>
  </sheetViews>
  <sheetFormatPr baseColWidth="10" defaultRowHeight="15" x14ac:dyDescent="0.25"/>
  <cols>
    <col min="3" max="8" width="19" customWidth="1"/>
    <col min="17" max="17" width="43.85546875" bestFit="1" customWidth="1"/>
  </cols>
  <sheetData>
    <row r="2" spans="1:17" x14ac:dyDescent="0.25">
      <c r="B2" t="s">
        <v>113</v>
      </c>
      <c r="C2" t="s">
        <v>125</v>
      </c>
    </row>
    <row r="3" spans="1:17" x14ac:dyDescent="0.25">
      <c r="B3" t="s">
        <v>114</v>
      </c>
      <c r="C3" t="s">
        <v>99</v>
      </c>
    </row>
    <row r="5" spans="1:17" x14ac:dyDescent="0.25">
      <c r="B5" s="2">
        <v>1</v>
      </c>
    </row>
    <row r="6" spans="1:17" x14ac:dyDescent="0.25">
      <c r="A6" t="s">
        <v>112</v>
      </c>
      <c r="B6" t="s">
        <v>120</v>
      </c>
      <c r="C6" t="s">
        <v>118</v>
      </c>
      <c r="D6" t="s">
        <v>115</v>
      </c>
      <c r="F6" t="s">
        <v>116</v>
      </c>
      <c r="G6" t="s">
        <v>117</v>
      </c>
      <c r="H6" t="s">
        <v>121</v>
      </c>
      <c r="I6" s="1" t="s">
        <v>100</v>
      </c>
      <c r="J6" s="1" t="s">
        <v>101</v>
      </c>
      <c r="K6" s="1" t="s">
        <v>102</v>
      </c>
      <c r="L6" s="1" t="s">
        <v>103</v>
      </c>
      <c r="M6" s="1" t="s">
        <v>104</v>
      </c>
      <c r="N6" s="1" t="s">
        <v>105</v>
      </c>
      <c r="O6" s="1" t="s">
        <v>107</v>
      </c>
      <c r="P6" s="1" t="s">
        <v>108</v>
      </c>
      <c r="Q6" s="1" t="s">
        <v>109</v>
      </c>
    </row>
    <row r="7" spans="1:17" x14ac:dyDescent="0.25">
      <c r="A7">
        <f>A5+1</f>
        <v>1</v>
      </c>
      <c r="B7">
        <f>B5+H5</f>
        <v>1</v>
      </c>
      <c r="C7">
        <f ca="1">MIN($I8:$AH8)</f>
        <v>14</v>
      </c>
      <c r="D7" t="str">
        <f>"'"&amp;nomOngletDonnées&amp;"'!D"&amp;B7&amp;":D"&amp;(B7+5000)</f>
        <v>'Données'!D1:D5001</v>
      </c>
      <c r="F7">
        <f ca="1">MIN($I7:$AG7)</f>
        <v>6</v>
      </c>
      <c r="G7">
        <f ca="1">MATCH(F7,$I7:$AH7, 0)</f>
        <v>1</v>
      </c>
      <c r="H7">
        <f ca="1">MAX($I7:$AG7)</f>
        <v>220</v>
      </c>
      <c r="I7">
        <f t="shared" ref="I7:Q7" ca="1" si="0">MATCH(I$6,INDIRECT($D7), 0)</f>
        <v>6</v>
      </c>
      <c r="J7">
        <f t="shared" ca="1" si="0"/>
        <v>20</v>
      </c>
      <c r="K7">
        <f t="shared" ca="1" si="0"/>
        <v>34</v>
      </c>
      <c r="L7">
        <f t="shared" ca="1" si="0"/>
        <v>52</v>
      </c>
      <c r="M7">
        <f t="shared" ca="1" si="0"/>
        <v>191</v>
      </c>
      <c r="N7">
        <f t="shared" ca="1" si="0"/>
        <v>206</v>
      </c>
      <c r="O7">
        <f t="shared" ca="1" si="0"/>
        <v>220</v>
      </c>
      <c r="P7">
        <f t="shared" ca="1" si="0"/>
        <v>122</v>
      </c>
      <c r="Q7">
        <f t="shared" ca="1" si="0"/>
        <v>136</v>
      </c>
    </row>
    <row r="8" spans="1:17" x14ac:dyDescent="0.25">
      <c r="I8" t="str">
        <f t="shared" ref="I8:Q8" ca="1" si="1">IF(I7=$F7,"",I7-$F7)</f>
        <v/>
      </c>
      <c r="J8">
        <f t="shared" ca="1" si="1"/>
        <v>14</v>
      </c>
      <c r="K8">
        <f t="shared" ca="1" si="1"/>
        <v>28</v>
      </c>
      <c r="L8">
        <f t="shared" ca="1" si="1"/>
        <v>46</v>
      </c>
      <c r="M8">
        <f t="shared" ca="1" si="1"/>
        <v>185</v>
      </c>
      <c r="N8">
        <f t="shared" ca="1" si="1"/>
        <v>200</v>
      </c>
      <c r="O8">
        <f t="shared" ca="1" si="1"/>
        <v>214</v>
      </c>
      <c r="P8">
        <f t="shared" ca="1" si="1"/>
        <v>116</v>
      </c>
      <c r="Q8">
        <f t="shared" ca="1" si="1"/>
        <v>130</v>
      </c>
    </row>
    <row r="9" spans="1:17" x14ac:dyDescent="0.25">
      <c r="A9">
        <f>A7+1</f>
        <v>2</v>
      </c>
      <c r="B9">
        <f ca="1">B7+H7</f>
        <v>221</v>
      </c>
      <c r="C9">
        <f ca="1">MIN($I10:$AH10)</f>
        <v>16</v>
      </c>
      <c r="D9" t="str">
        <f ca="1">"'"&amp;nomOngletDonnées&amp;"'!D"&amp;B9&amp;":D"&amp;(B9+5000)</f>
        <v>'Données'!D221:D5221</v>
      </c>
      <c r="F9">
        <f ca="1">MIN($I9:$AG9)</f>
        <v>19</v>
      </c>
      <c r="G9">
        <f ca="1">MATCH(F9,$I9:$AH9, 0)</f>
        <v>1</v>
      </c>
      <c r="H9">
        <f ca="1">MAX($I9:$AG9)</f>
        <v>246</v>
      </c>
      <c r="I9">
        <f t="shared" ref="I9:Q9" ca="1" si="2">MATCH(I$6,INDIRECT($D9), 0)</f>
        <v>19</v>
      </c>
      <c r="J9">
        <f t="shared" ca="1" si="2"/>
        <v>35</v>
      </c>
      <c r="K9">
        <f t="shared" ca="1" si="2"/>
        <v>51</v>
      </c>
      <c r="L9">
        <f t="shared" ca="1" si="2"/>
        <v>68</v>
      </c>
      <c r="M9">
        <f t="shared" ca="1" si="2"/>
        <v>213</v>
      </c>
      <c r="N9">
        <f t="shared" ca="1" si="2"/>
        <v>230</v>
      </c>
      <c r="O9">
        <f t="shared" ca="1" si="2"/>
        <v>246</v>
      </c>
      <c r="P9">
        <f t="shared" ca="1" si="2"/>
        <v>138</v>
      </c>
      <c r="Q9">
        <f t="shared" ca="1" si="2"/>
        <v>154</v>
      </c>
    </row>
    <row r="10" spans="1:17" x14ac:dyDescent="0.25">
      <c r="I10" t="str">
        <f t="shared" ref="I10:Q10" ca="1" si="3">IF(I9=$F9,"",I9-$F9)</f>
        <v/>
      </c>
      <c r="J10">
        <f t="shared" ca="1" si="3"/>
        <v>16</v>
      </c>
      <c r="K10">
        <f t="shared" ca="1" si="3"/>
        <v>32</v>
      </c>
      <c r="L10">
        <f t="shared" ca="1" si="3"/>
        <v>49</v>
      </c>
      <c r="M10">
        <f t="shared" ca="1" si="3"/>
        <v>194</v>
      </c>
      <c r="N10">
        <f t="shared" ca="1" si="3"/>
        <v>211</v>
      </c>
      <c r="O10">
        <f t="shared" ca="1" si="3"/>
        <v>227</v>
      </c>
      <c r="P10">
        <f t="shared" ca="1" si="3"/>
        <v>119</v>
      </c>
      <c r="Q10">
        <f t="shared" ca="1" si="3"/>
        <v>135</v>
      </c>
    </row>
    <row r="11" spans="1:17" x14ac:dyDescent="0.25">
      <c r="A11">
        <f>A9+1</f>
        <v>3</v>
      </c>
      <c r="B11">
        <f ca="1">B9+H9</f>
        <v>467</v>
      </c>
      <c r="C11">
        <f ca="1">MIN($I12:$AH12)</f>
        <v>7</v>
      </c>
      <c r="D11" t="str">
        <f ca="1">"'"&amp;nomOngletDonnées&amp;"'!D"&amp;B11&amp;":D"&amp;(B11+5000)</f>
        <v>'Données'!D467:D5467</v>
      </c>
      <c r="F11">
        <f ca="1">MIN($I11:$AG11)</f>
        <v>22</v>
      </c>
      <c r="G11">
        <f ca="1">MATCH(F11,$I11:$AH11, 0)</f>
        <v>1</v>
      </c>
      <c r="H11">
        <f ca="1">MAX($I11:$AG11)</f>
        <v>192</v>
      </c>
      <c r="I11">
        <f t="shared" ref="I11:Q11" ca="1" si="4">MATCH(I$6,INDIRECT($D11), 0)</f>
        <v>22</v>
      </c>
      <c r="J11">
        <f t="shared" ca="1" si="4"/>
        <v>29</v>
      </c>
      <c r="K11">
        <f t="shared" ca="1" si="4"/>
        <v>35</v>
      </c>
      <c r="L11">
        <f t="shared" ca="1" si="4"/>
        <v>44</v>
      </c>
      <c r="M11">
        <f t="shared" ca="1" si="4"/>
        <v>179</v>
      </c>
      <c r="N11">
        <f t="shared" ca="1" si="4"/>
        <v>186</v>
      </c>
      <c r="O11">
        <f t="shared" ca="1" si="4"/>
        <v>192</v>
      </c>
      <c r="P11">
        <f t="shared" ca="1" si="4"/>
        <v>142</v>
      </c>
      <c r="Q11">
        <f t="shared" ca="1" si="4"/>
        <v>149</v>
      </c>
    </row>
    <row r="12" spans="1:17" x14ac:dyDescent="0.25">
      <c r="I12" t="str">
        <f t="shared" ref="I12:Q12" ca="1" si="5">IF(I11=$F11,"",I11-$F11)</f>
        <v/>
      </c>
      <c r="J12">
        <f t="shared" ca="1" si="5"/>
        <v>7</v>
      </c>
      <c r="K12">
        <f t="shared" ca="1" si="5"/>
        <v>13</v>
      </c>
      <c r="L12">
        <f t="shared" ca="1" si="5"/>
        <v>22</v>
      </c>
      <c r="M12">
        <f t="shared" ca="1" si="5"/>
        <v>157</v>
      </c>
      <c r="N12">
        <f t="shared" ca="1" si="5"/>
        <v>164</v>
      </c>
      <c r="O12">
        <f t="shared" ca="1" si="5"/>
        <v>170</v>
      </c>
      <c r="P12">
        <f t="shared" ca="1" si="5"/>
        <v>120</v>
      </c>
      <c r="Q12">
        <f t="shared" ca="1" si="5"/>
        <v>127</v>
      </c>
    </row>
    <row r="18" spans="1:17" x14ac:dyDescent="0.25">
      <c r="A18" t="s">
        <v>112</v>
      </c>
      <c r="B18" t="s">
        <v>119</v>
      </c>
      <c r="C18" t="s">
        <v>124</v>
      </c>
      <c r="D18" t="s">
        <v>122</v>
      </c>
      <c r="E18" t="s">
        <v>126</v>
      </c>
      <c r="F18" t="s">
        <v>120</v>
      </c>
      <c r="G18" t="s">
        <v>123</v>
      </c>
    </row>
    <row r="19" spans="1:17" x14ac:dyDescent="0.25">
      <c r="I19" s="3" t="str">
        <f>I6</f>
        <v>Ligne</v>
      </c>
      <c r="J19" s="3" t="str">
        <f t="shared" ref="J19:Q19" si="6">J6</f>
        <v>Modèle</v>
      </c>
      <c r="K19" s="3" t="str">
        <f t="shared" si="6"/>
        <v>Code pièce</v>
      </c>
      <c r="L19" s="3" t="str">
        <f t="shared" si="6"/>
        <v>Couleur</v>
      </c>
      <c r="M19" s="3" t="str">
        <f t="shared" si="6"/>
        <v>Taille</v>
      </c>
      <c r="N19" s="3" t="str">
        <f t="shared" si="6"/>
        <v>Quantité</v>
      </c>
      <c r="O19" s="3" t="str">
        <f t="shared" si="6"/>
        <v>Prix unitaire</v>
      </c>
      <c r="P19" s="3" t="str">
        <f t="shared" si="6"/>
        <v>Montant</v>
      </c>
      <c r="Q19" s="3" t="str">
        <f t="shared" si="6"/>
        <v>Libellé</v>
      </c>
    </row>
    <row r="20" spans="1:17" x14ac:dyDescent="0.25">
      <c r="A20" s="2">
        <v>1</v>
      </c>
      <c r="B20">
        <f>IF(A20=A19,B19+1,1)</f>
        <v>1</v>
      </c>
      <c r="C20">
        <f ca="1">OFFSET(INDEX($A:$A,$D20), 0, 2)</f>
        <v>14</v>
      </c>
      <c r="D20">
        <f>MATCH(A20,A:A,0)</f>
        <v>7</v>
      </c>
      <c r="E20" t="str">
        <f>"A" &amp; D20</f>
        <v>A7</v>
      </c>
      <c r="F20">
        <f ca="1">OFFSET(INDEX($A:$A,$D20), 0, 1)</f>
        <v>1</v>
      </c>
      <c r="G20" t="str">
        <f t="shared" ref="G20:G57" ca="1" si="7">"'"&amp;nomOngletDonnées&amp;"'!A"&amp;F20&amp;":A"&amp;(F20+5000)</f>
        <v>'Données'!A1:A5001</v>
      </c>
      <c r="I20">
        <f t="shared" ref="I20:Q35" ca="1" si="8">INDEX(INDIRECT($G20),OFFSET(INDIRECT($E20), 0, COLUMN(I20)-1)+$B20-1)</f>
        <v>18</v>
      </c>
      <c r="J20" t="str">
        <f t="shared" ca="1" si="8"/>
        <v xml:space="preserve">HLESG000 </v>
      </c>
      <c r="K20" t="str">
        <f t="shared" ca="1" si="8"/>
        <v xml:space="preserve">ECS04 </v>
      </c>
      <c r="L20">
        <f t="shared" ca="1" si="8"/>
        <v>3</v>
      </c>
      <c r="M20" t="str">
        <f t="shared" ca="1" si="8"/>
        <v xml:space="preserve">UNICA </v>
      </c>
      <c r="N20">
        <f t="shared" ca="1" si="8"/>
        <v>6</v>
      </c>
      <c r="O20">
        <f t="shared" ca="1" si="8"/>
        <v>7.03</v>
      </c>
      <c r="P20">
        <f t="shared" ca="1" si="8"/>
        <v>42.18</v>
      </c>
      <c r="Q20" t="str">
        <f t="shared" ca="1" si="8"/>
        <v xml:space="preserve">ANSES LONGUES EN FAUX CUIR POMPON </v>
      </c>
    </row>
    <row r="21" spans="1:17" x14ac:dyDescent="0.25">
      <c r="A21">
        <f ca="1">IF(B20=C20,A20+1,A20)</f>
        <v>1</v>
      </c>
      <c r="B21">
        <f ca="1">IF(A21=A20,B20+1,1)</f>
        <v>2</v>
      </c>
      <c r="C21">
        <f ca="1">OFFSET(INDEX($A:$A,$D21), 0, 2)</f>
        <v>14</v>
      </c>
      <c r="D21">
        <f ca="1">MATCH(A21,A:A,0)</f>
        <v>7</v>
      </c>
      <c r="E21" t="str">
        <f t="shared" ref="E21:E57" ca="1" si="9">"A" &amp; D21</f>
        <v>A7</v>
      </c>
      <c r="F21">
        <f ca="1">OFFSET(INDEX($A:$A,$D21), 0, 1)</f>
        <v>1</v>
      </c>
      <c r="G21" t="str">
        <f t="shared" ca="1" si="7"/>
        <v>'Données'!A1:A5001</v>
      </c>
      <c r="I21">
        <f ca="1">INDEX(INDIRECT($G21),OFFSET(INDIRECT($E21), 0, COLUMN(I21)-1)+$B21-1)</f>
        <v>19</v>
      </c>
      <c r="J21" t="str">
        <f t="shared" ca="1" si="8"/>
        <v xml:space="preserve">HLESG000 </v>
      </c>
      <c r="K21" t="str">
        <f t="shared" ca="1" si="8"/>
        <v xml:space="preserve">ECS04 </v>
      </c>
      <c r="L21">
        <f t="shared" ca="1" si="8"/>
        <v>26</v>
      </c>
      <c r="M21" t="str">
        <f t="shared" ca="1" si="8"/>
        <v xml:space="preserve">UNICA </v>
      </c>
      <c r="N21">
        <f t="shared" ca="1" si="8"/>
        <v>8</v>
      </c>
      <c r="O21">
        <f t="shared" ca="1" si="8"/>
        <v>7.03</v>
      </c>
      <c r="P21">
        <f t="shared" ca="1" si="8"/>
        <v>56.24</v>
      </c>
      <c r="Q21" t="str">
        <f t="shared" ca="1" si="8"/>
        <v xml:space="preserve">ANSES LONGUES EN FAUX CUIR POMPON </v>
      </c>
    </row>
    <row r="22" spans="1:17" x14ac:dyDescent="0.25">
      <c r="A22">
        <f t="shared" ref="A22:A34" ca="1" si="10">IF(B21=C21,A21+1,A21)</f>
        <v>1</v>
      </c>
      <c r="B22">
        <f t="shared" ref="B22:B33" ca="1" si="11">IF(A22=A21,B21+1,1)</f>
        <v>3</v>
      </c>
      <c r="C22">
        <f ca="1">OFFSET(INDEX($A:$A,$D22), 0, 2)</f>
        <v>14</v>
      </c>
      <c r="D22">
        <f ca="1">MATCH(A22,A:A,0)</f>
        <v>7</v>
      </c>
      <c r="E22" t="str">
        <f t="shared" ca="1" si="9"/>
        <v>A7</v>
      </c>
      <c r="F22">
        <f ca="1">OFFSET(INDEX($A:$A,$D22), 0, 1)</f>
        <v>1</v>
      </c>
      <c r="G22" t="str">
        <f t="shared" ca="1" si="7"/>
        <v>'Données'!A1:A5001</v>
      </c>
      <c r="I22">
        <f t="shared" ref="I22:Q37" ca="1" si="12">INDEX(INDIRECT($G22),OFFSET(INDIRECT($E22), 0, COLUMN(I22)-1)+$B22-1)</f>
        <v>20</v>
      </c>
      <c r="J22" t="str">
        <f t="shared" ca="1" si="8"/>
        <v xml:space="preserve">HLESG000 </v>
      </c>
      <c r="K22" t="str">
        <f t="shared" ca="1" si="8"/>
        <v xml:space="preserve">PES00 </v>
      </c>
      <c r="L22">
        <f t="shared" ca="1" si="8"/>
        <v>54</v>
      </c>
      <c r="M22" t="str">
        <f t="shared" ca="1" si="8"/>
        <v xml:space="preserve">UNICA </v>
      </c>
      <c r="N22">
        <f t="shared" ca="1" si="8"/>
        <v>10</v>
      </c>
      <c r="O22">
        <f t="shared" ca="1" si="8"/>
        <v>16.2</v>
      </c>
      <c r="P22">
        <f t="shared" ca="1" si="8"/>
        <v>162</v>
      </c>
      <c r="Q22" t="str">
        <f t="shared" ca="1" si="8"/>
        <v xml:space="preserve">ANSES LONGUES EN CUIR </v>
      </c>
    </row>
    <row r="23" spans="1:17" x14ac:dyDescent="0.25">
      <c r="A23">
        <f t="shared" ca="1" si="10"/>
        <v>1</v>
      </c>
      <c r="B23">
        <f t="shared" ca="1" si="11"/>
        <v>4</v>
      </c>
      <c r="C23">
        <f ca="1">OFFSET(INDEX($A:$A,$D23), 0, 2)</f>
        <v>14</v>
      </c>
      <c r="D23">
        <f ca="1">MATCH(A23,A:A,0)</f>
        <v>7</v>
      </c>
      <c r="E23" t="str">
        <f t="shared" ca="1" si="9"/>
        <v>A7</v>
      </c>
      <c r="F23">
        <f ca="1">OFFSET(INDEX($A:$A,$D23), 0, 1)</f>
        <v>1</v>
      </c>
      <c r="G23" t="str">
        <f t="shared" ca="1" si="7"/>
        <v>'Données'!A1:A5001</v>
      </c>
      <c r="I23">
        <f t="shared" ca="1" si="12"/>
        <v>22</v>
      </c>
      <c r="J23" t="str">
        <f t="shared" ca="1" si="8"/>
        <v xml:space="preserve">HLESG000 </v>
      </c>
      <c r="K23" t="str">
        <f t="shared" ca="1" si="8"/>
        <v xml:space="preserve">ROS00 </v>
      </c>
      <c r="L23">
        <f t="shared" ca="1" si="8"/>
        <v>8</v>
      </c>
      <c r="M23" t="str">
        <f t="shared" ca="1" si="8"/>
        <v xml:space="preserve">UNICA </v>
      </c>
      <c r="N23">
        <f t="shared" ca="1" si="8"/>
        <v>14</v>
      </c>
      <c r="O23">
        <f t="shared" ca="1" si="8"/>
        <v>7.39</v>
      </c>
      <c r="P23">
        <f t="shared" ca="1" si="8"/>
        <v>103.46</v>
      </c>
      <c r="Q23" t="str">
        <f t="shared" ca="1" si="8"/>
        <v xml:space="preserve">ANSES LONGUES EN CORDE </v>
      </c>
    </row>
    <row r="24" spans="1:17" x14ac:dyDescent="0.25">
      <c r="A24">
        <f t="shared" ca="1" si="10"/>
        <v>1</v>
      </c>
      <c r="B24">
        <f t="shared" ca="1" si="11"/>
        <v>5</v>
      </c>
      <c r="C24">
        <f ca="1">OFFSET(INDEX($A:$A,$D24), 0, 2)</f>
        <v>14</v>
      </c>
      <c r="D24">
        <f ca="1">MATCH(A24,A:A,0)</f>
        <v>7</v>
      </c>
      <c r="E24" t="str">
        <f t="shared" ca="1" si="9"/>
        <v>A7</v>
      </c>
      <c r="F24">
        <f ca="1">OFFSET(INDEX($A:$A,$D24), 0, 1)</f>
        <v>1</v>
      </c>
      <c r="G24" t="str">
        <f t="shared" ca="1" si="7"/>
        <v>'Données'!A1:A5001</v>
      </c>
      <c r="I24">
        <f t="shared" ca="1" si="12"/>
        <v>23</v>
      </c>
      <c r="J24" t="str">
        <f t="shared" ca="1" si="8"/>
        <v xml:space="preserve">HLESG000 </v>
      </c>
      <c r="K24" t="str">
        <f t="shared" ca="1" si="8"/>
        <v xml:space="preserve">ROS00 </v>
      </c>
      <c r="L24">
        <f t="shared" ca="1" si="8"/>
        <v>9</v>
      </c>
      <c r="M24" t="str">
        <f t="shared" ca="1" si="8"/>
        <v xml:space="preserve">UNICA </v>
      </c>
      <c r="N24">
        <f t="shared" ca="1" si="8"/>
        <v>10</v>
      </c>
      <c r="O24">
        <f t="shared" ca="1" si="8"/>
        <v>7.39</v>
      </c>
      <c r="P24">
        <f t="shared" ca="1" si="8"/>
        <v>73.900000000000006</v>
      </c>
      <c r="Q24" t="str">
        <f t="shared" ca="1" si="8"/>
        <v xml:space="preserve">ANSES LONGUES EN CORDE </v>
      </c>
    </row>
    <row r="25" spans="1:17" x14ac:dyDescent="0.25">
      <c r="A25">
        <f t="shared" ca="1" si="10"/>
        <v>1</v>
      </c>
      <c r="B25">
        <f t="shared" ca="1" si="11"/>
        <v>6</v>
      </c>
      <c r="C25">
        <f ca="1">OFFSET(INDEX($A:$A,$D25), 0, 2)</f>
        <v>14</v>
      </c>
      <c r="D25">
        <f ca="1">MATCH(A25,A:A,0)</f>
        <v>7</v>
      </c>
      <c r="E25" t="str">
        <f t="shared" ca="1" si="9"/>
        <v>A7</v>
      </c>
      <c r="F25">
        <f ca="1">OFFSET(INDEX($A:$A,$D25), 0, 1)</f>
        <v>1</v>
      </c>
      <c r="G25" t="str">
        <f t="shared" ca="1" si="7"/>
        <v>'Données'!A1:A5001</v>
      </c>
      <c r="I25">
        <f t="shared" ca="1" si="12"/>
        <v>21</v>
      </c>
      <c r="J25" t="str">
        <f t="shared" ca="1" si="8"/>
        <v xml:space="preserve">HLESG000 </v>
      </c>
      <c r="K25" t="str">
        <f t="shared" ca="1" si="8"/>
        <v xml:space="preserve">ROS00 </v>
      </c>
      <c r="L25">
        <f t="shared" ca="1" si="8"/>
        <v>54</v>
      </c>
      <c r="M25" t="str">
        <f t="shared" ca="1" si="8"/>
        <v xml:space="preserve">UNICA </v>
      </c>
      <c r="N25">
        <f t="shared" ca="1" si="8"/>
        <v>30</v>
      </c>
      <c r="O25">
        <f t="shared" ca="1" si="8"/>
        <v>7.39</v>
      </c>
      <c r="P25">
        <f t="shared" ca="1" si="8"/>
        <v>221.7</v>
      </c>
      <c r="Q25" t="str">
        <f t="shared" ca="1" si="8"/>
        <v xml:space="preserve">ANSES LONGUES EN CORDE </v>
      </c>
    </row>
    <row r="26" spans="1:17" x14ac:dyDescent="0.25">
      <c r="A26">
        <f t="shared" ca="1" si="10"/>
        <v>1</v>
      </c>
      <c r="B26">
        <f t="shared" ca="1" si="11"/>
        <v>7</v>
      </c>
      <c r="C26">
        <f ca="1">OFFSET(INDEX($A:$A,$D26), 0, 2)</f>
        <v>14</v>
      </c>
      <c r="D26">
        <f ca="1">MATCH(A26,A:A,0)</f>
        <v>7</v>
      </c>
      <c r="E26" t="str">
        <f t="shared" ca="1" si="9"/>
        <v>A7</v>
      </c>
      <c r="F26">
        <f ca="1">OFFSET(INDEX($A:$A,$D26), 0, 1)</f>
        <v>1</v>
      </c>
      <c r="G26" t="str">
        <f t="shared" ca="1" si="7"/>
        <v>'Données'!A1:A5001</v>
      </c>
      <c r="I26">
        <f t="shared" ca="1" si="12"/>
        <v>24</v>
      </c>
      <c r="J26" t="str">
        <f t="shared" ca="1" si="8"/>
        <v xml:space="preserve">HLESG000 </v>
      </c>
      <c r="K26" t="str">
        <f t="shared" ca="1" si="8"/>
        <v xml:space="preserve">ROS00 </v>
      </c>
      <c r="L26">
        <f t="shared" ca="1" si="8"/>
        <v>76</v>
      </c>
      <c r="M26" t="str">
        <f t="shared" ca="1" si="8"/>
        <v xml:space="preserve">UNICA </v>
      </c>
      <c r="N26">
        <f t="shared" ca="1" si="8"/>
        <v>10</v>
      </c>
      <c r="O26">
        <f t="shared" ca="1" si="8"/>
        <v>7.39</v>
      </c>
      <c r="P26">
        <f t="shared" ca="1" si="8"/>
        <v>73.900000000000006</v>
      </c>
      <c r="Q26" t="str">
        <f t="shared" ca="1" si="8"/>
        <v xml:space="preserve">ANSES LONGUES EN CORDE </v>
      </c>
    </row>
    <row r="27" spans="1:17" x14ac:dyDescent="0.25">
      <c r="A27">
        <f t="shared" ca="1" si="10"/>
        <v>1</v>
      </c>
      <c r="B27">
        <f t="shared" ca="1" si="11"/>
        <v>8</v>
      </c>
      <c r="C27">
        <f ca="1">OFFSET(INDEX($A:$A,$D27), 0, 2)</f>
        <v>14</v>
      </c>
      <c r="D27">
        <f ca="1">MATCH(A27,A:A,0)</f>
        <v>7</v>
      </c>
      <c r="E27" t="str">
        <f t="shared" ca="1" si="9"/>
        <v>A7</v>
      </c>
      <c r="F27">
        <f ca="1">OFFSET(INDEX($A:$A,$D27), 0, 1)</f>
        <v>1</v>
      </c>
      <c r="G27" t="str">
        <f t="shared" ca="1" si="7"/>
        <v>'Données'!A1:A5001</v>
      </c>
      <c r="I27">
        <f t="shared" ca="1" si="12"/>
        <v>25</v>
      </c>
      <c r="J27" t="str">
        <f t="shared" ca="1" si="8"/>
        <v xml:space="preserve">HLESGC00 </v>
      </c>
      <c r="K27" t="str">
        <f t="shared" ca="1" si="8"/>
        <v xml:space="preserve">ECS01 </v>
      </c>
      <c r="L27">
        <f t="shared" ca="1" si="8"/>
        <v>8</v>
      </c>
      <c r="M27" t="str">
        <f t="shared" ca="1" si="8"/>
        <v xml:space="preserve">UNICA </v>
      </c>
      <c r="N27">
        <f t="shared" ca="1" si="8"/>
        <v>10</v>
      </c>
      <c r="O27">
        <f t="shared" ca="1" si="8"/>
        <v>7.75</v>
      </c>
      <c r="P27">
        <f t="shared" ca="1" si="8"/>
        <v>77.5</v>
      </c>
      <c r="Q27" t="str">
        <f t="shared" ca="1" si="8"/>
        <v xml:space="preserve">ANSES COURTES EN FAUX CUIR MARTELÉ </v>
      </c>
    </row>
    <row r="28" spans="1:17" x14ac:dyDescent="0.25">
      <c r="A28">
        <f t="shared" ca="1" si="10"/>
        <v>1</v>
      </c>
      <c r="B28">
        <f t="shared" ca="1" si="11"/>
        <v>9</v>
      </c>
      <c r="C28">
        <f ca="1">OFFSET(INDEX($A:$A,$D28), 0, 2)</f>
        <v>14</v>
      </c>
      <c r="D28">
        <f ca="1">MATCH(A28,A:A,0)</f>
        <v>7</v>
      </c>
      <c r="E28" t="str">
        <f t="shared" ca="1" si="9"/>
        <v>A7</v>
      </c>
      <c r="F28">
        <f ca="1">OFFSET(INDEX($A:$A,$D28), 0, 1)</f>
        <v>1</v>
      </c>
      <c r="G28" t="str">
        <f t="shared" ca="1" si="7"/>
        <v>'Données'!A1:A5001</v>
      </c>
      <c r="I28">
        <f t="shared" ca="1" si="12"/>
        <v>26</v>
      </c>
      <c r="J28" t="str">
        <f t="shared" ca="1" si="8"/>
        <v xml:space="preserve">HLESGC00 </v>
      </c>
      <c r="K28" t="str">
        <f t="shared" ca="1" si="8"/>
        <v xml:space="preserve">ECS04 </v>
      </c>
      <c r="L28">
        <f t="shared" ca="1" si="8"/>
        <v>26</v>
      </c>
      <c r="M28" t="str">
        <f t="shared" ca="1" si="8"/>
        <v xml:space="preserve">UNICA </v>
      </c>
      <c r="N28">
        <f t="shared" ca="1" si="8"/>
        <v>8</v>
      </c>
      <c r="O28">
        <f t="shared" ca="1" si="8"/>
        <v>6.05</v>
      </c>
      <c r="P28">
        <f t="shared" ca="1" si="8"/>
        <v>48.4</v>
      </c>
      <c r="Q28" t="str">
        <f t="shared" ca="1" si="8"/>
        <v xml:space="preserve">ANSES COURTES EN FAUX CUIR POMPON </v>
      </c>
    </row>
    <row r="29" spans="1:17" x14ac:dyDescent="0.25">
      <c r="A29">
        <f t="shared" ca="1" si="10"/>
        <v>1</v>
      </c>
      <c r="B29">
        <f t="shared" ca="1" si="11"/>
        <v>10</v>
      </c>
      <c r="C29">
        <f ca="1">OFFSET(INDEX($A:$A,$D29), 0, 2)</f>
        <v>14</v>
      </c>
      <c r="D29">
        <f ca="1">MATCH(A29,A:A,0)</f>
        <v>7</v>
      </c>
      <c r="E29" t="str">
        <f t="shared" ca="1" si="9"/>
        <v>A7</v>
      </c>
      <c r="F29">
        <f ca="1">OFFSET(INDEX($A:$A,$D29), 0, 1)</f>
        <v>1</v>
      </c>
      <c r="G29" t="str">
        <f t="shared" ca="1" si="7"/>
        <v>'Données'!A1:A5001</v>
      </c>
      <c r="I29">
        <f t="shared" ca="1" si="12"/>
        <v>27</v>
      </c>
      <c r="J29" t="str">
        <f t="shared" ca="1" si="8"/>
        <v xml:space="preserve">HLESGC00 </v>
      </c>
      <c r="K29" t="str">
        <f t="shared" ca="1" si="8"/>
        <v xml:space="preserve">ECS54 </v>
      </c>
      <c r="L29">
        <f t="shared" ca="1" si="8"/>
        <v>75</v>
      </c>
      <c r="M29" t="str">
        <f t="shared" ca="1" si="8"/>
        <v xml:space="preserve">UNICA </v>
      </c>
      <c r="N29">
        <f t="shared" ca="1" si="8"/>
        <v>4</v>
      </c>
      <c r="O29">
        <f t="shared" ca="1" si="8"/>
        <v>16.32</v>
      </c>
      <c r="P29">
        <f t="shared" ca="1" si="8"/>
        <v>65.28</v>
      </c>
      <c r="Q29" t="str">
        <f t="shared" ca="1" si="8"/>
        <v xml:space="preserve">ANSES COURTES EN FAUX CUIR CLOUS ÉMAILLÉS </v>
      </c>
    </row>
    <row r="30" spans="1:17" x14ac:dyDescent="0.25">
      <c r="A30">
        <f t="shared" ca="1" si="10"/>
        <v>1</v>
      </c>
      <c r="B30">
        <f t="shared" ca="1" si="11"/>
        <v>11</v>
      </c>
      <c r="C30">
        <f ca="1">OFFSET(INDEX($A:$A,$D30), 0, 2)</f>
        <v>14</v>
      </c>
      <c r="D30">
        <f ca="1">MATCH(A30,A:A,0)</f>
        <v>7</v>
      </c>
      <c r="E30" t="str">
        <f t="shared" ca="1" si="9"/>
        <v>A7</v>
      </c>
      <c r="F30">
        <f ca="1">OFFSET(INDEX($A:$A,$D30), 0, 1)</f>
        <v>1</v>
      </c>
      <c r="G30" t="str">
        <f t="shared" ca="1" si="7"/>
        <v>'Données'!A1:A5001</v>
      </c>
      <c r="I30">
        <f t="shared" ca="1" si="12"/>
        <v>28</v>
      </c>
      <c r="J30" t="str">
        <f t="shared" ca="1" si="8"/>
        <v xml:space="preserve">HLESGC00 </v>
      </c>
      <c r="K30" t="str">
        <f t="shared" ca="1" si="8"/>
        <v xml:space="preserve">ECS54 </v>
      </c>
      <c r="L30">
        <f t="shared" ca="1" si="8"/>
        <v>479</v>
      </c>
      <c r="M30" t="str">
        <f t="shared" ca="1" si="8"/>
        <v xml:space="preserve">UNICA </v>
      </c>
      <c r="N30">
        <f t="shared" ca="1" si="8"/>
        <v>4</v>
      </c>
      <c r="O30">
        <f t="shared" ca="1" si="8"/>
        <v>16.32</v>
      </c>
      <c r="P30">
        <f t="shared" ca="1" si="8"/>
        <v>65.28</v>
      </c>
      <c r="Q30" t="str">
        <f t="shared" ca="1" si="8"/>
        <v xml:space="preserve">ANSES COURTES EN FAUX CUIR CLOUS ÉMAILLÉS </v>
      </c>
    </row>
    <row r="31" spans="1:17" x14ac:dyDescent="0.25">
      <c r="A31">
        <f t="shared" ca="1" si="10"/>
        <v>1</v>
      </c>
      <c r="B31">
        <f t="shared" ca="1" si="11"/>
        <v>12</v>
      </c>
      <c r="C31">
        <f ca="1">OFFSET(INDEX($A:$A,$D31), 0, 2)</f>
        <v>14</v>
      </c>
      <c r="D31">
        <f ca="1">MATCH(A31,A:A,0)</f>
        <v>7</v>
      </c>
      <c r="E31" t="str">
        <f t="shared" ca="1" si="9"/>
        <v>A7</v>
      </c>
      <c r="F31">
        <f ca="1">OFFSET(INDEX($A:$A,$D31), 0, 1)</f>
        <v>1</v>
      </c>
      <c r="G31" t="str">
        <f t="shared" ca="1" si="7"/>
        <v>'Données'!A1:A5001</v>
      </c>
      <c r="I31">
        <f t="shared" ca="1" si="12"/>
        <v>29</v>
      </c>
      <c r="J31" t="str">
        <f t="shared" ca="1" si="8"/>
        <v xml:space="preserve">HLESGC00 </v>
      </c>
      <c r="K31" t="str">
        <f t="shared" ca="1" si="8"/>
        <v xml:space="preserve">ROS00 </v>
      </c>
      <c r="L31">
        <f t="shared" ca="1" si="8"/>
        <v>8</v>
      </c>
      <c r="M31" t="str">
        <f t="shared" ca="1" si="8"/>
        <v xml:space="preserve">UNICA </v>
      </c>
      <c r="N31">
        <f t="shared" ca="1" si="8"/>
        <v>12</v>
      </c>
      <c r="O31">
        <f t="shared" ca="1" si="8"/>
        <v>6.28</v>
      </c>
      <c r="P31">
        <f t="shared" ca="1" si="8"/>
        <v>75.36</v>
      </c>
      <c r="Q31" t="str">
        <f t="shared" ca="1" si="8"/>
        <v xml:space="preserve">ANSES COURTES EN CORDE </v>
      </c>
    </row>
    <row r="32" spans="1:17" x14ac:dyDescent="0.25">
      <c r="A32">
        <f t="shared" ca="1" si="10"/>
        <v>1</v>
      </c>
      <c r="B32">
        <f t="shared" ca="1" si="11"/>
        <v>13</v>
      </c>
      <c r="C32">
        <f ca="1">OFFSET(INDEX($A:$A,$D32), 0, 2)</f>
        <v>14</v>
      </c>
      <c r="D32">
        <f ca="1">MATCH(A32,A:A,0)</f>
        <v>7</v>
      </c>
      <c r="E32" t="str">
        <f t="shared" ca="1" si="9"/>
        <v>A7</v>
      </c>
      <c r="F32">
        <f ca="1">OFFSET(INDEX($A:$A,$D32), 0, 1)</f>
        <v>1</v>
      </c>
      <c r="G32" t="str">
        <f t="shared" ca="1" si="7"/>
        <v>'Données'!A1:A5001</v>
      </c>
      <c r="I32">
        <f t="shared" ca="1" si="12"/>
        <v>30</v>
      </c>
      <c r="J32" t="str">
        <f t="shared" ca="1" si="8"/>
        <v xml:space="preserve">HLESGC00 </v>
      </c>
      <c r="K32" t="str">
        <f t="shared" ca="1" si="8"/>
        <v xml:space="preserve">ROS00 </v>
      </c>
      <c r="L32">
        <f t="shared" ca="1" si="8"/>
        <v>9</v>
      </c>
      <c r="M32" t="str">
        <f t="shared" ca="1" si="8"/>
        <v xml:space="preserve">UNICA </v>
      </c>
      <c r="N32">
        <f t="shared" ca="1" si="8"/>
        <v>12</v>
      </c>
      <c r="O32">
        <f t="shared" ca="1" si="8"/>
        <v>6.28</v>
      </c>
      <c r="P32">
        <f t="shared" ca="1" si="8"/>
        <v>75.36</v>
      </c>
      <c r="Q32" t="str">
        <f t="shared" ca="1" si="8"/>
        <v xml:space="preserve">ANSES COURTES EN CORDE </v>
      </c>
    </row>
    <row r="33" spans="1:17" x14ac:dyDescent="0.25">
      <c r="A33">
        <f t="shared" ca="1" si="10"/>
        <v>1</v>
      </c>
      <c r="B33">
        <f t="shared" ca="1" si="11"/>
        <v>14</v>
      </c>
      <c r="C33">
        <f ca="1">OFFSET(INDEX($A:$A,$D33), 0, 2)</f>
        <v>14</v>
      </c>
      <c r="D33">
        <f ca="1">MATCH(A33,A:A,0)</f>
        <v>7</v>
      </c>
      <c r="E33" t="str">
        <f t="shared" ca="1" si="9"/>
        <v>A7</v>
      </c>
      <c r="F33">
        <f ca="1">OFFSET(INDEX($A:$A,$D33), 0, 1)</f>
        <v>1</v>
      </c>
      <c r="G33" t="str">
        <f t="shared" ca="1" si="7"/>
        <v>'Données'!A1:A5001</v>
      </c>
      <c r="I33">
        <f t="shared" ca="1" si="12"/>
        <v>31</v>
      </c>
      <c r="J33" t="str">
        <f t="shared" ca="1" si="8"/>
        <v xml:space="preserve">HLESGC00 </v>
      </c>
      <c r="K33" t="str">
        <f t="shared" ca="1" si="8"/>
        <v xml:space="preserve">ROS00 </v>
      </c>
      <c r="L33">
        <f t="shared" ca="1" si="8"/>
        <v>39</v>
      </c>
      <c r="M33" t="str">
        <f t="shared" ca="1" si="8"/>
        <v xml:space="preserve">UNICA </v>
      </c>
      <c r="N33">
        <f t="shared" ca="1" si="8"/>
        <v>10</v>
      </c>
      <c r="O33">
        <f t="shared" ca="1" si="8"/>
        <v>6.28</v>
      </c>
      <c r="P33">
        <f t="shared" ca="1" si="8"/>
        <v>62.8</v>
      </c>
      <c r="Q33" t="str">
        <f t="shared" ca="1" si="8"/>
        <v xml:space="preserve">ANSES COURTES EN CORDE </v>
      </c>
    </row>
    <row r="34" spans="1:17" x14ac:dyDescent="0.25">
      <c r="A34">
        <f t="shared" ca="1" si="10"/>
        <v>2</v>
      </c>
      <c r="B34">
        <f ca="1">IF(A34=A33,B33+1,1)</f>
        <v>1</v>
      </c>
      <c r="C34">
        <f ca="1">OFFSET(INDEX($A:$A,$D34), 0, 2)</f>
        <v>16</v>
      </c>
      <c r="D34">
        <f ca="1">MATCH(A34,A:A,0)</f>
        <v>9</v>
      </c>
      <c r="E34" t="str">
        <f t="shared" ca="1" si="9"/>
        <v>A9</v>
      </c>
      <c r="F34">
        <f ca="1">OFFSET(INDEX($A:$A,$D34), 0, 1)</f>
        <v>221</v>
      </c>
      <c r="G34" t="str">
        <f t="shared" ca="1" si="7"/>
        <v>'Données'!A221:A5221</v>
      </c>
      <c r="I34">
        <f t="shared" ca="1" si="12"/>
        <v>32</v>
      </c>
      <c r="J34" t="str">
        <f t="shared" ca="1" si="8"/>
        <v xml:space="preserve">HLESGC00 </v>
      </c>
      <c r="K34" t="str">
        <f t="shared" ca="1" si="8"/>
        <v xml:space="preserve">ROS00 </v>
      </c>
      <c r="L34">
        <f t="shared" ca="1" si="8"/>
        <v>54</v>
      </c>
      <c r="M34" t="str">
        <f t="shared" ca="1" si="8"/>
        <v xml:space="preserve">UNICA </v>
      </c>
      <c r="N34">
        <f t="shared" ca="1" si="8"/>
        <v>20</v>
      </c>
      <c r="O34">
        <f t="shared" ca="1" si="8"/>
        <v>6.28</v>
      </c>
      <c r="P34">
        <f t="shared" ca="1" si="8"/>
        <v>125.6</v>
      </c>
      <c r="Q34" t="str">
        <f t="shared" ca="1" si="8"/>
        <v xml:space="preserve">ANSES COURTES EN CORDE </v>
      </c>
    </row>
    <row r="35" spans="1:17" x14ac:dyDescent="0.25">
      <c r="A35">
        <f t="shared" ref="A35:A55" ca="1" si="13">IF(B34=C34,A34+1,A34)</f>
        <v>2</v>
      </c>
      <c r="B35">
        <f t="shared" ref="B35:B41" ca="1" si="14">IF(A35=A34,B34+1,1)</f>
        <v>2</v>
      </c>
      <c r="C35">
        <f ca="1">OFFSET(INDEX($A:$A,$D35), 0, 2)</f>
        <v>16</v>
      </c>
      <c r="D35">
        <f ca="1">MATCH(A35,A:A,0)</f>
        <v>9</v>
      </c>
      <c r="E35" t="str">
        <f t="shared" ca="1" si="9"/>
        <v>A9</v>
      </c>
      <c r="F35">
        <f ca="1">OFFSET(INDEX($A:$A,$D35), 0, 1)</f>
        <v>221</v>
      </c>
      <c r="G35" t="str">
        <f t="shared" ca="1" si="7"/>
        <v>'Données'!A221:A5221</v>
      </c>
      <c r="I35">
        <f t="shared" ca="1" si="12"/>
        <v>33</v>
      </c>
      <c r="J35" t="str">
        <f t="shared" ca="1" si="8"/>
        <v xml:space="preserve">HLESGC00 </v>
      </c>
      <c r="K35" t="str">
        <f t="shared" ca="1" si="8"/>
        <v xml:space="preserve">ROS00 </v>
      </c>
      <c r="L35">
        <f t="shared" ca="1" si="8"/>
        <v>55</v>
      </c>
      <c r="M35" t="str">
        <f t="shared" ca="1" si="8"/>
        <v xml:space="preserve">UNICA </v>
      </c>
      <c r="N35">
        <f t="shared" ca="1" si="8"/>
        <v>20</v>
      </c>
      <c r="O35">
        <f t="shared" ca="1" si="8"/>
        <v>6.28</v>
      </c>
      <c r="P35">
        <f t="shared" ca="1" si="8"/>
        <v>125.6</v>
      </c>
      <c r="Q35" t="str">
        <f t="shared" ca="1" si="8"/>
        <v xml:space="preserve">ANSES COURTES EN CORDE </v>
      </c>
    </row>
    <row r="36" spans="1:17" x14ac:dyDescent="0.25">
      <c r="A36">
        <f t="shared" ca="1" si="13"/>
        <v>2</v>
      </c>
      <c r="B36">
        <f t="shared" ca="1" si="14"/>
        <v>3</v>
      </c>
      <c r="C36">
        <f ca="1">OFFSET(INDEX($A:$A,$D36), 0, 2)</f>
        <v>16</v>
      </c>
      <c r="D36">
        <f ca="1">MATCH(A36,A:A,0)</f>
        <v>9</v>
      </c>
      <c r="E36" t="str">
        <f t="shared" ca="1" si="9"/>
        <v>A9</v>
      </c>
      <c r="F36">
        <f ca="1">OFFSET(INDEX($A:$A,$D36), 0, 1)</f>
        <v>221</v>
      </c>
      <c r="G36" t="str">
        <f t="shared" ca="1" si="7"/>
        <v>'Données'!A221:A5221</v>
      </c>
      <c r="I36">
        <f t="shared" ca="1" si="12"/>
        <v>34</v>
      </c>
      <c r="J36" t="str">
        <f t="shared" ca="1" si="12"/>
        <v xml:space="preserve">HLESGC00 </v>
      </c>
      <c r="K36" t="str">
        <f t="shared" ca="1" si="12"/>
        <v xml:space="preserve">ROS00 </v>
      </c>
      <c r="L36">
        <f t="shared" ca="1" si="12"/>
        <v>76</v>
      </c>
      <c r="M36" t="str">
        <f t="shared" ca="1" si="12"/>
        <v xml:space="preserve">UNICA </v>
      </c>
      <c r="N36">
        <f t="shared" ca="1" si="12"/>
        <v>10</v>
      </c>
      <c r="O36">
        <f t="shared" ca="1" si="12"/>
        <v>6.28</v>
      </c>
      <c r="P36">
        <f t="shared" ca="1" si="12"/>
        <v>62.8</v>
      </c>
      <c r="Q36" t="str">
        <f t="shared" ca="1" si="12"/>
        <v xml:space="preserve">ANSES COURTES EN CORDE </v>
      </c>
    </row>
    <row r="37" spans="1:17" x14ac:dyDescent="0.25">
      <c r="A37">
        <f t="shared" ca="1" si="13"/>
        <v>2</v>
      </c>
      <c r="B37">
        <f t="shared" ca="1" si="14"/>
        <v>4</v>
      </c>
      <c r="C37">
        <f ca="1">OFFSET(INDEX($A:$A,$D37), 0, 2)</f>
        <v>16</v>
      </c>
      <c r="D37">
        <f ca="1">MATCH(A37,A:A,0)</f>
        <v>9</v>
      </c>
      <c r="E37" t="str">
        <f t="shared" ca="1" si="9"/>
        <v>A9</v>
      </c>
      <c r="F37">
        <f ca="1">OFFSET(INDEX($A:$A,$D37), 0, 1)</f>
        <v>221</v>
      </c>
      <c r="G37" t="str">
        <f t="shared" ca="1" si="7"/>
        <v>'Données'!A221:A5221</v>
      </c>
      <c r="I37">
        <f t="shared" ca="1" si="12"/>
        <v>35</v>
      </c>
      <c r="J37" t="str">
        <f t="shared" ca="1" si="12"/>
        <v xml:space="preserve">OBAGB002 </v>
      </c>
      <c r="K37" t="str">
        <f t="shared" ca="1" si="12"/>
        <v xml:space="preserve">EVS00 </v>
      </c>
      <c r="L37">
        <f t="shared" ca="1" si="12"/>
        <v>17</v>
      </c>
      <c r="M37" t="str">
        <f t="shared" ca="1" si="12"/>
        <v xml:space="preserve">UNICA </v>
      </c>
      <c r="N37">
        <f t="shared" ca="1" si="12"/>
        <v>6</v>
      </c>
      <c r="O37">
        <f t="shared" ca="1" si="12"/>
        <v>14.4</v>
      </c>
      <c r="P37">
        <f t="shared" ca="1" si="12"/>
        <v>86.4</v>
      </c>
      <c r="Q37" t="str">
        <f t="shared" ca="1" si="12"/>
        <v xml:space="preserve">CORPS O BAG MINI EVA COMPOUND </v>
      </c>
    </row>
    <row r="38" spans="1:17" x14ac:dyDescent="0.25">
      <c r="A38">
        <f t="shared" ca="1" si="13"/>
        <v>2</v>
      </c>
      <c r="B38">
        <f t="shared" ca="1" si="14"/>
        <v>5</v>
      </c>
      <c r="C38">
        <f ca="1">OFFSET(INDEX($A:$A,$D38), 0, 2)</f>
        <v>16</v>
      </c>
      <c r="D38">
        <f ca="1">MATCH(A38,A:A,0)</f>
        <v>9</v>
      </c>
      <c r="E38" t="str">
        <f t="shared" ca="1" si="9"/>
        <v>A9</v>
      </c>
      <c r="F38">
        <f ca="1">OFFSET(INDEX($A:$A,$D38), 0, 1)</f>
        <v>221</v>
      </c>
      <c r="G38" t="str">
        <f t="shared" ca="1" si="7"/>
        <v>'Données'!A221:A5221</v>
      </c>
      <c r="I38">
        <f t="shared" ref="I38:Q53" ca="1" si="15">INDEX(INDIRECT($G38),OFFSET(INDIRECT($E38), 0, COLUMN(I38)-1)+$B38-1)</f>
        <v>2</v>
      </c>
      <c r="J38" t="str">
        <f t="shared" ca="1" si="15"/>
        <v xml:space="preserve">OBAGK700 </v>
      </c>
      <c r="K38" t="str">
        <f t="shared" ca="1" si="15"/>
        <v xml:space="preserve">TESI8 </v>
      </c>
      <c r="L38">
        <f t="shared" ca="1" si="15"/>
        <v>8</v>
      </c>
      <c r="M38" t="str">
        <f t="shared" ca="1" si="15"/>
        <v xml:space="preserve">M </v>
      </c>
      <c r="N38">
        <f t="shared" ca="1" si="15"/>
        <v>6</v>
      </c>
      <c r="O38">
        <f t="shared" ca="1" si="15"/>
        <v>0.54</v>
      </c>
      <c r="P38">
        <f t="shared" ca="1" si="15"/>
        <v>3.24</v>
      </c>
      <c r="Q38" t="str">
        <f t="shared" ca="1" si="15"/>
        <v xml:space="preserve">PACKAGING SACHETS EN TISSU TNT </v>
      </c>
    </row>
    <row r="39" spans="1:17" x14ac:dyDescent="0.25">
      <c r="A39">
        <f t="shared" ca="1" si="13"/>
        <v>2</v>
      </c>
      <c r="B39">
        <f t="shared" ca="1" si="14"/>
        <v>6</v>
      </c>
      <c r="C39">
        <f ca="1">OFFSET(INDEX($A:$A,$D39), 0, 2)</f>
        <v>16</v>
      </c>
      <c r="D39">
        <f ca="1">MATCH(A39,A:A,0)</f>
        <v>9</v>
      </c>
      <c r="E39" t="str">
        <f t="shared" ca="1" si="9"/>
        <v>A9</v>
      </c>
      <c r="F39">
        <f ca="1">OFFSET(INDEX($A:$A,$D39), 0, 1)</f>
        <v>221</v>
      </c>
      <c r="G39" t="str">
        <f t="shared" ca="1" si="7"/>
        <v>'Données'!A221:A5221</v>
      </c>
      <c r="I39">
        <f t="shared" ca="1" si="15"/>
        <v>1</v>
      </c>
      <c r="J39" t="str">
        <f t="shared" ca="1" si="15"/>
        <v xml:space="preserve">OCLKS007 </v>
      </c>
      <c r="K39" t="str">
        <f t="shared" ca="1" si="15"/>
        <v xml:space="preserve">SIS01 </v>
      </c>
      <c r="L39">
        <f t="shared" ca="1" si="15"/>
        <v>2</v>
      </c>
      <c r="M39" t="str">
        <f t="shared" ca="1" si="15"/>
        <v xml:space="preserve">S </v>
      </c>
      <c r="N39">
        <f t="shared" ca="1" si="15"/>
        <v>8</v>
      </c>
      <c r="O39">
        <f t="shared" ca="1" si="15"/>
        <v>3.6</v>
      </c>
      <c r="P39">
        <f t="shared" ca="1" si="15"/>
        <v>28.8</v>
      </c>
      <c r="Q39" t="str">
        <f t="shared" ca="1" si="15"/>
        <v xml:space="preserve">O CLOCK BRACELET COVER EN SILICONE </v>
      </c>
    </row>
    <row r="40" spans="1:17" x14ac:dyDescent="0.25">
      <c r="A40">
        <f t="shared" ca="1" si="13"/>
        <v>2</v>
      </c>
      <c r="B40">
        <f t="shared" ca="1" si="14"/>
        <v>7</v>
      </c>
      <c r="C40">
        <f ca="1">OFFSET(INDEX($A:$A,$D40), 0, 2)</f>
        <v>16</v>
      </c>
      <c r="D40">
        <f ca="1">MATCH(A40,A:A,0)</f>
        <v>9</v>
      </c>
      <c r="E40" t="str">
        <f t="shared" ca="1" si="9"/>
        <v>A9</v>
      </c>
      <c r="F40">
        <f ca="1">OFFSET(INDEX($A:$A,$D40), 0, 1)</f>
        <v>221</v>
      </c>
      <c r="G40" t="str">
        <f t="shared" ca="1" si="7"/>
        <v>'Données'!A221:A5221</v>
      </c>
      <c r="I40">
        <f t="shared" ca="1" si="15"/>
        <v>36</v>
      </c>
      <c r="J40" t="str">
        <f t="shared" ca="1" si="15"/>
        <v xml:space="preserve">OCLKS007 </v>
      </c>
      <c r="K40" t="str">
        <f t="shared" ca="1" si="15"/>
        <v xml:space="preserve">SIS01 </v>
      </c>
      <c r="L40">
        <f t="shared" ca="1" si="15"/>
        <v>3</v>
      </c>
      <c r="M40" t="str">
        <f t="shared" ca="1" si="15"/>
        <v xml:space="preserve">S </v>
      </c>
      <c r="N40">
        <f t="shared" ca="1" si="15"/>
        <v>8</v>
      </c>
      <c r="O40">
        <f t="shared" ca="1" si="15"/>
        <v>3.6</v>
      </c>
      <c r="P40">
        <f t="shared" ca="1" si="15"/>
        <v>28.8</v>
      </c>
      <c r="Q40" t="str">
        <f t="shared" ca="1" si="15"/>
        <v xml:space="preserve">O CLOCK BRACELET COVER EN SILICONE </v>
      </c>
    </row>
    <row r="41" spans="1:17" x14ac:dyDescent="0.25">
      <c r="A41">
        <f t="shared" ca="1" si="13"/>
        <v>2</v>
      </c>
      <c r="B41">
        <f t="shared" ca="1" si="14"/>
        <v>8</v>
      </c>
      <c r="C41">
        <f ca="1">OFFSET(INDEX($A:$A,$D41), 0, 2)</f>
        <v>16</v>
      </c>
      <c r="D41">
        <f ca="1">MATCH(A41,A:A,0)</f>
        <v>9</v>
      </c>
      <c r="E41" t="str">
        <f t="shared" ca="1" si="9"/>
        <v>A9</v>
      </c>
      <c r="F41">
        <f ca="1">OFFSET(INDEX($A:$A,$D41), 0, 1)</f>
        <v>221</v>
      </c>
      <c r="G41" t="str">
        <f t="shared" ca="1" si="7"/>
        <v>'Données'!A221:A5221</v>
      </c>
      <c r="I41">
        <f t="shared" ca="1" si="15"/>
        <v>3</v>
      </c>
      <c r="J41" t="str">
        <f t="shared" ca="1" si="15"/>
        <v xml:space="preserve">OCLKS007 </v>
      </c>
      <c r="K41" t="str">
        <f t="shared" ca="1" si="15"/>
        <v xml:space="preserve">SIS01 </v>
      </c>
      <c r="L41">
        <f t="shared" ca="1" si="15"/>
        <v>8</v>
      </c>
      <c r="M41" t="str">
        <f t="shared" ca="1" si="15"/>
        <v xml:space="preserve">S </v>
      </c>
      <c r="N41">
        <f t="shared" ca="1" si="15"/>
        <v>20</v>
      </c>
      <c r="O41">
        <f t="shared" ca="1" si="15"/>
        <v>3.6</v>
      </c>
      <c r="P41">
        <f t="shared" ca="1" si="15"/>
        <v>72</v>
      </c>
      <c r="Q41" t="str">
        <f t="shared" ca="1" si="15"/>
        <v xml:space="preserve">O CLOCK BRACELET COVER EN SILICONE </v>
      </c>
    </row>
    <row r="42" spans="1:17" x14ac:dyDescent="0.25">
      <c r="A42">
        <f t="shared" ca="1" si="13"/>
        <v>2</v>
      </c>
      <c r="B42">
        <f ca="1">IF(A42=A41,B41+1,1)</f>
        <v>9</v>
      </c>
      <c r="C42">
        <f ca="1">OFFSET(INDEX($A:$A,$D42), 0, 2)</f>
        <v>16</v>
      </c>
      <c r="D42">
        <f ca="1">MATCH(A42,A:A,0)</f>
        <v>9</v>
      </c>
      <c r="E42" t="str">
        <f t="shared" ca="1" si="9"/>
        <v>A9</v>
      </c>
      <c r="F42">
        <f ca="1">OFFSET(INDEX($A:$A,$D42), 0, 1)</f>
        <v>221</v>
      </c>
      <c r="G42" t="str">
        <f t="shared" ca="1" si="7"/>
        <v>'Données'!A221:A5221</v>
      </c>
      <c r="I42">
        <f t="shared" ca="1" si="15"/>
        <v>4</v>
      </c>
      <c r="J42" t="str">
        <f t="shared" ca="1" si="15"/>
        <v xml:space="preserve">OCLKS007 </v>
      </c>
      <c r="K42" t="str">
        <f t="shared" ca="1" si="15"/>
        <v xml:space="preserve">SIS01 </v>
      </c>
      <c r="L42">
        <f t="shared" ca="1" si="15"/>
        <v>12</v>
      </c>
      <c r="M42" t="str">
        <f t="shared" ca="1" si="15"/>
        <v xml:space="preserve">S </v>
      </c>
      <c r="N42">
        <f t="shared" ca="1" si="15"/>
        <v>8</v>
      </c>
      <c r="O42">
        <f t="shared" ca="1" si="15"/>
        <v>3.6</v>
      </c>
      <c r="P42">
        <f t="shared" ca="1" si="15"/>
        <v>28.8</v>
      </c>
      <c r="Q42" t="str">
        <f t="shared" ca="1" si="15"/>
        <v xml:space="preserve">O CLOCK BRACELET COVER EN SILICONE </v>
      </c>
    </row>
    <row r="43" spans="1:17" x14ac:dyDescent="0.25">
      <c r="A43">
        <f t="shared" ca="1" si="13"/>
        <v>2</v>
      </c>
      <c r="B43">
        <f t="shared" ref="B43:B45" ca="1" si="16">IF(A43=A42,B42+1,1)</f>
        <v>10</v>
      </c>
      <c r="C43">
        <f ca="1">OFFSET(INDEX($A:$A,$D43), 0, 2)</f>
        <v>16</v>
      </c>
      <c r="D43">
        <f ca="1">MATCH(A43,A:A,0)</f>
        <v>9</v>
      </c>
      <c r="E43" t="str">
        <f t="shared" ca="1" si="9"/>
        <v>A9</v>
      </c>
      <c r="F43">
        <f ca="1">OFFSET(INDEX($A:$A,$D43), 0, 1)</f>
        <v>221</v>
      </c>
      <c r="G43" t="str">
        <f t="shared" ca="1" si="7"/>
        <v>'Données'!A221:A5221</v>
      </c>
      <c r="I43">
        <f t="shared" ca="1" si="15"/>
        <v>5</v>
      </c>
      <c r="J43" t="str">
        <f t="shared" ca="1" si="15"/>
        <v xml:space="preserve">OCLKS007 </v>
      </c>
      <c r="K43" t="str">
        <f t="shared" ca="1" si="15"/>
        <v xml:space="preserve">SIS01 </v>
      </c>
      <c r="L43">
        <f t="shared" ca="1" si="15"/>
        <v>13</v>
      </c>
      <c r="M43" t="str">
        <f t="shared" ca="1" si="15"/>
        <v xml:space="preserve">S </v>
      </c>
      <c r="N43">
        <f t="shared" ca="1" si="15"/>
        <v>10</v>
      </c>
      <c r="O43">
        <f t="shared" ca="1" si="15"/>
        <v>3.6</v>
      </c>
      <c r="P43">
        <f t="shared" ca="1" si="15"/>
        <v>36</v>
      </c>
      <c r="Q43" t="str">
        <f t="shared" ca="1" si="15"/>
        <v xml:space="preserve">O CLOCK BRACELET COVER EN SILICONE </v>
      </c>
    </row>
    <row r="44" spans="1:17" x14ac:dyDescent="0.25">
      <c r="A44">
        <f t="shared" ca="1" si="13"/>
        <v>2</v>
      </c>
      <c r="B44">
        <f t="shared" ca="1" si="16"/>
        <v>11</v>
      </c>
      <c r="C44">
        <f ca="1">OFFSET(INDEX($A:$A,$D44), 0, 2)</f>
        <v>16</v>
      </c>
      <c r="D44">
        <f ca="1">MATCH(A44,A:A,0)</f>
        <v>9</v>
      </c>
      <c r="E44" t="str">
        <f t="shared" ca="1" si="9"/>
        <v>A9</v>
      </c>
      <c r="F44">
        <f ca="1">OFFSET(INDEX($A:$A,$D44), 0, 1)</f>
        <v>221</v>
      </c>
      <c r="G44" t="str">
        <f t="shared" ca="1" si="7"/>
        <v>'Données'!A221:A5221</v>
      </c>
      <c r="I44">
        <f t="shared" ca="1" si="15"/>
        <v>6</v>
      </c>
      <c r="J44" t="str">
        <f t="shared" ca="1" si="15"/>
        <v xml:space="preserve">OCLKS007 </v>
      </c>
      <c r="K44" t="str">
        <f t="shared" ca="1" si="15"/>
        <v xml:space="preserve">SIS01 </v>
      </c>
      <c r="L44">
        <f t="shared" ca="1" si="15"/>
        <v>14</v>
      </c>
      <c r="M44" t="str">
        <f t="shared" ca="1" si="15"/>
        <v xml:space="preserve">S </v>
      </c>
      <c r="N44">
        <f t="shared" ca="1" si="15"/>
        <v>8</v>
      </c>
      <c r="O44">
        <f t="shared" ca="1" si="15"/>
        <v>3.6</v>
      </c>
      <c r="P44">
        <f t="shared" ca="1" si="15"/>
        <v>28.8</v>
      </c>
      <c r="Q44" t="str">
        <f t="shared" ca="1" si="15"/>
        <v xml:space="preserve">O CLOCK BRACELET COVER EN SILICONE </v>
      </c>
    </row>
    <row r="45" spans="1:17" x14ac:dyDescent="0.25">
      <c r="A45">
        <f t="shared" ca="1" si="13"/>
        <v>2</v>
      </c>
      <c r="B45">
        <f t="shared" ca="1" si="16"/>
        <v>12</v>
      </c>
      <c r="C45">
        <f ca="1">OFFSET(INDEX($A:$A,$D45), 0, 2)</f>
        <v>16</v>
      </c>
      <c r="D45">
        <f ca="1">MATCH(A45,A:A,0)</f>
        <v>9</v>
      </c>
      <c r="E45" t="str">
        <f t="shared" ca="1" si="9"/>
        <v>A9</v>
      </c>
      <c r="F45">
        <f ca="1">OFFSET(INDEX($A:$A,$D45), 0, 1)</f>
        <v>221</v>
      </c>
      <c r="G45" t="str">
        <f t="shared" ca="1" si="7"/>
        <v>'Données'!A221:A5221</v>
      </c>
      <c r="I45">
        <f t="shared" ca="1" si="15"/>
        <v>7</v>
      </c>
      <c r="J45" t="str">
        <f t="shared" ca="1" si="15"/>
        <v xml:space="preserve">OCLKS007 </v>
      </c>
      <c r="K45" t="str">
        <f t="shared" ca="1" si="15"/>
        <v xml:space="preserve">SIS01 </v>
      </c>
      <c r="L45">
        <f t="shared" ca="1" si="15"/>
        <v>22</v>
      </c>
      <c r="M45" t="str">
        <f t="shared" ca="1" si="15"/>
        <v xml:space="preserve">S </v>
      </c>
      <c r="N45">
        <f t="shared" ca="1" si="15"/>
        <v>8</v>
      </c>
      <c r="O45">
        <f t="shared" ca="1" si="15"/>
        <v>3.6</v>
      </c>
      <c r="P45">
        <f t="shared" ca="1" si="15"/>
        <v>28.8</v>
      </c>
      <c r="Q45" t="str">
        <f t="shared" ca="1" si="15"/>
        <v xml:space="preserve">O CLOCK BRACELET COVER EN SILICONE </v>
      </c>
    </row>
    <row r="46" spans="1:17" x14ac:dyDescent="0.25">
      <c r="A46">
        <f t="shared" ca="1" si="13"/>
        <v>2</v>
      </c>
      <c r="B46">
        <f ca="1">IF(A46=A45,B45+1,1)</f>
        <v>13</v>
      </c>
      <c r="C46">
        <f ca="1">OFFSET(INDEX($A:$A,$D46), 0, 2)</f>
        <v>16</v>
      </c>
      <c r="D46">
        <f ca="1">MATCH(A46,A:A,0)</f>
        <v>9</v>
      </c>
      <c r="E46" t="str">
        <f t="shared" ca="1" si="9"/>
        <v>A9</v>
      </c>
      <c r="F46">
        <f ca="1">OFFSET(INDEX($A:$A,$D46), 0, 1)</f>
        <v>221</v>
      </c>
      <c r="G46" t="str">
        <f t="shared" ca="1" si="7"/>
        <v>'Données'!A221:A5221</v>
      </c>
      <c r="I46">
        <f t="shared" ca="1" si="15"/>
        <v>8</v>
      </c>
      <c r="J46" t="str">
        <f t="shared" ca="1" si="15"/>
        <v xml:space="preserve">OCLKS007 </v>
      </c>
      <c r="K46" t="str">
        <f t="shared" ca="1" si="15"/>
        <v xml:space="preserve">SIS01 </v>
      </c>
      <c r="L46">
        <f t="shared" ca="1" si="15"/>
        <v>41</v>
      </c>
      <c r="M46" t="str">
        <f t="shared" ca="1" si="15"/>
        <v xml:space="preserve">S </v>
      </c>
      <c r="N46">
        <f t="shared" ca="1" si="15"/>
        <v>12</v>
      </c>
      <c r="O46">
        <f t="shared" ca="1" si="15"/>
        <v>3.6</v>
      </c>
      <c r="P46">
        <f t="shared" ca="1" si="15"/>
        <v>43.2</v>
      </c>
      <c r="Q46" t="str">
        <f t="shared" ca="1" si="15"/>
        <v xml:space="preserve">O CLOCK BRACELET COVER EN SILICONE </v>
      </c>
    </row>
    <row r="47" spans="1:17" x14ac:dyDescent="0.25">
      <c r="A47">
        <f t="shared" ca="1" si="13"/>
        <v>2</v>
      </c>
      <c r="B47">
        <f t="shared" ref="B47" ca="1" si="17">IF(A47=A46,B46+1,1)</f>
        <v>14</v>
      </c>
      <c r="C47">
        <f ca="1">OFFSET(INDEX($A:$A,$D47), 0, 2)</f>
        <v>16</v>
      </c>
      <c r="D47">
        <f ca="1">MATCH(A47,A:A,0)</f>
        <v>9</v>
      </c>
      <c r="E47" t="str">
        <f t="shared" ca="1" si="9"/>
        <v>A9</v>
      </c>
      <c r="F47">
        <f ca="1">OFFSET(INDEX($A:$A,$D47), 0, 1)</f>
        <v>221</v>
      </c>
      <c r="G47" t="str">
        <f t="shared" ca="1" si="7"/>
        <v>'Données'!A221:A5221</v>
      </c>
      <c r="I47">
        <f t="shared" ca="1" si="15"/>
        <v>9</v>
      </c>
      <c r="J47" t="str">
        <f t="shared" ca="1" si="15"/>
        <v xml:space="preserve">OCLKS007 </v>
      </c>
      <c r="K47" t="str">
        <f t="shared" ca="1" si="15"/>
        <v xml:space="preserve">SIS01 </v>
      </c>
      <c r="L47">
        <f t="shared" ca="1" si="15"/>
        <v>53</v>
      </c>
      <c r="M47" t="str">
        <f t="shared" ca="1" si="15"/>
        <v xml:space="preserve">S </v>
      </c>
      <c r="N47">
        <f t="shared" ca="1" si="15"/>
        <v>10</v>
      </c>
      <c r="O47">
        <f t="shared" ca="1" si="15"/>
        <v>3.6</v>
      </c>
      <c r="P47">
        <f t="shared" ca="1" si="15"/>
        <v>36</v>
      </c>
      <c r="Q47" t="str">
        <f t="shared" ca="1" si="15"/>
        <v xml:space="preserve">O CLOCK BRACELET COVER EN SILICONE </v>
      </c>
    </row>
    <row r="48" spans="1:17" x14ac:dyDescent="0.25">
      <c r="A48">
        <f t="shared" ca="1" si="13"/>
        <v>2</v>
      </c>
      <c r="B48">
        <f t="shared" ref="B48:B50" ca="1" si="18">IF(A48=A47,B47+1,1)</f>
        <v>15</v>
      </c>
      <c r="C48">
        <f ca="1">OFFSET(INDEX($A:$A,$D48), 0, 2)</f>
        <v>16</v>
      </c>
      <c r="D48">
        <f ca="1">MATCH(A48,A:A,0)</f>
        <v>9</v>
      </c>
      <c r="E48" t="str">
        <f t="shared" ca="1" si="9"/>
        <v>A9</v>
      </c>
      <c r="F48">
        <f ca="1">OFFSET(INDEX($A:$A,$D48), 0, 1)</f>
        <v>221</v>
      </c>
      <c r="G48" t="str">
        <f t="shared" ca="1" si="7"/>
        <v>'Données'!A221:A5221</v>
      </c>
      <c r="I48">
        <f t="shared" ca="1" si="15"/>
        <v>10</v>
      </c>
      <c r="J48" t="str">
        <f t="shared" ca="1" si="15"/>
        <v xml:space="preserve">OCLKS007 </v>
      </c>
      <c r="K48" t="str">
        <f t="shared" ca="1" si="15"/>
        <v xml:space="preserve">SIS01 </v>
      </c>
      <c r="L48">
        <f t="shared" ca="1" si="15"/>
        <v>55</v>
      </c>
      <c r="M48" t="str">
        <f t="shared" ca="1" si="15"/>
        <v xml:space="preserve">S </v>
      </c>
      <c r="N48">
        <f t="shared" ca="1" si="15"/>
        <v>20</v>
      </c>
      <c r="O48">
        <f t="shared" ca="1" si="15"/>
        <v>3.6</v>
      </c>
      <c r="P48">
        <f t="shared" ca="1" si="15"/>
        <v>72</v>
      </c>
      <c r="Q48" t="str">
        <f t="shared" ca="1" si="15"/>
        <v xml:space="preserve">O CLOCK BRACELET COVER EN SILICONE </v>
      </c>
    </row>
    <row r="49" spans="1:17" x14ac:dyDescent="0.25">
      <c r="A49">
        <f t="shared" ca="1" si="13"/>
        <v>2</v>
      </c>
      <c r="B49">
        <f t="shared" ca="1" si="18"/>
        <v>16</v>
      </c>
      <c r="C49">
        <f ca="1">OFFSET(INDEX($A:$A,$D49), 0, 2)</f>
        <v>16</v>
      </c>
      <c r="D49">
        <f ca="1">MATCH(A49,A:A,0)</f>
        <v>9</v>
      </c>
      <c r="E49" t="str">
        <f t="shared" ca="1" si="9"/>
        <v>A9</v>
      </c>
      <c r="F49">
        <f ca="1">OFFSET(INDEX($A:$A,$D49), 0, 1)</f>
        <v>221</v>
      </c>
      <c r="G49" t="str">
        <f t="shared" ca="1" si="7"/>
        <v>'Données'!A221:A5221</v>
      </c>
      <c r="I49">
        <f t="shared" ca="1" si="15"/>
        <v>11</v>
      </c>
      <c r="J49" t="str">
        <f t="shared" ca="1" si="15"/>
        <v xml:space="preserve">OCLKS007 </v>
      </c>
      <c r="K49" t="str">
        <f t="shared" ca="1" si="15"/>
        <v xml:space="preserve">SIS01 </v>
      </c>
      <c r="L49">
        <f t="shared" ca="1" si="15"/>
        <v>59</v>
      </c>
      <c r="M49" t="str">
        <f t="shared" ca="1" si="15"/>
        <v xml:space="preserve">S </v>
      </c>
      <c r="N49">
        <f t="shared" ca="1" si="15"/>
        <v>20</v>
      </c>
      <c r="O49">
        <f t="shared" ca="1" si="15"/>
        <v>3.6</v>
      </c>
      <c r="P49">
        <f t="shared" ca="1" si="15"/>
        <v>72</v>
      </c>
      <c r="Q49" t="str">
        <f t="shared" ca="1" si="15"/>
        <v xml:space="preserve">O CLOCK BRACELET COVER EN SILICONE </v>
      </c>
    </row>
    <row r="50" spans="1:17" x14ac:dyDescent="0.25">
      <c r="A50">
        <f t="shared" ref="A50" ca="1" si="19">IF(B49=C49,A49+1,A49)</f>
        <v>3</v>
      </c>
      <c r="B50">
        <f t="shared" ca="1" si="18"/>
        <v>1</v>
      </c>
      <c r="C50">
        <f ca="1">OFFSET(INDEX($A:$A,$D50), 0, 2)</f>
        <v>7</v>
      </c>
      <c r="D50">
        <f ca="1">MATCH(A50,A:A,0)</f>
        <v>11</v>
      </c>
      <c r="E50" t="str">
        <f t="shared" ca="1" si="9"/>
        <v>A11</v>
      </c>
      <c r="F50">
        <f ca="1">OFFSET(INDEX($A:$A,$D50), 0, 1)</f>
        <v>467</v>
      </c>
      <c r="G50" t="str">
        <f t="shared" ca="1" si="7"/>
        <v>'Données'!A467:A5467</v>
      </c>
      <c r="I50">
        <f t="shared" ca="1" si="15"/>
        <v>12</v>
      </c>
      <c r="J50" t="str">
        <f t="shared" ca="1" si="15"/>
        <v xml:space="preserve">OCLKS007 </v>
      </c>
      <c r="K50" t="str">
        <f t="shared" ca="1" si="15"/>
        <v xml:space="preserve">SIS01 </v>
      </c>
      <c r="L50">
        <f t="shared" ca="1" si="15"/>
        <v>71</v>
      </c>
      <c r="M50" t="str">
        <f t="shared" ca="1" si="15"/>
        <v xml:space="preserve">S </v>
      </c>
      <c r="N50">
        <f t="shared" ca="1" si="15"/>
        <v>20</v>
      </c>
      <c r="O50">
        <f t="shared" ca="1" si="15"/>
        <v>3.6</v>
      </c>
      <c r="P50">
        <f t="shared" ca="1" si="15"/>
        <v>72</v>
      </c>
      <c r="Q50" t="str">
        <f t="shared" ca="1" si="15"/>
        <v xml:space="preserve">O CLOCK BRACELET COVER EN SILICONE </v>
      </c>
    </row>
    <row r="51" spans="1:17" x14ac:dyDescent="0.25">
      <c r="A51">
        <f t="shared" ca="1" si="13"/>
        <v>3</v>
      </c>
      <c r="B51">
        <f t="shared" ref="B51:B55" ca="1" si="20">IF(A51=A50,B50+1,1)</f>
        <v>2</v>
      </c>
      <c r="C51">
        <f ca="1">OFFSET(INDEX($A:$A,$D51), 0, 2)</f>
        <v>7</v>
      </c>
      <c r="D51">
        <f ca="1">MATCH(A51,A:A,0)</f>
        <v>11</v>
      </c>
      <c r="E51" t="str">
        <f t="shared" ca="1" si="9"/>
        <v>A11</v>
      </c>
      <c r="F51">
        <f ca="1">OFFSET(INDEX($A:$A,$D51), 0, 1)</f>
        <v>467</v>
      </c>
      <c r="G51" t="str">
        <f t="shared" ca="1" si="7"/>
        <v>'Données'!A467:A5467</v>
      </c>
      <c r="I51">
        <f t="shared" ca="1" si="15"/>
        <v>13</v>
      </c>
      <c r="J51" t="str">
        <f t="shared" ca="1" si="15"/>
        <v xml:space="preserve">OCLKS007 </v>
      </c>
      <c r="K51" t="str">
        <f t="shared" ca="1" si="15"/>
        <v xml:space="preserve">SIS01 </v>
      </c>
      <c r="L51">
        <f t="shared" ca="1" si="15"/>
        <v>76</v>
      </c>
      <c r="M51" t="str">
        <f t="shared" ca="1" si="15"/>
        <v xml:space="preserve">S </v>
      </c>
      <c r="N51">
        <f t="shared" ca="1" si="15"/>
        <v>12</v>
      </c>
      <c r="O51">
        <f t="shared" ca="1" si="15"/>
        <v>3.6</v>
      </c>
      <c r="P51">
        <f t="shared" ca="1" si="15"/>
        <v>43.2</v>
      </c>
      <c r="Q51" t="str">
        <f t="shared" ca="1" si="15"/>
        <v xml:space="preserve">O CLOCK BRACELET COVER EN SILICONE </v>
      </c>
    </row>
    <row r="52" spans="1:17" x14ac:dyDescent="0.25">
      <c r="A52">
        <f t="shared" ca="1" si="13"/>
        <v>3</v>
      </c>
      <c r="B52">
        <f t="shared" ca="1" si="20"/>
        <v>3</v>
      </c>
      <c r="C52">
        <f ca="1">OFFSET(INDEX($A:$A,$D52), 0, 2)</f>
        <v>7</v>
      </c>
      <c r="D52">
        <f ca="1">MATCH(A52,A:A,0)</f>
        <v>11</v>
      </c>
      <c r="E52" t="str">
        <f t="shared" ca="1" si="9"/>
        <v>A11</v>
      </c>
      <c r="F52">
        <f ca="1">OFFSET(INDEX($A:$A,$D52), 0, 1)</f>
        <v>467</v>
      </c>
      <c r="G52" t="str">
        <f t="shared" ca="1" si="7"/>
        <v>'Données'!A467:A5467</v>
      </c>
      <c r="I52">
        <f t="shared" ca="1" si="15"/>
        <v>14</v>
      </c>
      <c r="J52" t="str">
        <f t="shared" ca="1" si="15"/>
        <v xml:space="preserve">OCLKS007 </v>
      </c>
      <c r="K52" t="str">
        <f t="shared" ca="1" si="15"/>
        <v xml:space="preserve">SIS01 </v>
      </c>
      <c r="L52">
        <f t="shared" ca="1" si="15"/>
        <v>86</v>
      </c>
      <c r="M52" t="str">
        <f t="shared" ca="1" si="15"/>
        <v xml:space="preserve">S </v>
      </c>
      <c r="N52">
        <f t="shared" ca="1" si="15"/>
        <v>16</v>
      </c>
      <c r="O52">
        <f t="shared" ca="1" si="15"/>
        <v>3.6</v>
      </c>
      <c r="P52">
        <f t="shared" ca="1" si="15"/>
        <v>57.6</v>
      </c>
      <c r="Q52" t="str">
        <f t="shared" ca="1" si="15"/>
        <v xml:space="preserve">O CLOCK BRACELET COVER EN SILICONE </v>
      </c>
    </row>
    <row r="53" spans="1:17" x14ac:dyDescent="0.25">
      <c r="A53">
        <f t="shared" ca="1" si="13"/>
        <v>3</v>
      </c>
      <c r="B53">
        <f t="shared" ca="1" si="20"/>
        <v>4</v>
      </c>
      <c r="C53">
        <f ca="1">OFFSET(INDEX($A:$A,$D53), 0, 2)</f>
        <v>7</v>
      </c>
      <c r="D53">
        <f ca="1">MATCH(A53,A:A,0)</f>
        <v>11</v>
      </c>
      <c r="E53" t="str">
        <f t="shared" ca="1" si="9"/>
        <v>A11</v>
      </c>
      <c r="F53">
        <f ca="1">OFFSET(INDEX($A:$A,$D53), 0, 1)</f>
        <v>467</v>
      </c>
      <c r="G53" t="str">
        <f t="shared" ca="1" si="7"/>
        <v>'Données'!A467:A5467</v>
      </c>
      <c r="I53">
        <f t="shared" ca="1" si="15"/>
        <v>15</v>
      </c>
      <c r="J53" t="str">
        <f t="shared" ca="1" si="15"/>
        <v xml:space="preserve">OCLKS007 </v>
      </c>
      <c r="K53" t="str">
        <f t="shared" ca="1" si="15"/>
        <v xml:space="preserve">SIS01 </v>
      </c>
      <c r="L53">
        <f t="shared" ca="1" si="15"/>
        <v>88</v>
      </c>
      <c r="M53" t="str">
        <f t="shared" ca="1" si="15"/>
        <v xml:space="preserve">S </v>
      </c>
      <c r="N53">
        <f t="shared" ca="1" si="15"/>
        <v>10</v>
      </c>
      <c r="O53">
        <f t="shared" ca="1" si="15"/>
        <v>3.6</v>
      </c>
      <c r="P53">
        <f t="shared" ca="1" si="15"/>
        <v>36</v>
      </c>
      <c r="Q53" t="str">
        <f t="shared" ca="1" si="15"/>
        <v xml:space="preserve">O CLOCK BRACELET COVER EN SILICONE </v>
      </c>
    </row>
    <row r="54" spans="1:17" x14ac:dyDescent="0.25">
      <c r="A54">
        <f t="shared" ca="1" si="13"/>
        <v>3</v>
      </c>
      <c r="B54">
        <f t="shared" ca="1" si="20"/>
        <v>5</v>
      </c>
      <c r="C54">
        <f ca="1">OFFSET(INDEX($A:$A,$D54), 0, 2)</f>
        <v>7</v>
      </c>
      <c r="D54">
        <f ca="1">MATCH(A54,A:A,0)</f>
        <v>11</v>
      </c>
      <c r="E54" t="str">
        <f t="shared" ca="1" si="9"/>
        <v>A11</v>
      </c>
      <c r="F54">
        <f ca="1">OFFSET(INDEX($A:$A,$D54), 0, 1)</f>
        <v>467</v>
      </c>
      <c r="G54" t="str">
        <f t="shared" ca="1" si="7"/>
        <v>'Données'!A467:A5467</v>
      </c>
      <c r="I54">
        <f t="shared" ref="I54:Q57" ca="1" si="21">INDEX(INDIRECT($G54),OFFSET(INDIRECT($E54), 0, COLUMN(I54)-1)+$B54-1)</f>
        <v>16</v>
      </c>
      <c r="J54" t="str">
        <f t="shared" ca="1" si="21"/>
        <v xml:space="preserve">OCLKS007 </v>
      </c>
      <c r="K54" t="str">
        <f t="shared" ca="1" si="21"/>
        <v xml:space="preserve">SIS01 </v>
      </c>
      <c r="L54">
        <f t="shared" ca="1" si="21"/>
        <v>96</v>
      </c>
      <c r="M54" t="str">
        <f t="shared" ca="1" si="21"/>
        <v xml:space="preserve">S </v>
      </c>
      <c r="N54">
        <f t="shared" ca="1" si="21"/>
        <v>14</v>
      </c>
      <c r="O54">
        <f t="shared" ca="1" si="21"/>
        <v>3.6</v>
      </c>
      <c r="P54">
        <f t="shared" ca="1" si="21"/>
        <v>50.4</v>
      </c>
      <c r="Q54" t="str">
        <f t="shared" ca="1" si="21"/>
        <v xml:space="preserve">O CLOCK BRACELET COVER EN SILICONE </v>
      </c>
    </row>
    <row r="55" spans="1:17" x14ac:dyDescent="0.25">
      <c r="A55">
        <f t="shared" ca="1" si="13"/>
        <v>3</v>
      </c>
      <c r="B55">
        <f t="shared" ca="1" si="20"/>
        <v>6</v>
      </c>
      <c r="C55">
        <f ca="1">OFFSET(INDEX($A:$A,$D55), 0, 2)</f>
        <v>7</v>
      </c>
      <c r="D55">
        <f ca="1">MATCH(A55,A:A,0)</f>
        <v>11</v>
      </c>
      <c r="E55" t="str">
        <f t="shared" ca="1" si="9"/>
        <v>A11</v>
      </c>
      <c r="F55">
        <f ca="1">OFFSET(INDEX($A:$A,$D55), 0, 1)</f>
        <v>467</v>
      </c>
      <c r="G55" t="str">
        <f t="shared" ca="1" si="7"/>
        <v>'Données'!A467:A5467</v>
      </c>
      <c r="I55">
        <f t="shared" ca="1" si="21"/>
        <v>17</v>
      </c>
      <c r="J55" t="str">
        <f t="shared" ca="1" si="21"/>
        <v xml:space="preserve">OCLKS007 </v>
      </c>
      <c r="K55" t="str">
        <f t="shared" ca="1" si="21"/>
        <v xml:space="preserve">SIS01 </v>
      </c>
      <c r="L55">
        <f t="shared" ca="1" si="21"/>
        <v>484</v>
      </c>
      <c r="M55" t="str">
        <f t="shared" ca="1" si="21"/>
        <v xml:space="preserve">S </v>
      </c>
      <c r="N55">
        <f t="shared" ca="1" si="21"/>
        <v>10</v>
      </c>
      <c r="O55">
        <f t="shared" ca="1" si="21"/>
        <v>3.6</v>
      </c>
      <c r="P55">
        <f t="shared" ca="1" si="21"/>
        <v>36</v>
      </c>
      <c r="Q55" t="str">
        <f t="shared" ca="1" si="21"/>
        <v xml:space="preserve">O CLOCK BRACELET COVER EN SILICONE </v>
      </c>
    </row>
    <row r="56" spans="1:17" x14ac:dyDescent="0.25">
      <c r="A56">
        <f t="shared" ref="A56:A57" ca="1" si="22">IF(B55=C55,A55+1,A55)</f>
        <v>3</v>
      </c>
      <c r="B56">
        <f t="shared" ref="B56:B57" ca="1" si="23">IF(A56=A55,B55+1,1)</f>
        <v>7</v>
      </c>
      <c r="C56">
        <f ca="1">OFFSET(INDEX($A:$A,$D56), 0, 2)</f>
        <v>7</v>
      </c>
      <c r="D56">
        <f ca="1">MATCH(A56,A:A,0)</f>
        <v>11</v>
      </c>
      <c r="E56" t="str">
        <f t="shared" ca="1" si="9"/>
        <v>A11</v>
      </c>
      <c r="F56">
        <f ca="1">OFFSET(INDEX($A:$A,$D56), 0, 1)</f>
        <v>467</v>
      </c>
      <c r="G56" t="str">
        <f t="shared" ca="1" si="7"/>
        <v>'Données'!A467:A5467</v>
      </c>
      <c r="I56">
        <f t="shared" ca="1" si="21"/>
        <v>37</v>
      </c>
      <c r="J56" t="str">
        <f t="shared" ca="1" si="21"/>
        <v xml:space="preserve">SIS01 </v>
      </c>
      <c r="K56" t="str">
        <f t="shared" ca="1" si="21"/>
        <v xml:space="preserve">000_SPTRASP </v>
      </c>
      <c r="L56" t="str">
        <f t="shared" ca="1" si="21"/>
        <v xml:space="preserve">002488 O BAG STORE BLAGNAC </v>
      </c>
      <c r="M56" t="str">
        <f t="shared" ca="1" si="21"/>
        <v xml:space="preserve">Taille </v>
      </c>
      <c r="N56">
        <f t="shared" ca="1" si="21"/>
        <v>3.6</v>
      </c>
      <c r="O56" t="str">
        <f t="shared" ca="1" si="21"/>
        <v xml:space="preserve">SOFEA </v>
      </c>
      <c r="P56">
        <f t="shared" ca="1" si="21"/>
        <v>32</v>
      </c>
      <c r="Q56" t="str">
        <f t="shared" ca="1" si="21"/>
        <v xml:space="preserve">DÉBIT FRAIS DE TRANSPORT </v>
      </c>
    </row>
    <row r="57" spans="1:17" x14ac:dyDescent="0.25">
      <c r="A57">
        <f t="shared" ca="1" si="22"/>
        <v>4</v>
      </c>
      <c r="B57">
        <f t="shared" ca="1" si="23"/>
        <v>1</v>
      </c>
      <c r="C57">
        <f ca="1">OFFSET(INDEX($A:$A,$D57), 0, 2)</f>
        <v>7</v>
      </c>
      <c r="D57">
        <f ca="1">MATCH(A57,A:A,0)</f>
        <v>57</v>
      </c>
      <c r="E57" t="str">
        <f t="shared" ca="1" si="9"/>
        <v>A57</v>
      </c>
      <c r="F57">
        <f ca="1">OFFSET(INDEX($A:$A,$D57), 0, 1)</f>
        <v>1</v>
      </c>
      <c r="G57" t="str">
        <f t="shared" ca="1" si="7"/>
        <v>'Données'!A1:A5001</v>
      </c>
      <c r="I57">
        <f t="shared" ca="1" si="21"/>
        <v>37</v>
      </c>
      <c r="J57" t="str">
        <f t="shared" ca="1" si="21"/>
        <v xml:space="preserve">SIS01 </v>
      </c>
      <c r="K57" t="str">
        <f t="shared" ca="1" si="21"/>
        <v xml:space="preserve">000_SPTRASP </v>
      </c>
      <c r="L57" t="str">
        <f t="shared" ca="1" si="21"/>
        <v xml:space="preserve">002488 O BAG STORE BLAGNAC </v>
      </c>
      <c r="M57" t="str">
        <f t="shared" ca="1" si="21"/>
        <v xml:space="preserve">Taille </v>
      </c>
      <c r="N57">
        <f t="shared" ca="1" si="21"/>
        <v>3.6</v>
      </c>
      <c r="O57" t="str">
        <f t="shared" ca="1" si="21"/>
        <v xml:space="preserve">SOFEA </v>
      </c>
      <c r="P57" t="str">
        <f t="shared" ca="1" si="21"/>
        <v xml:space="preserve">32,00 32,000 1,000 </v>
      </c>
      <c r="Q57" t="str">
        <f t="shared" ca="1" si="21"/>
        <v xml:space="preserve">DÉBIT FRAIS DE TRANSPORT </v>
      </c>
    </row>
  </sheetData>
  <dataValidations disablePrompts="1" count="1">
    <dataValidation type="list" allowBlank="1" showInputMessage="1" showErrorMessage="1" sqref="I6:Q6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I8:Q8 I10:Q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9" sqref="D19"/>
    </sheetView>
  </sheetViews>
  <sheetFormatPr baseColWidth="10"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108</v>
      </c>
    </row>
    <row r="10" spans="1:1" x14ac:dyDescent="0.25">
      <c r="A10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Données</vt:lpstr>
      <vt:lpstr>Feuil2</vt:lpstr>
      <vt:lpstr>Feuil3</vt:lpstr>
      <vt:lpstr>nomOngletDonnées</vt:lpstr>
      <vt:lpstr>tabCodes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2018-12-15T05:40:07Z</dcterms:modified>
</cp:coreProperties>
</file>