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응귱\엑셀\"/>
    </mc:Choice>
  </mc:AlternateContent>
  <xr:revisionPtr revIDLastSave="0" documentId="13_ncr:1_{461DAA5C-7D2C-4F94-927D-EDFBAD7902C9}" xr6:coauthVersionLast="47" xr6:coauthVersionMax="47" xr10:uidLastSave="{00000000-0000-0000-0000-000000000000}"/>
  <bookViews>
    <workbookView xWindow="-120" yWindow="-120" windowWidth="29040" windowHeight="15840" xr2:uid="{6F4DB835-6AD1-409C-9C70-4F8AA152B87D}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하반기판매량">제1작업!$H$5:$H$12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3" l="1"/>
  <c r="H15" i="3"/>
  <c r="H11" i="3"/>
  <c r="H6" i="3"/>
  <c r="C18" i="3"/>
  <c r="C16" i="3"/>
  <c r="C12" i="3"/>
  <c r="C7" i="3"/>
  <c r="H11" i="2"/>
  <c r="J14" i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<sst xmlns="http://schemas.openxmlformats.org/spreadsheetml/2006/main" count="146" uniqueCount="45">
  <si>
    <t>제품코드</t>
    <phoneticPr fontId="3" type="noConversion"/>
  </si>
  <si>
    <t>제품명</t>
    <phoneticPr fontId="3" type="noConversion"/>
  </si>
  <si>
    <t>개발사</t>
    <phoneticPr fontId="3" type="noConversion"/>
  </si>
  <si>
    <t>유형</t>
    <phoneticPr fontId="3" type="noConversion"/>
  </si>
  <si>
    <t>가격</t>
    <phoneticPr fontId="3" type="noConversion"/>
  </si>
  <si>
    <t>상반기
판매량</t>
    <phoneticPr fontId="3" type="noConversion"/>
  </si>
  <si>
    <t>하반기
판매량</t>
    <phoneticPr fontId="3" type="noConversion"/>
  </si>
  <si>
    <t>순위</t>
    <phoneticPr fontId="3" type="noConversion"/>
  </si>
  <si>
    <t>출시연도</t>
    <phoneticPr fontId="3" type="noConversion"/>
  </si>
  <si>
    <t>PSE2019</t>
    <phoneticPr fontId="3" type="noConversion"/>
  </si>
  <si>
    <t>SCA2020</t>
    <phoneticPr fontId="3" type="noConversion"/>
  </si>
  <si>
    <t>SAV2017</t>
    <phoneticPr fontId="3" type="noConversion"/>
  </si>
  <si>
    <t>SCC2021</t>
    <phoneticPr fontId="3" type="noConversion"/>
  </si>
  <si>
    <t>KAV2018</t>
    <phoneticPr fontId="3" type="noConversion"/>
  </si>
  <si>
    <t>SCE2018</t>
    <phoneticPr fontId="3" type="noConversion"/>
  </si>
  <si>
    <t>PSA2021</t>
    <phoneticPr fontId="3" type="noConversion"/>
  </si>
  <si>
    <t>SAB2019</t>
    <phoneticPr fontId="3" type="noConversion"/>
  </si>
  <si>
    <t>잠수함</t>
  </si>
  <si>
    <t>잠수함</t>
    <phoneticPr fontId="3" type="noConversion"/>
  </si>
  <si>
    <t>좀비5</t>
    <phoneticPr fontId="3" type="noConversion"/>
  </si>
  <si>
    <t>제로2</t>
    <phoneticPr fontId="3" type="noConversion"/>
  </si>
  <si>
    <t>골프</t>
    <phoneticPr fontId="3" type="noConversion"/>
  </si>
  <si>
    <t>풋볼</t>
    <phoneticPr fontId="3" type="noConversion"/>
  </si>
  <si>
    <t>릴리 스토리</t>
    <phoneticPr fontId="3" type="noConversion"/>
  </si>
  <si>
    <t>다나의 눈</t>
    <phoneticPr fontId="3" type="noConversion"/>
  </si>
  <si>
    <t>야소의 나라</t>
    <phoneticPr fontId="3" type="noConversion"/>
  </si>
  <si>
    <t>아람</t>
    <phoneticPr fontId="3" type="noConversion"/>
  </si>
  <si>
    <t>지성소프트</t>
    <phoneticPr fontId="3" type="noConversion"/>
  </si>
  <si>
    <t>소리아</t>
    <phoneticPr fontId="3" type="noConversion"/>
  </si>
  <si>
    <t>액션</t>
    <phoneticPr fontId="3" type="noConversion"/>
  </si>
  <si>
    <t>어드벤쳐</t>
    <phoneticPr fontId="3" type="noConversion"/>
  </si>
  <si>
    <t>스포츠</t>
    <phoneticPr fontId="3" type="noConversion"/>
  </si>
  <si>
    <t>소리아 제품의 평균 가격</t>
    <phoneticPr fontId="3" type="noConversion"/>
  </si>
  <si>
    <t>최대 하반기 판매량</t>
    <phoneticPr fontId="3" type="noConversion"/>
  </si>
  <si>
    <t>아람 제품의 총 상반기 판매량</t>
    <phoneticPr fontId="3" type="noConversion"/>
  </si>
  <si>
    <t>아람 제품의 가격 평균</t>
    <phoneticPr fontId="3" type="noConversion"/>
  </si>
  <si>
    <t>&lt;=3000</t>
    <phoneticPr fontId="3" type="noConversion"/>
  </si>
  <si>
    <t>어드벤쳐 개수</t>
  </si>
  <si>
    <t>액션 개수</t>
  </si>
  <si>
    <t>스포츠 개수</t>
  </si>
  <si>
    <t>전체 개수</t>
  </si>
  <si>
    <t>어드벤쳐 평균</t>
  </si>
  <si>
    <t>액션 평균</t>
  </si>
  <si>
    <t>스포츠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</si>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</sst>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액션 및 어드벤처 게임</a:t>
            </a:r>
            <a:r>
              <a:rPr lang="ko-KR" altLang="en-US" sz="2000" b="1" baseline="0">
                <a:solidFill>
                  <a:schemeClr val="tx1"/>
                </a:solidFill>
              </a:rPr>
              <a:t> 현황</a:t>
            </a:r>
            <a:endParaRPr lang="ko-KR" sz="2000" b="1">
              <a:solidFill>
                <a:schemeClr val="tx1"/>
              </a:solidFill>
            </a:endParaRPr>
          </a:p>
        </c:rich>
      </c:tx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가격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(제1작업!$C$5:$C$7,제1작업!$C$10:$C$12)</c:f>
              <c:strCache>
                <c:ptCount val="6"/>
                <c:pt idx="0">
                  <c:v>잠수함</c:v>
                </c:pt>
                <c:pt idx="1">
                  <c:v>좀비5</c:v>
                </c:pt>
                <c:pt idx="2">
                  <c:v>제로2</c:v>
                </c:pt>
                <c:pt idx="3">
                  <c:v>릴리 스토리</c:v>
                </c:pt>
                <c:pt idx="4">
                  <c:v>다나의 눈</c:v>
                </c:pt>
                <c:pt idx="5">
                  <c:v>야소의 나라</c:v>
                </c:pt>
              </c:strCache>
            </c:strRef>
          </c:cat>
          <c:val>
            <c:numRef>
              <c:f>(제1작업!$F$5:$F$7,제1작업!$F$10:$F$12)</c:f>
              <c:numCache>
                <c:formatCode>#,##0"원"</c:formatCode>
                <c:ptCount val="6"/>
                <c:pt idx="0">
                  <c:v>32700</c:v>
                </c:pt>
                <c:pt idx="1">
                  <c:v>28400</c:v>
                </c:pt>
                <c:pt idx="2">
                  <c:v>32700</c:v>
                </c:pt>
                <c:pt idx="3">
                  <c:v>32600</c:v>
                </c:pt>
                <c:pt idx="4">
                  <c:v>28400</c:v>
                </c:pt>
                <c:pt idx="5">
                  <c:v>28400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A-4086-8D23-FFFD6F18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5521024"/>
        <c:axId val="505520368"/>
      </c:barChart>
      <c:lineChart>
        <c:grouping val="standard"/>
        <c:varyColors val="0"/>
        <c:ser>
          <c:idx val="1"/>
          <c:order val="1"/>
          <c:tx>
            <c:v>하반기판매량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A-4086-8D23-FFFD6F1802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(제1작업!$C$5:$C$7,제1작업!$C$10:$C$12)</c:f>
              <c:strCache>
                <c:ptCount val="6"/>
                <c:pt idx="0">
                  <c:v>잠수함</c:v>
                </c:pt>
                <c:pt idx="1">
                  <c:v>좀비5</c:v>
                </c:pt>
                <c:pt idx="2">
                  <c:v>제로2</c:v>
                </c:pt>
                <c:pt idx="3">
                  <c:v>릴리 스토리</c:v>
                </c:pt>
                <c:pt idx="4">
                  <c:v>다나의 눈</c:v>
                </c:pt>
                <c:pt idx="5">
                  <c:v>야소의 나라</c:v>
                </c:pt>
              </c:strCache>
            </c:strRef>
          </c:cat>
          <c:val>
            <c:numRef>
              <c:f>(제1작업!$H$5:$H$7,제1작업!$H$10:$H$12)</c:f>
              <c:numCache>
                <c:formatCode>_(* #,##0_);_(* \(#,##0\);_(* "-"_);_(@_)</c:formatCode>
                <c:ptCount val="6"/>
                <c:pt idx="0">
                  <c:v>7520</c:v>
                </c:pt>
                <c:pt idx="1">
                  <c:v>5180</c:v>
                </c:pt>
                <c:pt idx="2">
                  <c:v>3870</c:v>
                </c:pt>
                <c:pt idx="3">
                  <c:v>2500</c:v>
                </c:pt>
                <c:pt idx="4">
                  <c:v>3790</c:v>
                </c:pt>
                <c:pt idx="5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A-4086-8D23-FFFD6F18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18344"/>
        <c:axId val="505419328"/>
      </c:lineChart>
      <c:catAx>
        <c:axId val="505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05520368"/>
        <c:crosses val="autoZero"/>
        <c:auto val="1"/>
        <c:lblAlgn val="ctr"/>
        <c:lblOffset val="100"/>
        <c:noMultiLvlLbl val="0"/>
      </c:catAx>
      <c:valAx>
        <c:axId val="5055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05521024"/>
        <c:crosses val="autoZero"/>
        <c:crossBetween val="between"/>
      </c:valAx>
      <c:valAx>
        <c:axId val="505419328"/>
        <c:scaling>
          <c:orientation val="minMax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05418344"/>
        <c:crosses val="max"/>
        <c:crossBetween val="between"/>
        <c:majorUnit val="2000"/>
      </c:valAx>
      <c:catAx>
        <c:axId val="505418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41932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B23E11-0717-456A-9512-264E15C917A4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114300</xdr:rowOff>
    </xdr:from>
    <xdr:to>
      <xdr:col>10</xdr:col>
      <xdr:colOff>9525</xdr:colOff>
      <xdr:row>2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96A01-D39A-41F4-A9E4-79DAE3760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114300"/>
          <a:ext cx="25241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0</xdr:row>
      <xdr:rowOff>142875</xdr:rowOff>
    </xdr:from>
    <xdr:to>
      <xdr:col>6</xdr:col>
      <xdr:colOff>447675</xdr:colOff>
      <xdr:row>2</xdr:row>
      <xdr:rowOff>228600</xdr:rowOff>
    </xdr:to>
    <xdr:sp macro="" textlink="">
      <xdr:nvSpPr>
        <xdr:cNvPr id="3" name="사각형: 잘린 위쪽 모서리 2">
          <a:extLst>
            <a:ext uri="{FF2B5EF4-FFF2-40B4-BE49-F238E27FC236}">
              <a16:creationId xmlns:a16="http://schemas.microsoft.com/office/drawing/2014/main" id="{857BE07F-5F91-409F-A18D-6C3C3AF620BE}"/>
            </a:ext>
          </a:extLst>
        </xdr:cNvPr>
        <xdr:cNvSpPr/>
      </xdr:nvSpPr>
      <xdr:spPr>
        <a:xfrm>
          <a:off x="133350" y="142875"/>
          <a:ext cx="4676775" cy="790575"/>
        </a:xfrm>
        <a:prstGeom prst="snip2Same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게임 </a:t>
          </a:r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S/W</a:t>
          </a:r>
          <a:r>
            <a:rPr lang="en-US" altLang="ko-KR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판매 현황</a:t>
          </a:r>
          <a:endParaRPr lang="ko-KR" altLang="en-US" sz="24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DFE6587-74CF-4557-B013-831B0010BD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0.25296</cdr:x>
      <cdr:y>0.10867</cdr:y>
    </cdr:from>
    <cdr:to>
      <cdr:x>0.38832</cdr:x>
      <cdr:y>0.20569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ED06C6DF-03F8-43CE-9A95-357A0A8BB8AF}"/>
            </a:ext>
          </a:extLst>
        </cdr:cNvPr>
        <cdr:cNvSpPr/>
      </cdr:nvSpPr>
      <cdr:spPr>
        <a:xfrm xmlns:a="http://schemas.openxmlformats.org/drawingml/2006/main">
          <a:off x="2353698" y="661240"/>
          <a:ext cx="1259505" cy="590392"/>
        </a:xfrm>
        <a:prstGeom xmlns:a="http://schemas.openxmlformats.org/drawingml/2006/main" prst="wedgeRoundRectCallout">
          <a:avLst>
            <a:gd name="adj1" fmla="val -77083"/>
            <a:gd name="adj2" fmla="val -9500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판매량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D604-8615-40FD-A61A-EF9A127FE372}">
  <dimension ref="B1:J14"/>
  <sheetViews>
    <sheetView tabSelected="1" workbookViewId="0">
      <selection activeCell="H21" sqref="H21"/>
    </sheetView>
  </sheetViews>
  <sheetFormatPr defaultColWidth="11.125" defaultRowHeight="20.25" customHeight="1" x14ac:dyDescent="0.3"/>
  <cols>
    <col min="1" max="1" width="1.625" style="2" customWidth="1"/>
    <col min="2" max="2" width="11.125" style="2"/>
    <col min="3" max="3" width="12.125" style="2" customWidth="1"/>
    <col min="4" max="16384" width="11.125" style="2"/>
  </cols>
  <sheetData>
    <row r="1" spans="2:10" ht="27.75" customHeight="1" x14ac:dyDescent="0.3"/>
    <row r="2" spans="2:10" ht="27.75" customHeight="1" x14ac:dyDescent="0.3"/>
    <row r="3" spans="2:10" ht="27.75" customHeight="1" thickBot="1" x14ac:dyDescent="0.35"/>
    <row r="4" spans="2:10" ht="30" customHeight="1" x14ac:dyDescent="0.3">
      <c r="B4" s="15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7" t="s">
        <v>5</v>
      </c>
      <c r="H4" s="17" t="s">
        <v>6</v>
      </c>
      <c r="I4" s="16" t="s">
        <v>7</v>
      </c>
      <c r="J4" s="18" t="s">
        <v>8</v>
      </c>
    </row>
    <row r="5" spans="2:10" ht="20.25" customHeight="1" x14ac:dyDescent="0.3">
      <c r="B5" s="19" t="s">
        <v>9</v>
      </c>
      <c r="C5" s="4" t="s">
        <v>18</v>
      </c>
      <c r="D5" s="4" t="s">
        <v>26</v>
      </c>
      <c r="E5" s="4" t="s">
        <v>29</v>
      </c>
      <c r="F5" s="7">
        <v>32700</v>
      </c>
      <c r="G5" s="13">
        <v>6820</v>
      </c>
      <c r="H5" s="13">
        <v>7520</v>
      </c>
      <c r="I5" s="4">
        <f>IF(_xlfn.RANK.EQ(G5,G$5:G$12,0)&gt;3,"",_xlfn.RANK.EQ(G5,G$5:G$12,0))</f>
        <v>1</v>
      </c>
      <c r="J5" s="20" t="str">
        <f>RIGHT(B5,4)&amp;"년"</f>
        <v>2019년</v>
      </c>
    </row>
    <row r="6" spans="2:10" ht="20.25" customHeight="1" x14ac:dyDescent="0.3">
      <c r="B6" s="19" t="s">
        <v>10</v>
      </c>
      <c r="C6" s="4" t="s">
        <v>19</v>
      </c>
      <c r="D6" s="4" t="s">
        <v>27</v>
      </c>
      <c r="E6" s="4" t="s">
        <v>29</v>
      </c>
      <c r="F6" s="7">
        <v>28400</v>
      </c>
      <c r="G6" s="13">
        <v>4852</v>
      </c>
      <c r="H6" s="13">
        <v>5180</v>
      </c>
      <c r="I6" s="4">
        <f t="shared" ref="I6:I12" si="0">IF(_xlfn.RANK.EQ(G6,G$5:G$12,0)&gt;3,"",_xlfn.RANK.EQ(G6,G$5:G$12,0))</f>
        <v>3</v>
      </c>
      <c r="J6" s="20" t="str">
        <f t="shared" ref="J6:J12" si="1">RIGHT(B6,4)&amp;"년"</f>
        <v>2020년</v>
      </c>
    </row>
    <row r="7" spans="2:10" ht="20.25" customHeight="1" x14ac:dyDescent="0.3">
      <c r="B7" s="19" t="s">
        <v>11</v>
      </c>
      <c r="C7" s="4" t="s">
        <v>20</v>
      </c>
      <c r="D7" s="4" t="s">
        <v>27</v>
      </c>
      <c r="E7" s="4" t="s">
        <v>30</v>
      </c>
      <c r="F7" s="7">
        <v>32700</v>
      </c>
      <c r="G7" s="13">
        <v>4501</v>
      </c>
      <c r="H7" s="13">
        <v>3870</v>
      </c>
      <c r="I7" s="4" t="str">
        <f t="shared" si="0"/>
        <v/>
      </c>
      <c r="J7" s="20" t="str">
        <f t="shared" si="1"/>
        <v>2017년</v>
      </c>
    </row>
    <row r="8" spans="2:10" ht="20.25" customHeight="1" x14ac:dyDescent="0.3">
      <c r="B8" s="19" t="s">
        <v>12</v>
      </c>
      <c r="C8" s="4" t="s">
        <v>21</v>
      </c>
      <c r="D8" s="4" t="s">
        <v>26</v>
      </c>
      <c r="E8" s="4" t="s">
        <v>31</v>
      </c>
      <c r="F8" s="7">
        <v>30500</v>
      </c>
      <c r="G8" s="13">
        <v>4782</v>
      </c>
      <c r="H8" s="13">
        <v>4820</v>
      </c>
      <c r="I8" s="4" t="str">
        <f t="shared" si="0"/>
        <v/>
      </c>
      <c r="J8" s="20" t="str">
        <f t="shared" si="1"/>
        <v>2021년</v>
      </c>
    </row>
    <row r="9" spans="2:10" ht="20.25" customHeight="1" x14ac:dyDescent="0.3">
      <c r="B9" s="19" t="s">
        <v>13</v>
      </c>
      <c r="C9" s="4" t="s">
        <v>22</v>
      </c>
      <c r="D9" s="4" t="s">
        <v>27</v>
      </c>
      <c r="E9" s="4" t="s">
        <v>31</v>
      </c>
      <c r="F9" s="7">
        <v>34900</v>
      </c>
      <c r="G9" s="13">
        <v>4890</v>
      </c>
      <c r="H9" s="13">
        <v>7510</v>
      </c>
      <c r="I9" s="4">
        <f t="shared" si="0"/>
        <v>2</v>
      </c>
      <c r="J9" s="20" t="str">
        <f t="shared" si="1"/>
        <v>2018년</v>
      </c>
    </row>
    <row r="10" spans="2:10" ht="20.25" customHeight="1" x14ac:dyDescent="0.3">
      <c r="B10" s="19" t="s">
        <v>14</v>
      </c>
      <c r="C10" s="4" t="s">
        <v>23</v>
      </c>
      <c r="D10" s="4" t="s">
        <v>28</v>
      </c>
      <c r="E10" s="4" t="s">
        <v>29</v>
      </c>
      <c r="F10" s="7">
        <v>32600</v>
      </c>
      <c r="G10" s="13">
        <v>2570</v>
      </c>
      <c r="H10" s="13">
        <v>2500</v>
      </c>
      <c r="I10" s="4" t="str">
        <f t="shared" si="0"/>
        <v/>
      </c>
      <c r="J10" s="20" t="str">
        <f t="shared" si="1"/>
        <v>2018년</v>
      </c>
    </row>
    <row r="11" spans="2:10" ht="20.25" customHeight="1" x14ac:dyDescent="0.3">
      <c r="B11" s="19" t="s">
        <v>15</v>
      </c>
      <c r="C11" s="4" t="s">
        <v>24</v>
      </c>
      <c r="D11" s="4" t="s">
        <v>28</v>
      </c>
      <c r="E11" s="4" t="s">
        <v>30</v>
      </c>
      <c r="F11" s="7">
        <v>28400</v>
      </c>
      <c r="G11" s="13">
        <v>3570</v>
      </c>
      <c r="H11" s="13">
        <v>3790</v>
      </c>
      <c r="I11" s="4" t="str">
        <f t="shared" si="0"/>
        <v/>
      </c>
      <c r="J11" s="20" t="str">
        <f t="shared" si="1"/>
        <v>2021년</v>
      </c>
    </row>
    <row r="12" spans="2:10" ht="20.25" customHeight="1" thickBot="1" x14ac:dyDescent="0.35">
      <c r="B12" s="33" t="s">
        <v>16</v>
      </c>
      <c r="C12" s="26" t="s">
        <v>25</v>
      </c>
      <c r="D12" s="26" t="s">
        <v>28</v>
      </c>
      <c r="E12" s="26" t="s">
        <v>30</v>
      </c>
      <c r="F12" s="34">
        <v>28400</v>
      </c>
      <c r="G12" s="23">
        <v>2780</v>
      </c>
      <c r="H12" s="23">
        <v>2450</v>
      </c>
      <c r="I12" s="26" t="str">
        <f t="shared" si="0"/>
        <v/>
      </c>
      <c r="J12" s="35" t="str">
        <f t="shared" si="1"/>
        <v>2019년</v>
      </c>
    </row>
    <row r="13" spans="2:10" ht="20.25" customHeight="1" x14ac:dyDescent="0.3">
      <c r="B13" s="28" t="s">
        <v>32</v>
      </c>
      <c r="C13" s="29"/>
      <c r="D13" s="29"/>
      <c r="E13" s="30">
        <f>SUMIF(D5:D12,"소리아",F5:F12)/COUNTIF(D5:D12,"소리아")</f>
        <v>29800</v>
      </c>
      <c r="F13" s="31"/>
      <c r="G13" s="29" t="s">
        <v>34</v>
      </c>
      <c r="H13" s="29"/>
      <c r="I13" s="29"/>
      <c r="J13" s="32">
        <f>DSUM(D4:H12,4,D4:D5)</f>
        <v>11602</v>
      </c>
    </row>
    <row r="14" spans="2:10" ht="20.25" customHeight="1" thickBot="1" x14ac:dyDescent="0.35">
      <c r="B14" s="21" t="s">
        <v>33</v>
      </c>
      <c r="C14" s="22"/>
      <c r="D14" s="22"/>
      <c r="E14" s="23">
        <f>MAX(하반기판매량)</f>
        <v>7520</v>
      </c>
      <c r="F14" s="24"/>
      <c r="G14" s="25" t="s">
        <v>1</v>
      </c>
      <c r="H14" s="26" t="s">
        <v>17</v>
      </c>
      <c r="I14" s="25" t="s">
        <v>4</v>
      </c>
      <c r="J14" s="27">
        <f>VLOOKUP(H14,C4:H12,4,0)</f>
        <v>32700</v>
      </c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8" priority="1">
      <formula>$F5:$F12&lt;=30000</formula>
    </cfRule>
  </conditionalFormatting>
  <dataValidations count="1">
    <dataValidation type="list" allowBlank="1" showInputMessage="1" showErrorMessage="1" sqref="H14" xr:uid="{E7264E70-EFCE-4DD0-8B25-858E59E69465}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324B-F043-4F07-B23B-BED5064BE109}">
  <dimension ref="B2:H22"/>
  <sheetViews>
    <sheetView workbookViewId="0">
      <selection activeCell="G6" sqref="G6"/>
    </sheetView>
  </sheetViews>
  <sheetFormatPr defaultRowHeight="13.5" x14ac:dyDescent="0.3"/>
  <cols>
    <col min="1" max="1" width="1.625" style="1" customWidth="1"/>
    <col min="2" max="2" width="11.125" style="1"/>
    <col min="3" max="3" width="12.125" style="1" customWidth="1"/>
    <col min="4" max="8" width="11.125" style="1"/>
    <col min="9" max="16384" width="9" style="1"/>
  </cols>
  <sheetData>
    <row r="2" spans="2:8" ht="27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2:8" x14ac:dyDescent="0.3">
      <c r="B3" s="3" t="s">
        <v>9</v>
      </c>
      <c r="C3" s="3" t="s">
        <v>18</v>
      </c>
      <c r="D3" s="3" t="s">
        <v>26</v>
      </c>
      <c r="E3" s="3" t="s">
        <v>29</v>
      </c>
      <c r="F3" s="7">
        <v>33500</v>
      </c>
      <c r="G3" s="3">
        <v>6820</v>
      </c>
      <c r="H3" s="3">
        <v>7520</v>
      </c>
    </row>
    <row r="4" spans="2:8" x14ac:dyDescent="0.3">
      <c r="B4" s="3" t="s">
        <v>10</v>
      </c>
      <c r="C4" s="3" t="s">
        <v>19</v>
      </c>
      <c r="D4" s="3" t="s">
        <v>27</v>
      </c>
      <c r="E4" s="3" t="s">
        <v>29</v>
      </c>
      <c r="F4" s="7">
        <v>28400</v>
      </c>
      <c r="G4" s="3">
        <v>4852</v>
      </c>
      <c r="H4" s="3">
        <v>5180</v>
      </c>
    </row>
    <row r="5" spans="2:8" x14ac:dyDescent="0.3">
      <c r="B5" s="3" t="s">
        <v>11</v>
      </c>
      <c r="C5" s="3" t="s">
        <v>20</v>
      </c>
      <c r="D5" s="3" t="s">
        <v>27</v>
      </c>
      <c r="E5" s="3" t="s">
        <v>30</v>
      </c>
      <c r="F5" s="7">
        <v>32700</v>
      </c>
      <c r="G5" s="3">
        <v>4501</v>
      </c>
      <c r="H5" s="3">
        <v>3870</v>
      </c>
    </row>
    <row r="6" spans="2:8" x14ac:dyDescent="0.3">
      <c r="B6" s="3" t="s">
        <v>12</v>
      </c>
      <c r="C6" s="3" t="s">
        <v>21</v>
      </c>
      <c r="D6" s="3" t="s">
        <v>26</v>
      </c>
      <c r="E6" s="3" t="s">
        <v>31</v>
      </c>
      <c r="F6" s="7">
        <v>30500</v>
      </c>
      <c r="G6" s="3">
        <v>4782</v>
      </c>
      <c r="H6" s="3">
        <v>4820</v>
      </c>
    </row>
    <row r="7" spans="2:8" x14ac:dyDescent="0.3">
      <c r="B7" s="3" t="s">
        <v>13</v>
      </c>
      <c r="C7" s="3" t="s">
        <v>22</v>
      </c>
      <c r="D7" s="3" t="s">
        <v>27</v>
      </c>
      <c r="E7" s="3" t="s">
        <v>31</v>
      </c>
      <c r="F7" s="7">
        <v>34900</v>
      </c>
      <c r="G7" s="3">
        <v>4890</v>
      </c>
      <c r="H7" s="3">
        <v>7510</v>
      </c>
    </row>
    <row r="8" spans="2:8" x14ac:dyDescent="0.3">
      <c r="B8" s="3" t="s">
        <v>14</v>
      </c>
      <c r="C8" s="3" t="s">
        <v>23</v>
      </c>
      <c r="D8" s="3" t="s">
        <v>28</v>
      </c>
      <c r="E8" s="3" t="s">
        <v>29</v>
      </c>
      <c r="F8" s="7">
        <v>32600</v>
      </c>
      <c r="G8" s="3">
        <v>2570</v>
      </c>
      <c r="H8" s="3">
        <v>2500</v>
      </c>
    </row>
    <row r="9" spans="2:8" x14ac:dyDescent="0.3">
      <c r="B9" s="3" t="s">
        <v>15</v>
      </c>
      <c r="C9" s="3" t="s">
        <v>24</v>
      </c>
      <c r="D9" s="3" t="s">
        <v>28</v>
      </c>
      <c r="E9" s="3" t="s">
        <v>30</v>
      </c>
      <c r="F9" s="7">
        <v>28400</v>
      </c>
      <c r="G9" s="3">
        <v>3570</v>
      </c>
      <c r="H9" s="3">
        <v>3790</v>
      </c>
    </row>
    <row r="10" spans="2:8" x14ac:dyDescent="0.3">
      <c r="B10" s="3" t="s">
        <v>16</v>
      </c>
      <c r="C10" s="3" t="s">
        <v>25</v>
      </c>
      <c r="D10" s="3" t="s">
        <v>28</v>
      </c>
      <c r="E10" s="3" t="s">
        <v>30</v>
      </c>
      <c r="F10" s="7">
        <v>28400</v>
      </c>
      <c r="G10" s="3">
        <v>2780</v>
      </c>
      <c r="H10" s="3">
        <v>2450</v>
      </c>
    </row>
    <row r="11" spans="2:8" x14ac:dyDescent="0.3">
      <c r="B11" s="14" t="s">
        <v>35</v>
      </c>
      <c r="C11" s="14"/>
      <c r="D11" s="14"/>
      <c r="E11" s="14"/>
      <c r="F11" s="14"/>
      <c r="G11" s="14"/>
      <c r="H11" s="8">
        <f>DAVERAGE(D2:H10,3,D2:D3)</f>
        <v>32000</v>
      </c>
    </row>
    <row r="14" spans="2:8" ht="27" x14ac:dyDescent="0.3">
      <c r="B14" s="5" t="s">
        <v>3</v>
      </c>
      <c r="C14" s="6" t="s">
        <v>6</v>
      </c>
    </row>
    <row r="15" spans="2:8" x14ac:dyDescent="0.3">
      <c r="B15" s="1" t="s">
        <v>31</v>
      </c>
    </row>
    <row r="16" spans="2:8" x14ac:dyDescent="0.3">
      <c r="C16" s="1" t="s">
        <v>36</v>
      </c>
    </row>
    <row r="18" spans="2:5" ht="27" x14ac:dyDescent="0.3">
      <c r="B18" s="5" t="s">
        <v>1</v>
      </c>
      <c r="C18" s="5" t="s">
        <v>4</v>
      </c>
      <c r="D18" s="6" t="s">
        <v>5</v>
      </c>
      <c r="E18" s="6" t="s">
        <v>6</v>
      </c>
    </row>
    <row r="19" spans="2:5" x14ac:dyDescent="0.3">
      <c r="B19" s="3" t="s">
        <v>21</v>
      </c>
      <c r="C19" s="7">
        <v>30500</v>
      </c>
      <c r="D19" s="3">
        <v>4782</v>
      </c>
      <c r="E19" s="3">
        <v>4820</v>
      </c>
    </row>
    <row r="20" spans="2:5" x14ac:dyDescent="0.3">
      <c r="B20" s="3" t="s">
        <v>22</v>
      </c>
      <c r="C20" s="7">
        <v>34900</v>
      </c>
      <c r="D20" s="3">
        <v>4890</v>
      </c>
      <c r="E20" s="3">
        <v>7510</v>
      </c>
    </row>
    <row r="21" spans="2:5" x14ac:dyDescent="0.3">
      <c r="B21" s="3" t="s">
        <v>23</v>
      </c>
      <c r="C21" s="7">
        <v>32600</v>
      </c>
      <c r="D21" s="3">
        <v>2570</v>
      </c>
      <c r="E21" s="3">
        <v>2500</v>
      </c>
    </row>
    <row r="22" spans="2:5" x14ac:dyDescent="0.3">
      <c r="B22" s="3" t="s">
        <v>25</v>
      </c>
      <c r="C22" s="7">
        <v>28400</v>
      </c>
      <c r="D22" s="3">
        <v>2780</v>
      </c>
      <c r="E22" s="3">
        <v>2450</v>
      </c>
    </row>
  </sheetData>
  <mergeCells count="1">
    <mergeCell ref="B11:G11"/>
  </mergeCells>
  <phoneticPr fontId="3" type="noConversion"/>
  <conditionalFormatting sqref="B3:H10">
    <cfRule type="expression" dxfId="7" priority="1">
      <formula>$F3:$F10&lt;=30000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838-D432-4864-8830-06C44F9E86B5}">
  <dimension ref="B2:H18"/>
  <sheetViews>
    <sheetView workbookViewId="0">
      <selection activeCell="B2" sqref="B2:H18"/>
    </sheetView>
  </sheetViews>
  <sheetFormatPr defaultRowHeight="13.5" x14ac:dyDescent="0.3"/>
  <cols>
    <col min="1" max="1" width="1.625" style="1" customWidth="1"/>
    <col min="2" max="2" width="11.125" style="1"/>
    <col min="3" max="3" width="12.125" style="1" customWidth="1"/>
    <col min="4" max="8" width="11.125" style="1"/>
    <col min="9" max="16384" width="9" style="1"/>
  </cols>
  <sheetData>
    <row r="2" spans="2:8" ht="27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2:8" x14ac:dyDescent="0.3">
      <c r="B3" s="3" t="s">
        <v>11</v>
      </c>
      <c r="C3" s="3" t="s">
        <v>20</v>
      </c>
      <c r="D3" s="3" t="s">
        <v>27</v>
      </c>
      <c r="E3" s="3" t="s">
        <v>30</v>
      </c>
      <c r="F3" s="7">
        <v>32700</v>
      </c>
      <c r="G3" s="3">
        <v>4501</v>
      </c>
      <c r="H3" s="3">
        <v>3870</v>
      </c>
    </row>
    <row r="4" spans="2:8" x14ac:dyDescent="0.3">
      <c r="B4" s="3" t="s">
        <v>15</v>
      </c>
      <c r="C4" s="3" t="s">
        <v>24</v>
      </c>
      <c r="D4" s="3" t="s">
        <v>28</v>
      </c>
      <c r="E4" s="3" t="s">
        <v>30</v>
      </c>
      <c r="F4" s="7">
        <v>28400</v>
      </c>
      <c r="G4" s="3">
        <v>3570</v>
      </c>
      <c r="H4" s="3">
        <v>3790</v>
      </c>
    </row>
    <row r="5" spans="2:8" x14ac:dyDescent="0.3">
      <c r="B5" s="3" t="s">
        <v>16</v>
      </c>
      <c r="C5" s="3" t="s">
        <v>25</v>
      </c>
      <c r="D5" s="3" t="s">
        <v>28</v>
      </c>
      <c r="E5" s="3" t="s">
        <v>30</v>
      </c>
      <c r="F5" s="7">
        <v>28400</v>
      </c>
      <c r="G5" s="3">
        <v>2780</v>
      </c>
      <c r="H5" s="3">
        <v>2450</v>
      </c>
    </row>
    <row r="6" spans="2:8" x14ac:dyDescent="0.3">
      <c r="B6" s="3"/>
      <c r="C6" s="3"/>
      <c r="D6" s="3"/>
      <c r="E6" s="9" t="s">
        <v>41</v>
      </c>
      <c r="F6" s="7"/>
      <c r="G6" s="3"/>
      <c r="H6" s="3">
        <f>SUBTOTAL(1,H3:H5)</f>
        <v>3370</v>
      </c>
    </row>
    <row r="7" spans="2:8" x14ac:dyDescent="0.3">
      <c r="B7" s="3"/>
      <c r="C7" s="3">
        <f>SUBTOTAL(3,C3:C5)</f>
        <v>3</v>
      </c>
      <c r="D7" s="3"/>
      <c r="E7" s="9" t="s">
        <v>37</v>
      </c>
      <c r="F7" s="7"/>
      <c r="G7" s="3"/>
      <c r="H7" s="3"/>
    </row>
    <row r="8" spans="2:8" x14ac:dyDescent="0.3">
      <c r="B8" s="3" t="s">
        <v>9</v>
      </c>
      <c r="C8" s="3" t="s">
        <v>18</v>
      </c>
      <c r="D8" s="3" t="s">
        <v>26</v>
      </c>
      <c r="E8" s="3" t="s">
        <v>29</v>
      </c>
      <c r="F8" s="7">
        <v>32700</v>
      </c>
      <c r="G8" s="3">
        <v>6820</v>
      </c>
      <c r="H8" s="3">
        <v>7520</v>
      </c>
    </row>
    <row r="9" spans="2:8" x14ac:dyDescent="0.3">
      <c r="B9" s="3" t="s">
        <v>10</v>
      </c>
      <c r="C9" s="3" t="s">
        <v>19</v>
      </c>
      <c r="D9" s="3" t="s">
        <v>27</v>
      </c>
      <c r="E9" s="3" t="s">
        <v>29</v>
      </c>
      <c r="F9" s="7">
        <v>28400</v>
      </c>
      <c r="G9" s="3">
        <v>4852</v>
      </c>
      <c r="H9" s="3">
        <v>5180</v>
      </c>
    </row>
    <row r="10" spans="2:8" x14ac:dyDescent="0.3">
      <c r="B10" s="3" t="s">
        <v>14</v>
      </c>
      <c r="C10" s="3" t="s">
        <v>23</v>
      </c>
      <c r="D10" s="3" t="s">
        <v>28</v>
      </c>
      <c r="E10" s="3" t="s">
        <v>29</v>
      </c>
      <c r="F10" s="7">
        <v>32600</v>
      </c>
      <c r="G10" s="3">
        <v>2570</v>
      </c>
      <c r="H10" s="3">
        <v>2500</v>
      </c>
    </row>
    <row r="11" spans="2:8" x14ac:dyDescent="0.3">
      <c r="B11" s="3"/>
      <c r="C11" s="3"/>
      <c r="D11" s="3"/>
      <c r="E11" s="9" t="s">
        <v>42</v>
      </c>
      <c r="F11" s="7"/>
      <c r="G11" s="3"/>
      <c r="H11" s="3">
        <f>SUBTOTAL(1,H8:H10)</f>
        <v>5066.666666666667</v>
      </c>
    </row>
    <row r="12" spans="2:8" x14ac:dyDescent="0.3">
      <c r="B12" s="3"/>
      <c r="C12" s="3">
        <f>SUBTOTAL(3,C8:C10)</f>
        <v>3</v>
      </c>
      <c r="D12" s="3"/>
      <c r="E12" s="9" t="s">
        <v>38</v>
      </c>
      <c r="F12" s="7"/>
      <c r="G12" s="3"/>
      <c r="H12" s="3"/>
    </row>
    <row r="13" spans="2:8" x14ac:dyDescent="0.3">
      <c r="B13" s="3" t="s">
        <v>12</v>
      </c>
      <c r="C13" s="3" t="s">
        <v>21</v>
      </c>
      <c r="D13" s="3" t="s">
        <v>26</v>
      </c>
      <c r="E13" s="3" t="s">
        <v>31</v>
      </c>
      <c r="F13" s="7">
        <v>30500</v>
      </c>
      <c r="G13" s="3">
        <v>4782</v>
      </c>
      <c r="H13" s="3">
        <v>4820</v>
      </c>
    </row>
    <row r="14" spans="2:8" x14ac:dyDescent="0.3">
      <c r="B14" s="3" t="s">
        <v>13</v>
      </c>
      <c r="C14" s="3" t="s">
        <v>22</v>
      </c>
      <c r="D14" s="3" t="s">
        <v>27</v>
      </c>
      <c r="E14" s="3" t="s">
        <v>31</v>
      </c>
      <c r="F14" s="7">
        <v>34900</v>
      </c>
      <c r="G14" s="3">
        <v>4890</v>
      </c>
      <c r="H14" s="3">
        <v>7510</v>
      </c>
    </row>
    <row r="15" spans="2:8" x14ac:dyDescent="0.3">
      <c r="B15" s="10"/>
      <c r="C15" s="10"/>
      <c r="D15" s="10"/>
      <c r="E15" s="12" t="s">
        <v>43</v>
      </c>
      <c r="F15" s="11"/>
      <c r="G15" s="10"/>
      <c r="H15" s="10">
        <f>SUBTOTAL(1,H13:H14)</f>
        <v>6165</v>
      </c>
    </row>
    <row r="16" spans="2:8" x14ac:dyDescent="0.3">
      <c r="B16" s="10"/>
      <c r="C16" s="10">
        <f>SUBTOTAL(3,C13:C14)</f>
        <v>2</v>
      </c>
      <c r="D16" s="10"/>
      <c r="E16" s="12" t="s">
        <v>39</v>
      </c>
      <c r="F16" s="11"/>
      <c r="G16" s="10"/>
      <c r="H16" s="10"/>
    </row>
    <row r="17" spans="2:8" x14ac:dyDescent="0.3">
      <c r="B17" s="10"/>
      <c r="C17" s="10"/>
      <c r="D17" s="10"/>
      <c r="E17" s="12" t="s">
        <v>44</v>
      </c>
      <c r="F17" s="11"/>
      <c r="G17" s="10"/>
      <c r="H17" s="10">
        <f>SUBTOTAL(1,H3:H14)</f>
        <v>4705</v>
      </c>
    </row>
    <row r="18" spans="2:8" x14ac:dyDescent="0.3">
      <c r="B18" s="10"/>
      <c r="C18" s="10">
        <f>SUBTOTAL(3,C3:C14)</f>
        <v>8</v>
      </c>
      <c r="D18" s="10"/>
      <c r="E18" s="12" t="s">
        <v>40</v>
      </c>
      <c r="F18" s="11"/>
      <c r="G18" s="10"/>
      <c r="H18" s="10"/>
    </row>
  </sheetData>
  <sortState xmlns:xlrd2="http://schemas.microsoft.com/office/spreadsheetml/2017/richdata2" ref="B3:H14">
    <sortCondition descending="1" ref="E3:E14"/>
  </sortState>
  <phoneticPr fontId="3" type="noConversion"/>
  <conditionalFormatting sqref="B18:H18">
    <cfRule type="expression" dxfId="6" priority="5">
      <formula>$F18:$F27&lt;=30000</formula>
    </cfRule>
  </conditionalFormatting>
  <conditionalFormatting sqref="B3:H3 B13:H15">
    <cfRule type="expression" dxfId="5" priority="9">
      <formula>$F3:$F14&lt;=30000</formula>
    </cfRule>
  </conditionalFormatting>
  <conditionalFormatting sqref="B7:H7">
    <cfRule type="expression" dxfId="4" priority="12">
      <formula>$F7:$F21&lt;=30000</formula>
    </cfRule>
  </conditionalFormatting>
  <conditionalFormatting sqref="B12:H12">
    <cfRule type="expression" dxfId="3" priority="16">
      <formula>$F12:$F24&lt;=30000</formula>
    </cfRule>
  </conditionalFormatting>
  <conditionalFormatting sqref="B16:H17">
    <cfRule type="expression" dxfId="2" priority="18">
      <formula>$F16:$F26&lt;=30000</formula>
    </cfRule>
  </conditionalFormatting>
  <conditionalFormatting sqref="B8:H11">
    <cfRule type="expression" dxfId="1" priority="25">
      <formula>$F8:$F21&lt;=30000</formula>
    </cfRule>
  </conditionalFormatting>
  <conditionalFormatting sqref="B4:H6">
    <cfRule type="expression" dxfId="0" priority="26">
      <formula>$F4:$F19&lt;=30000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하반기판매량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sejong2021</dc:creator>
  <cp:lastModifiedBy>sejong2021</cp:lastModifiedBy>
  <dcterms:created xsi:type="dcterms:W3CDTF">2022-07-19T00:20:19Z</dcterms:created>
  <dcterms:modified xsi:type="dcterms:W3CDTF">2022-07-19T03:28:14Z</dcterms:modified>
</cp:coreProperties>
</file>