
<file path=[Content_Types].xml><?xml version="1.0" encoding="utf-8"?>
<Types xmlns="http://schemas.openxmlformats.org/package/2006/content-types"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응귱\엑셀\"/>
    </mc:Choice>
  </mc:AlternateContent>
  <xr:revisionPtr revIDLastSave="0" documentId="13_ncr:1_{517BD65B-867C-4CF6-987D-8CBF63786CF8}" xr6:coauthVersionLast="47" xr6:coauthVersionMax="47" xr10:uidLastSave="{00000000-0000-0000-0000-000000000000}"/>
  <bookViews>
    <workbookView xWindow="-120" yWindow="-120" windowWidth="29040" windowHeight="15840" activeTab="3" xr2:uid="{6A899C17-89C3-4564-8B5E-AFF3B24F4148}"/>
  </bookViews>
  <sheets>
    <sheet name="제1작업" sheetId="1" r:id="rId1"/>
    <sheet name="제2작업" sheetId="2" r:id="rId2"/>
    <sheet name="제3작업" sheetId="5" r:id="rId3"/>
    <sheet name="제4작업" sheetId="7" r:id="rId4"/>
  </sheets>
  <definedNames>
    <definedName name="_xlnm._FilterDatabase" localSheetId="1" hidden="1">제2작업!$B$2:$H$10</definedName>
    <definedName name="_xlnm.Criteria" localSheetId="1">제2작업!$B$14:$C$15</definedName>
    <definedName name="_xlnm.Extract" localSheetId="1">제2작업!$B$18:$E$18</definedName>
    <definedName name="비용">제1작업!$H$5:$H$12</definedName>
  </definedNames>
  <calcPr calcId="18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4" i="1" l="1"/>
  <c r="J13" i="1"/>
  <c r="E14" i="1"/>
  <c r="E13" i="1"/>
  <c r="J6" i="1"/>
  <c r="J7" i="1"/>
  <c r="J8" i="1"/>
  <c r="J9" i="1"/>
  <c r="J10" i="1"/>
  <c r="J11" i="1"/>
  <c r="J12" i="1"/>
  <c r="J5" i="1"/>
  <c r="I6" i="1"/>
  <c r="I7" i="1"/>
  <c r="I8" i="1"/>
  <c r="I9" i="1"/>
  <c r="I10" i="1"/>
  <c r="I11" i="1"/>
  <c r="I12" i="1"/>
  <c r="I5" i="1"/>
</calcChain>
</file>

<file path=xl/sharedStrings.xml><?xml version="1.0" encoding="utf-8"?>
<sst xmlns="http://schemas.openxmlformats.org/spreadsheetml/2006/main" count="121" uniqueCount="53">
  <si>
    <t>관리번호</t>
    <phoneticPr fontId="3" type="noConversion"/>
  </si>
  <si>
    <t>캠프명</t>
    <phoneticPr fontId="3" type="noConversion"/>
  </si>
  <si>
    <t>과정</t>
  </si>
  <si>
    <t>과정</t>
    <phoneticPr fontId="3" type="noConversion"/>
  </si>
  <si>
    <t>담당자</t>
    <phoneticPr fontId="3" type="noConversion"/>
  </si>
  <si>
    <t>시작일</t>
    <phoneticPr fontId="3" type="noConversion"/>
  </si>
  <si>
    <t>비용
(단위:원)</t>
    <phoneticPr fontId="3" type="noConversion"/>
  </si>
  <si>
    <t>캠프
장소</t>
    <phoneticPr fontId="3" type="noConversion"/>
  </si>
  <si>
    <t>T65-1</t>
  </si>
  <si>
    <t>T65-1</t>
    <phoneticPr fontId="3" type="noConversion"/>
  </si>
  <si>
    <t>S79-2</t>
    <phoneticPr fontId="3" type="noConversion"/>
  </si>
  <si>
    <t>N65-2</t>
    <phoneticPr fontId="3" type="noConversion"/>
  </si>
  <si>
    <t>S45-1</t>
    <phoneticPr fontId="3" type="noConversion"/>
  </si>
  <si>
    <t>R17-1</t>
    <phoneticPr fontId="3" type="noConversion"/>
  </si>
  <si>
    <t>S38-3</t>
    <phoneticPr fontId="3" type="noConversion"/>
  </si>
  <si>
    <t>F25-2</t>
    <phoneticPr fontId="3" type="noConversion"/>
  </si>
  <si>
    <t>N42-3</t>
    <phoneticPr fontId="3" type="noConversion"/>
  </si>
  <si>
    <t>지질탐구</t>
    <phoneticPr fontId="3" type="noConversion"/>
  </si>
  <si>
    <t>우주과학</t>
    <phoneticPr fontId="3" type="noConversion"/>
  </si>
  <si>
    <t>낙농체험</t>
    <phoneticPr fontId="3" type="noConversion"/>
  </si>
  <si>
    <t>휴머노이드</t>
    <phoneticPr fontId="3" type="noConversion"/>
  </si>
  <si>
    <t>프레젠테이션</t>
    <phoneticPr fontId="3" type="noConversion"/>
  </si>
  <si>
    <t>스피치</t>
    <phoneticPr fontId="3" type="noConversion"/>
  </si>
  <si>
    <t>진로진학</t>
    <phoneticPr fontId="3" type="noConversion"/>
  </si>
  <si>
    <t>인성개발</t>
    <phoneticPr fontId="3" type="noConversion"/>
  </si>
  <si>
    <t>과학</t>
  </si>
  <si>
    <t>과학</t>
    <phoneticPr fontId="3" type="noConversion"/>
  </si>
  <si>
    <t>체험</t>
  </si>
  <si>
    <t>체험</t>
    <phoneticPr fontId="3" type="noConversion"/>
  </si>
  <si>
    <t>리더십</t>
  </si>
  <si>
    <t>리더십</t>
    <phoneticPr fontId="3" type="noConversion"/>
  </si>
  <si>
    <t>김은지</t>
    <phoneticPr fontId="3" type="noConversion"/>
  </si>
  <si>
    <t>송은하</t>
    <phoneticPr fontId="3" type="noConversion"/>
  </si>
  <si>
    <t>방성준</t>
    <phoneticPr fontId="3" type="noConversion"/>
  </si>
  <si>
    <t>박준금</t>
    <phoneticPr fontId="3" type="noConversion"/>
  </si>
  <si>
    <t>고혜진</t>
    <phoneticPr fontId="3" type="noConversion"/>
  </si>
  <si>
    <t>정유희</t>
    <phoneticPr fontId="3" type="noConversion"/>
  </si>
  <si>
    <t>김민정</t>
    <phoneticPr fontId="3" type="noConversion"/>
  </si>
  <si>
    <t>윤지혜</t>
    <phoneticPr fontId="3" type="noConversion"/>
  </si>
  <si>
    <t>과학 과정 신청인원 평균</t>
    <phoneticPr fontId="3" type="noConversion"/>
  </si>
  <si>
    <t>리더십 과정 총 신청인원</t>
    <phoneticPr fontId="3" type="noConversion"/>
  </si>
  <si>
    <t>최저 비용(단위:원)</t>
    <phoneticPr fontId="3" type="noConversion"/>
  </si>
  <si>
    <t>신청인원</t>
  </si>
  <si>
    <t>신청인원</t>
    <phoneticPr fontId="3" type="noConversion"/>
  </si>
  <si>
    <t>&lt;&gt;체험</t>
    <phoneticPr fontId="3" type="noConversion"/>
  </si>
  <si>
    <t>&gt;=30</t>
    <phoneticPr fontId="3" type="noConversion"/>
  </si>
  <si>
    <t>총합계</t>
  </si>
  <si>
    <t>개수 : 캠프명</t>
  </si>
  <si>
    <t>15-24</t>
  </si>
  <si>
    <t>25-34</t>
  </si>
  <si>
    <t>35-44</t>
  </si>
  <si>
    <t>평균 : 비용</t>
  </si>
  <si>
    <t>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</si>
</sst>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#,##0&quot;명&quot;"/>
  </numFmts>
  <fonts count="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굴림"/>
      <family val="3"/>
      <charset val="129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 style="thin">
        <color auto="1"/>
      </diagonal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 diagonalUp="1" diagonalDown="1">
      <left style="thin">
        <color indexed="64"/>
      </left>
      <right style="thin">
        <color indexed="64"/>
      </right>
      <top/>
      <bottom style="thin">
        <color indexed="64"/>
      </bottom>
      <diagonal style="thin">
        <color auto="1"/>
      </diagonal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48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176" fontId="2" fillId="0" borderId="1" xfId="0" applyNumberFormat="1" applyFont="1" applyBorder="1" applyAlignment="1">
      <alignment horizontal="center" vertical="center"/>
    </xf>
    <xf numFmtId="41" fontId="2" fillId="0" borderId="1" xfId="1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4" fontId="2" fillId="0" borderId="1" xfId="0" applyNumberFormat="1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41" fontId="2" fillId="0" borderId="5" xfId="1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14" fontId="2" fillId="0" borderId="2" xfId="0" applyNumberFormat="1" applyFont="1" applyFill="1" applyBorder="1" applyAlignment="1">
      <alignment horizontal="center" vertical="center"/>
    </xf>
    <xf numFmtId="41" fontId="2" fillId="0" borderId="9" xfId="1" applyFont="1" applyFill="1" applyBorder="1" applyAlignment="1">
      <alignment horizontal="center" vertical="center"/>
    </xf>
    <xf numFmtId="176" fontId="0" fillId="0" borderId="0" xfId="0" applyNumberFormat="1" applyAlignment="1">
      <alignment horizontal="left"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pivotButton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41" fontId="0" fillId="0" borderId="0" xfId="0" applyNumberForma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14" fontId="2" fillId="0" borderId="16" xfId="0" applyNumberFormat="1" applyFont="1" applyBorder="1" applyAlignment="1">
      <alignment horizontal="center" vertical="center"/>
    </xf>
    <xf numFmtId="176" fontId="2" fillId="0" borderId="16" xfId="0" applyNumberFormat="1" applyFont="1" applyBorder="1" applyAlignment="1">
      <alignment horizontal="center" vertical="center"/>
    </xf>
    <xf numFmtId="41" fontId="2" fillId="0" borderId="16" xfId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28">
    <dxf>
      <alignment horizontal="left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family val="3"/>
        <charset val="129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family val="3"/>
        <charset val="129"/>
        <scheme val="none"/>
      </font>
      <numFmt numFmtId="19" formatCode="yyyy/mm/dd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family val="3"/>
        <charset val="129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family val="3"/>
        <charset val="129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family val="3"/>
        <charset val="129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color rgb="FF0070C0"/>
      </font>
    </dxf>
    <dxf>
      <font>
        <b/>
        <i val="0"/>
        <color rgb="FF0070C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chartsheet" Target="chartsheets/sheet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microsoft.com/office/2011/relationships/chartColorStyle" Target="colors1.xml"/><Relationship Id="rId1" Type="http://schemas.microsoft.com/office/2011/relationships/chartStyle" Target="style1.xml"/><Relationship Id="rId4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/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r>
              <a:rPr lang="ko-KR" sz="2000" b="1">
                <a:solidFill>
                  <a:schemeClr val="tx1"/>
                </a:solidFill>
              </a:rPr>
              <a:t>과학</a:t>
            </a:r>
            <a:r>
              <a:rPr lang="en-US" sz="2000" b="1">
                <a:solidFill>
                  <a:schemeClr val="tx1"/>
                </a:solidFill>
              </a:rPr>
              <a:t>/</a:t>
            </a:r>
            <a:r>
              <a:rPr lang="ko-KR" sz="2000" b="1">
                <a:solidFill>
                  <a:schemeClr val="tx1"/>
                </a:solidFill>
              </a:rPr>
              <a:t>리더십 과정 신청 현황</a:t>
            </a:r>
          </a:p>
        </c:rich>
      </c:tx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비용(단위:원)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DB6-4946-A859-748C561DCD9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굴림" panose="020B0600000101010101" pitchFamily="50" charset="-127"/>
                    <a:ea typeface="굴림" panose="020B0600000101010101" pitchFamily="50" charset="-127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(제1작업!$C$5:$C$6,제1작업!$C$8:$C$10,제1작업!$C$12)</c:f>
              <c:strCache>
                <c:ptCount val="6"/>
                <c:pt idx="0">
                  <c:v>지질탐구</c:v>
                </c:pt>
                <c:pt idx="1">
                  <c:v>우주과학</c:v>
                </c:pt>
                <c:pt idx="2">
                  <c:v>휴머노이드</c:v>
                </c:pt>
                <c:pt idx="3">
                  <c:v>프레젠테이션</c:v>
                </c:pt>
                <c:pt idx="4">
                  <c:v>스피치</c:v>
                </c:pt>
                <c:pt idx="5">
                  <c:v>인성개발</c:v>
                </c:pt>
              </c:strCache>
            </c:strRef>
          </c:cat>
          <c:val>
            <c:numRef>
              <c:f>(제1작업!$H$5:$H$6,제1작업!$H$8:$H$10,제1작업!$H$12)</c:f>
              <c:numCache>
                <c:formatCode>_(* #,##0_);_(* \(#,##0\);_(* "-"_);_(@_)</c:formatCode>
                <c:ptCount val="6"/>
                <c:pt idx="0">
                  <c:v>385000</c:v>
                </c:pt>
                <c:pt idx="1">
                  <c:v>370000</c:v>
                </c:pt>
                <c:pt idx="2">
                  <c:v>220000</c:v>
                </c:pt>
                <c:pt idx="3">
                  <c:v>230000</c:v>
                </c:pt>
                <c:pt idx="4">
                  <c:v>190000</c:v>
                </c:pt>
                <c:pt idx="5">
                  <c:v>150000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B6-4946-A859-748C561DCD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377475048"/>
        <c:axId val="377475376"/>
      </c:barChart>
      <c:lineChart>
        <c:grouping val="standard"/>
        <c:varyColors val="0"/>
        <c:ser>
          <c:idx val="0"/>
          <c:order val="0"/>
          <c:tx>
            <c:strRef>
              <c:f>제1작업!$G$4</c:f>
              <c:strCache>
                <c:ptCount val="1"/>
                <c:pt idx="0">
                  <c:v>신청인원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(제1작업!$C$5:$C$6,제1작업!$C$8:$C$10,제1작업!$C$12)</c:f>
              <c:strCache>
                <c:ptCount val="6"/>
                <c:pt idx="0">
                  <c:v>지질탐구</c:v>
                </c:pt>
                <c:pt idx="1">
                  <c:v>우주과학</c:v>
                </c:pt>
                <c:pt idx="2">
                  <c:v>휴머노이드</c:v>
                </c:pt>
                <c:pt idx="3">
                  <c:v>프레젠테이션</c:v>
                </c:pt>
                <c:pt idx="4">
                  <c:v>스피치</c:v>
                </c:pt>
                <c:pt idx="5">
                  <c:v>인성개발</c:v>
                </c:pt>
              </c:strCache>
            </c:strRef>
          </c:cat>
          <c:val>
            <c:numRef>
              <c:f>(제1작업!$G$5:$G$6,제1작업!$G$8:$G$10,제1작업!$G$12)</c:f>
              <c:numCache>
                <c:formatCode>#,##0"명"</c:formatCode>
                <c:ptCount val="6"/>
                <c:pt idx="0">
                  <c:v>32</c:v>
                </c:pt>
                <c:pt idx="1">
                  <c:v>41</c:v>
                </c:pt>
                <c:pt idx="2">
                  <c:v>25</c:v>
                </c:pt>
                <c:pt idx="3">
                  <c:v>18</c:v>
                </c:pt>
                <c:pt idx="4">
                  <c:v>34</c:v>
                </c:pt>
                <c:pt idx="5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B6-4946-A859-748C561DCD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3153928"/>
        <c:axId val="513155896"/>
      </c:lineChart>
      <c:catAx>
        <c:axId val="377475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endParaRPr lang="ko-KR"/>
          </a:p>
        </c:txPr>
        <c:crossAx val="377475376"/>
        <c:crosses val="autoZero"/>
        <c:auto val="1"/>
        <c:lblAlgn val="ctr"/>
        <c:lblOffset val="100"/>
        <c:noMultiLvlLbl val="0"/>
      </c:catAx>
      <c:valAx>
        <c:axId val="37747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ysClr val="windowText" lastClr="000000"/>
              </a:solidFill>
              <a:prstDash val="dash"/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endParaRPr lang="ko-KR"/>
          </a:p>
        </c:txPr>
        <c:crossAx val="377475048"/>
        <c:crosses val="autoZero"/>
        <c:crossBetween val="between"/>
      </c:valAx>
      <c:valAx>
        <c:axId val="513155896"/>
        <c:scaling>
          <c:orientation val="minMax"/>
          <c:max val="50"/>
        </c:scaling>
        <c:delete val="0"/>
        <c:axPos val="r"/>
        <c:numFmt formatCode="#,##0_);[Red]\(#,##0\)" sourceLinked="0"/>
        <c:majorTickMark val="out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endParaRPr lang="ko-KR"/>
          </a:p>
        </c:txPr>
        <c:crossAx val="513153928"/>
        <c:crosses val="max"/>
        <c:crossBetween val="between"/>
        <c:majorUnit val="10"/>
      </c:valAx>
      <c:catAx>
        <c:axId val="51315392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13155896"/>
        <c:crosses val="autoZero"/>
        <c:auto val="1"/>
        <c:lblAlgn val="ctr"/>
        <c:lblOffset val="100"/>
        <c:noMultiLvlLbl val="0"/>
      </c:catAx>
      <c:spPr>
        <a:solidFill>
          <a:sysClr val="window" lastClr="FFFFFF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굴림" panose="020B0600000101010101" pitchFamily="50" charset="-127"/>
              <a:ea typeface="굴림" panose="020B0600000101010101" pitchFamily="50" charset="-127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blipFill>
      <a:blip xmlns:r="http://schemas.openxmlformats.org/officeDocument/2006/relationships" r:embed="rId3"/>
      <a:tile tx="0" ty="0" sx="100000" sy="100000" flip="none" algn="tl"/>
    </a:blip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sz="1100">
          <a:latin typeface="굴림" panose="020B0600000101010101" pitchFamily="50" charset="-127"/>
          <a:ea typeface="굴림" panose="020B0600000101010101" pitchFamily="50" charset="-127"/>
        </a:defRPr>
      </a:pPr>
      <a:endParaRPr lang="ko-KR"/>
    </a:p>
  </c:txPr>
  <c:userShapes r:id="rId4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8615DB4-FB57-479A-8CCE-F2647F05A135}">
  <sheetPr/>
  <sheetViews>
    <sheetView tabSelected="1" zoomScale="12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9524</xdr:colOff>
      <xdr:row>0</xdr:row>
      <xdr:rowOff>95250</xdr:rowOff>
    </xdr:from>
    <xdr:to>
      <xdr:col>10</xdr:col>
      <xdr:colOff>19049</xdr:colOff>
      <xdr:row>2</xdr:row>
      <xdr:rowOff>180975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930A34F4-4C63-49E5-9A68-D0316AA8EC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95924" y="95250"/>
          <a:ext cx="2581275" cy="733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9525</xdr:colOff>
      <xdr:row>0</xdr:row>
      <xdr:rowOff>104775</xdr:rowOff>
    </xdr:from>
    <xdr:to>
      <xdr:col>6</xdr:col>
      <xdr:colOff>438150</xdr:colOff>
      <xdr:row>2</xdr:row>
      <xdr:rowOff>228600</xdr:rowOff>
    </xdr:to>
    <xdr:sp macro="" textlink="">
      <xdr:nvSpPr>
        <xdr:cNvPr id="3" name="평행 사변형 2">
          <a:extLst>
            <a:ext uri="{FF2B5EF4-FFF2-40B4-BE49-F238E27FC236}">
              <a16:creationId xmlns:a16="http://schemas.microsoft.com/office/drawing/2014/main" id="{5FB4AB4F-32F8-49F9-A634-8F9247DC4403}"/>
            </a:ext>
          </a:extLst>
        </xdr:cNvPr>
        <xdr:cNvSpPr/>
      </xdr:nvSpPr>
      <xdr:spPr>
        <a:xfrm>
          <a:off x="133350" y="104775"/>
          <a:ext cx="4933950" cy="771525"/>
        </a:xfrm>
        <a:prstGeom prst="parallelogram">
          <a:avLst/>
        </a:prstGeom>
        <a:solidFill>
          <a:srgbClr val="FFFF00"/>
        </a:solidFill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2400" b="1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</a:rPr>
            <a:t>천곡중학교 캠프 참가 현황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77107"/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ED47976E-DDF1-43B2-82D2-B3B19F99914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0.2335</cdr:x>
      <cdr:y>0.10608</cdr:y>
    </cdr:from>
    <cdr:to>
      <cdr:x>0.34433</cdr:x>
      <cdr:y>0.19922</cdr:y>
    </cdr:to>
    <cdr:sp macro="" textlink="">
      <cdr:nvSpPr>
        <cdr:cNvPr id="2" name="말풍선: 모서리가 둥근 사각형 1">
          <a:extLst xmlns:a="http://schemas.openxmlformats.org/drawingml/2006/main">
            <a:ext uri="{FF2B5EF4-FFF2-40B4-BE49-F238E27FC236}">
              <a16:creationId xmlns:a16="http://schemas.microsoft.com/office/drawing/2014/main" id="{781AF448-5F0B-4C3E-ACA5-C4B074539FD5}"/>
            </a:ext>
          </a:extLst>
        </cdr:cNvPr>
        <cdr:cNvSpPr/>
      </cdr:nvSpPr>
      <cdr:spPr>
        <a:xfrm xmlns:a="http://schemas.openxmlformats.org/drawingml/2006/main">
          <a:off x="2172645" y="645496"/>
          <a:ext cx="1031219" cy="566777"/>
        </a:xfrm>
        <a:prstGeom xmlns:a="http://schemas.openxmlformats.org/drawingml/2006/main" prst="wedgeRoundRectCallout">
          <a:avLst>
            <a:gd name="adj1" fmla="val -72741"/>
            <a:gd name="adj2" fmla="val 43055"/>
            <a:gd name="adj3" fmla="val 16667"/>
          </a:avLst>
        </a:prstGeom>
        <a:solidFill xmlns:a="http://schemas.openxmlformats.org/drawingml/2006/main">
          <a:sysClr val="window" lastClr="FFFFFF"/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 anchor="ctr"/>
        <a:lstStyle xmlns:a="http://schemas.openxmlformats.org/drawingml/2006/main"/>
        <a:p xmlns:a="http://schemas.openxmlformats.org/drawingml/2006/main">
          <a:pPr algn="ctr"/>
          <a:r>
            <a:rPr lang="ko-KR" altLang="en-US">
              <a:solidFill>
                <a:sysClr val="windowText" lastClr="000000"/>
              </a:solidFill>
            </a:rPr>
            <a:t>최고 비용</a:t>
          </a:r>
          <a:endParaRPr lang="en-US" altLang="ko-KR">
            <a:solidFill>
              <a:sysClr val="windowText" lastClr="000000"/>
            </a:solidFill>
          </a:endParaRP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ejong2021" refreshedDate="44761.488587615742" createdVersion="7" refreshedVersion="7" minRefreshableVersion="3" recordCount="8" xr:uid="{348FC343-8F57-4F54-8595-175E049BA125}">
  <cacheSource type="worksheet">
    <worksheetSource ref="B4:H12" sheet="제1작업"/>
  </cacheSource>
  <cacheFields count="7">
    <cacheField name="관리번호" numFmtId="0">
      <sharedItems/>
    </cacheField>
    <cacheField name="캠프명" numFmtId="0">
      <sharedItems/>
    </cacheField>
    <cacheField name="과정" numFmtId="0">
      <sharedItems count="3">
        <s v="과학"/>
        <s v="체험"/>
        <s v="리더십"/>
      </sharedItems>
    </cacheField>
    <cacheField name="담당자" numFmtId="0">
      <sharedItems/>
    </cacheField>
    <cacheField name="시작일" numFmtId="14">
      <sharedItems containsSemiMixedTypes="0" containsNonDate="0" containsDate="1" containsString="0" minDate="2022-04-01T00:00:00" maxDate="2022-06-09T00:00:00"/>
    </cacheField>
    <cacheField name="신청인원" numFmtId="176">
      <sharedItems containsSemiMixedTypes="0" containsString="0" containsNumber="1" containsInteger="1" minValue="15" maxValue="43" count="8">
        <n v="32"/>
        <n v="41"/>
        <n v="29"/>
        <n v="25"/>
        <n v="18"/>
        <n v="34"/>
        <n v="43"/>
        <n v="15"/>
      </sharedItems>
      <fieldGroup base="5">
        <rangePr autoEnd="0" startNum="15" endNum="44" groupInterval="10"/>
        <groupItems count="5">
          <s v="&lt;15"/>
          <s v="15-24"/>
          <s v="25-34"/>
          <s v="35-44"/>
          <s v="&gt;45"/>
        </groupItems>
      </fieldGroup>
    </cacheField>
    <cacheField name="비용_x000a_(단위:원)" numFmtId="41">
      <sharedItems containsSemiMixedTypes="0" containsString="0" containsNumber="1" containsInteger="1" minValue="150000" maxValue="385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">
  <r>
    <s v="T65-1"/>
    <s v="지질탐구"/>
    <x v="0"/>
    <s v="김은지"/>
    <d v="2022-06-01T00:00:00"/>
    <x v="0"/>
    <n v="385000"/>
  </r>
  <r>
    <s v="S79-2"/>
    <s v="우주과학"/>
    <x v="0"/>
    <s v="송은하"/>
    <d v="2022-05-05T00:00:00"/>
    <x v="1"/>
    <n v="370000"/>
  </r>
  <r>
    <s v="N65-2"/>
    <s v="낙농체험"/>
    <x v="1"/>
    <s v="방성준"/>
    <d v="2022-05-13T00:00:00"/>
    <x v="2"/>
    <n v="200000"/>
  </r>
  <r>
    <s v="S45-1"/>
    <s v="휴머노이드"/>
    <x v="0"/>
    <s v="박준금"/>
    <d v="2022-04-05T00:00:00"/>
    <x v="3"/>
    <n v="220000"/>
  </r>
  <r>
    <s v="R17-1"/>
    <s v="프레젠테이션"/>
    <x v="2"/>
    <s v="고혜진"/>
    <d v="2022-05-26T00:00:00"/>
    <x v="4"/>
    <n v="230000"/>
  </r>
  <r>
    <s v="S38-3"/>
    <s v="스피치"/>
    <x v="2"/>
    <s v="정유희"/>
    <d v="2022-05-29T00:00:00"/>
    <x v="5"/>
    <n v="190000"/>
  </r>
  <r>
    <s v="F25-2"/>
    <s v="진로진학"/>
    <x v="1"/>
    <s v="김민정"/>
    <d v="2022-06-08T00:00:00"/>
    <x v="6"/>
    <n v="295000"/>
  </r>
  <r>
    <s v="N42-3"/>
    <s v="인성개발"/>
    <x v="2"/>
    <s v="윤지혜"/>
    <d v="2022-04-01T00:00:00"/>
    <x v="7"/>
    <n v="15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3F1C95-1F31-4EC1-8184-66C8841F55D5}" name="피벗 테이블3" cacheId="0" applyNumberFormats="0" applyBorderFormats="0" applyFontFormats="0" applyPatternFormats="0" applyAlignmentFormats="0" applyWidthHeightFormats="1" dataCaption="값" missingCaption="***" updatedVersion="7" minRefreshableVersion="3" useAutoFormatting="1" colGrandTotals="0" itemPrintTitles="1" createdVersion="7" indent="0" outline="1" outlineData="1" multipleFieldFilters="0" rowHeaderCaption="신청인원" colHeaderCaption="과정">
  <location ref="B2:H8" firstHeaderRow="1" firstDataRow="3" firstDataCol="1"/>
  <pivotFields count="7">
    <pivotField showAll="0"/>
    <pivotField dataField="1" showAll="0"/>
    <pivotField axis="axisCol" showAll="0">
      <items count="4">
        <item x="1"/>
        <item x="2"/>
        <item x="0"/>
        <item t="default"/>
      </items>
    </pivotField>
    <pivotField showAll="0"/>
    <pivotField numFmtId="14" showAll="0"/>
    <pivotField axis="axisRow" numFmtId="176" showAll="0">
      <items count="6">
        <item x="0"/>
        <item x="1"/>
        <item x="2"/>
        <item x="3"/>
        <item x="4"/>
        <item t="default"/>
      </items>
    </pivotField>
    <pivotField dataField="1" numFmtId="41" showAll="0"/>
  </pivotFields>
  <rowFields count="1">
    <field x="5"/>
  </rowFields>
  <rowItems count="4">
    <i>
      <x v="1"/>
    </i>
    <i>
      <x v="2"/>
    </i>
    <i>
      <x v="3"/>
    </i>
    <i t="grand">
      <x/>
    </i>
  </rowItems>
  <colFields count="2">
    <field x="2"/>
    <field x="-2"/>
  </colFields>
  <colItems count="6">
    <i>
      <x/>
      <x/>
    </i>
    <i r="1" i="1">
      <x v="1"/>
    </i>
    <i>
      <x v="1"/>
      <x/>
    </i>
    <i r="1" i="1">
      <x v="1"/>
    </i>
    <i>
      <x v="2"/>
      <x/>
    </i>
    <i r="1" i="1">
      <x v="1"/>
    </i>
  </colItems>
  <dataFields count="2">
    <dataField name="개수 : 캠프명" fld="1" subtotal="count" baseField="0" baseItem="0"/>
    <dataField name="평균 : 비용" fld="6" subtotal="average" baseField="5" baseItem="1"/>
  </dataFields>
  <formats count="18">
    <format dxfId="17">
      <pivotArea type="all" dataOnly="0" outline="0" fieldPosition="0"/>
    </format>
    <format dxfId="16">
      <pivotArea outline="0" collapsedLevelsAreSubtotals="1" fieldPosition="0"/>
    </format>
    <format dxfId="15">
      <pivotArea type="origin" dataOnly="0" labelOnly="1" outline="0" fieldPosition="0"/>
    </format>
    <format dxfId="14">
      <pivotArea field="2" type="button" dataOnly="0" labelOnly="1" outline="0" axis="axisCol" fieldPosition="0"/>
    </format>
    <format dxfId="13">
      <pivotArea field="-2" type="button" dataOnly="0" labelOnly="1" outline="0" axis="axisCol" fieldPosition="1"/>
    </format>
    <format dxfId="12">
      <pivotArea type="topRight" dataOnly="0" labelOnly="1" outline="0" fieldPosition="0"/>
    </format>
    <format dxfId="11">
      <pivotArea field="5" type="button" dataOnly="0" labelOnly="1" outline="0" axis="axisRow" fieldPosition="0"/>
    </format>
    <format dxfId="10">
      <pivotArea dataOnly="0" labelOnly="1" grandRow="1" outline="0" fieldPosition="0"/>
    </format>
    <format dxfId="9">
      <pivotArea dataOnly="0" labelOnly="1" fieldPosition="0">
        <references count="1">
          <reference field="2" count="0"/>
        </references>
      </pivotArea>
    </format>
    <format dxfId="8">
      <pivotArea dataOnly="0" labelOnly="1" outline="0" fieldPosition="0">
        <references count="2">
          <reference field="4294967294" count="2">
            <x v="0"/>
            <x v="1"/>
          </reference>
          <reference field="2" count="1" selected="0">
            <x v="2"/>
          </reference>
        </references>
      </pivotArea>
    </format>
    <format dxfId="7">
      <pivotArea dataOnly="0" labelOnly="1" outline="0" fieldPosition="0">
        <references count="2">
          <reference field="4294967294" count="2">
            <x v="0"/>
            <x v="1"/>
          </reference>
          <reference field="2" count="1" selected="0">
            <x v="1"/>
          </reference>
        </references>
      </pivotArea>
    </format>
    <format dxfId="6">
      <pivotArea dataOnly="0" labelOnly="1" outline="0" fieldPosition="0">
        <references count="2">
          <reference field="4294967294" count="2">
            <x v="0"/>
            <x v="1"/>
          </reference>
          <reference field="2" count="1" selected="0">
            <x v="0"/>
          </reference>
        </references>
      </pivotArea>
    </format>
    <format dxfId="5">
      <pivotArea collapsedLevelsAreSubtotals="1" fieldPosition="0">
        <references count="3">
          <reference field="4294967294" count="2" selected="0">
            <x v="0"/>
            <x v="1"/>
          </reference>
          <reference field="2" count="1" selected="0">
            <x v="2"/>
          </reference>
          <reference field="5" count="2">
            <x v="2"/>
            <x v="3"/>
          </reference>
        </references>
      </pivotArea>
    </format>
    <format dxfId="4">
      <pivotArea field="2" grandRow="1" outline="0" collapsedLevelsAreSubtotals="1" axis="axisCol" fieldPosition="0">
        <references count="2">
          <reference field="4294967294" count="2" selected="0">
            <x v="0"/>
            <x v="1"/>
          </reference>
          <reference field="2" count="1" selected="0">
            <x v="2"/>
          </reference>
        </references>
      </pivotArea>
    </format>
    <format dxfId="3">
      <pivotArea collapsedLevelsAreSubtotals="1" fieldPosition="0">
        <references count="3">
          <reference field="4294967294" count="2" selected="0">
            <x v="0"/>
            <x v="1"/>
          </reference>
          <reference field="2" count="1" selected="0">
            <x v="1"/>
          </reference>
          <reference field="5" count="2">
            <x v="1"/>
            <x v="2"/>
          </reference>
        </references>
      </pivotArea>
    </format>
    <format dxfId="2">
      <pivotArea field="2" grandRow="1" outline="0" collapsedLevelsAreSubtotals="1" axis="axisCol" fieldPosition="0">
        <references count="1">
          <reference field="2" count="2" selected="0">
            <x v="0"/>
            <x v="1"/>
          </reference>
        </references>
      </pivotArea>
    </format>
    <format dxfId="1">
      <pivotArea collapsedLevelsAreSubtotals="1" fieldPosition="0">
        <references count="2">
          <reference field="2" count="1" selected="0">
            <x v="0"/>
          </reference>
          <reference field="5" count="2">
            <x v="2"/>
            <x v="3"/>
          </reference>
        </references>
      </pivotArea>
    </format>
    <format dxfId="0">
      <pivotArea dataOnly="0" labelOnly="1" fieldPosition="0">
        <references count="1">
          <reference field="5" count="3">
            <x v="1"/>
            <x v="2"/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DB5CD68-8327-49F2-807E-A162BDE6EC61}" name="표1" displayName="표1" ref="B18:E21" totalsRowShown="0" headerRowDxfId="25" headerRowBorderDxfId="24" tableBorderDxfId="23" totalsRowBorderDxfId="22">
  <autoFilter ref="B18:E21" xr:uid="{6DB5CD68-8327-49F2-807E-A162BDE6EC61}"/>
  <tableColumns count="4">
    <tableColumn id="1" xr3:uid="{023190FB-BF3A-4B3E-B811-4C5A5AF87289}" name="관리번호" dataDxfId="21"/>
    <tableColumn id="2" xr3:uid="{58477F65-9882-4F0F-821A-72D22974359A}" name="캠프명" dataDxfId="20"/>
    <tableColumn id="3" xr3:uid="{07F6A31D-F142-443F-8E6D-A81CC71784E7}" name="시작일" dataDxfId="19"/>
    <tableColumn id="4" xr3:uid="{D2DF0E96-8268-4B44-86D5-767F313CF0D5}" name="비용_x000a_(단위:원)" dataDxfId="18" dataCellStyle="쉼표 [0]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8AEAD-0C5D-4C5D-9C6D-4D9793D4D6FB}">
  <dimension ref="B1:K17"/>
  <sheetViews>
    <sheetView workbookViewId="0">
      <selection activeCell="M10" sqref="M10"/>
    </sheetView>
  </sheetViews>
  <sheetFormatPr defaultColWidth="11.25" defaultRowHeight="20.25" customHeight="1" x14ac:dyDescent="0.3"/>
  <cols>
    <col min="1" max="1" width="1.625" style="1" customWidth="1"/>
    <col min="2" max="2" width="11.25" style="1"/>
    <col min="3" max="3" width="13" style="1" bestFit="1" customWidth="1"/>
    <col min="4" max="5" width="11.25" style="1"/>
    <col min="6" max="6" width="14.125" style="1" customWidth="1"/>
    <col min="7" max="9" width="11.25" style="1"/>
    <col min="10" max="10" width="11.25" style="1" customWidth="1"/>
    <col min="11" max="16384" width="11.25" style="1"/>
  </cols>
  <sheetData>
    <row r="1" spans="2:11" ht="25.5" customHeight="1" x14ac:dyDescent="0.3"/>
    <row r="2" spans="2:11" ht="25.5" customHeight="1" x14ac:dyDescent="0.3"/>
    <row r="3" spans="2:11" ht="25.5" customHeight="1" thickBot="1" x14ac:dyDescent="0.35"/>
    <row r="4" spans="2:11" ht="28.5" customHeight="1" x14ac:dyDescent="0.3">
      <c r="B4" s="27" t="s">
        <v>0</v>
      </c>
      <c r="C4" s="28" t="s">
        <v>1</v>
      </c>
      <c r="D4" s="28" t="s">
        <v>3</v>
      </c>
      <c r="E4" s="28" t="s">
        <v>4</v>
      </c>
      <c r="F4" s="28" t="s">
        <v>5</v>
      </c>
      <c r="G4" s="28" t="s">
        <v>43</v>
      </c>
      <c r="H4" s="29" t="s">
        <v>6</v>
      </c>
      <c r="I4" s="29" t="s">
        <v>7</v>
      </c>
      <c r="J4" s="30" t="s">
        <v>5</v>
      </c>
    </row>
    <row r="5" spans="2:11" ht="20.25" customHeight="1" x14ac:dyDescent="0.3">
      <c r="B5" s="31" t="s">
        <v>9</v>
      </c>
      <c r="C5" s="3" t="s">
        <v>17</v>
      </c>
      <c r="D5" s="3" t="s">
        <v>26</v>
      </c>
      <c r="E5" s="3" t="s">
        <v>31</v>
      </c>
      <c r="F5" s="4">
        <v>44713</v>
      </c>
      <c r="G5" s="7">
        <v>32</v>
      </c>
      <c r="H5" s="8">
        <v>385000</v>
      </c>
      <c r="I5" s="3" t="str">
        <f>CHOOSE(RIGHT(B5,1),"경기도","대전","서울")</f>
        <v>경기도</v>
      </c>
      <c r="J5" s="32" t="str">
        <f>MONTH(F5)&amp;"월"</f>
        <v>6월</v>
      </c>
    </row>
    <row r="6" spans="2:11" ht="20.25" customHeight="1" x14ac:dyDescent="0.3">
      <c r="B6" s="31" t="s">
        <v>10</v>
      </c>
      <c r="C6" s="3" t="s">
        <v>18</v>
      </c>
      <c r="D6" s="3" t="s">
        <v>26</v>
      </c>
      <c r="E6" s="3" t="s">
        <v>32</v>
      </c>
      <c r="F6" s="4">
        <v>44686</v>
      </c>
      <c r="G6" s="7">
        <v>41</v>
      </c>
      <c r="H6" s="8">
        <v>370000</v>
      </c>
      <c r="I6" s="3" t="str">
        <f t="shared" ref="I6:I12" si="0">CHOOSE(RIGHT(B6,1),"경기도","대전","서울")</f>
        <v>대전</v>
      </c>
      <c r="J6" s="32" t="str">
        <f t="shared" ref="J6:J12" si="1">MONTH(F6)&amp;"월"</f>
        <v>5월</v>
      </c>
      <c r="K6" s="26"/>
    </row>
    <row r="7" spans="2:11" ht="20.25" customHeight="1" x14ac:dyDescent="0.3">
      <c r="B7" s="31" t="s">
        <v>11</v>
      </c>
      <c r="C7" s="3" t="s">
        <v>19</v>
      </c>
      <c r="D7" s="3" t="s">
        <v>28</v>
      </c>
      <c r="E7" s="3" t="s">
        <v>33</v>
      </c>
      <c r="F7" s="4">
        <v>44694</v>
      </c>
      <c r="G7" s="7">
        <v>29</v>
      </c>
      <c r="H7" s="8">
        <v>200000</v>
      </c>
      <c r="I7" s="3" t="str">
        <f t="shared" si="0"/>
        <v>대전</v>
      </c>
      <c r="J7" s="32" t="str">
        <f t="shared" si="1"/>
        <v>5월</v>
      </c>
    </row>
    <row r="8" spans="2:11" ht="20.25" customHeight="1" x14ac:dyDescent="0.3">
      <c r="B8" s="31" t="s">
        <v>12</v>
      </c>
      <c r="C8" s="3" t="s">
        <v>20</v>
      </c>
      <c r="D8" s="3" t="s">
        <v>26</v>
      </c>
      <c r="E8" s="3" t="s">
        <v>34</v>
      </c>
      <c r="F8" s="4">
        <v>44656</v>
      </c>
      <c r="G8" s="7">
        <v>25</v>
      </c>
      <c r="H8" s="8">
        <v>220000</v>
      </c>
      <c r="I8" s="3" t="str">
        <f t="shared" si="0"/>
        <v>경기도</v>
      </c>
      <c r="J8" s="32" t="str">
        <f t="shared" si="1"/>
        <v>4월</v>
      </c>
    </row>
    <row r="9" spans="2:11" ht="20.25" customHeight="1" x14ac:dyDescent="0.3">
      <c r="B9" s="31" t="s">
        <v>13</v>
      </c>
      <c r="C9" s="3" t="s">
        <v>21</v>
      </c>
      <c r="D9" s="3" t="s">
        <v>30</v>
      </c>
      <c r="E9" s="3" t="s">
        <v>35</v>
      </c>
      <c r="F9" s="4">
        <v>44707</v>
      </c>
      <c r="G9" s="7">
        <v>18</v>
      </c>
      <c r="H9" s="8">
        <v>230000</v>
      </c>
      <c r="I9" s="3" t="str">
        <f t="shared" si="0"/>
        <v>경기도</v>
      </c>
      <c r="J9" s="32" t="str">
        <f t="shared" si="1"/>
        <v>5월</v>
      </c>
    </row>
    <row r="10" spans="2:11" ht="20.25" customHeight="1" x14ac:dyDescent="0.3">
      <c r="B10" s="31" t="s">
        <v>14</v>
      </c>
      <c r="C10" s="3" t="s">
        <v>22</v>
      </c>
      <c r="D10" s="3" t="s">
        <v>30</v>
      </c>
      <c r="E10" s="3" t="s">
        <v>36</v>
      </c>
      <c r="F10" s="4">
        <v>44710</v>
      </c>
      <c r="G10" s="7">
        <v>34</v>
      </c>
      <c r="H10" s="8">
        <v>190000</v>
      </c>
      <c r="I10" s="3" t="str">
        <f t="shared" si="0"/>
        <v>서울</v>
      </c>
      <c r="J10" s="32" t="str">
        <f t="shared" si="1"/>
        <v>5월</v>
      </c>
    </row>
    <row r="11" spans="2:11" ht="20.25" customHeight="1" x14ac:dyDescent="0.3">
      <c r="B11" s="31" t="s">
        <v>15</v>
      </c>
      <c r="C11" s="3" t="s">
        <v>23</v>
      </c>
      <c r="D11" s="3" t="s">
        <v>28</v>
      </c>
      <c r="E11" s="3" t="s">
        <v>37</v>
      </c>
      <c r="F11" s="4">
        <v>44720</v>
      </c>
      <c r="G11" s="7">
        <v>43</v>
      </c>
      <c r="H11" s="8">
        <v>295000</v>
      </c>
      <c r="I11" s="3" t="str">
        <f t="shared" si="0"/>
        <v>대전</v>
      </c>
      <c r="J11" s="32" t="str">
        <f t="shared" si="1"/>
        <v>6월</v>
      </c>
    </row>
    <row r="12" spans="2:11" ht="20.25" customHeight="1" thickBot="1" x14ac:dyDescent="0.35">
      <c r="B12" s="44" t="s">
        <v>16</v>
      </c>
      <c r="C12" s="35" t="s">
        <v>24</v>
      </c>
      <c r="D12" s="35" t="s">
        <v>30</v>
      </c>
      <c r="E12" s="35" t="s">
        <v>38</v>
      </c>
      <c r="F12" s="45">
        <v>44652</v>
      </c>
      <c r="G12" s="46">
        <v>15</v>
      </c>
      <c r="H12" s="47">
        <v>150000</v>
      </c>
      <c r="I12" s="35" t="str">
        <f t="shared" si="0"/>
        <v>서울</v>
      </c>
      <c r="J12" s="38" t="str">
        <f t="shared" si="1"/>
        <v>4월</v>
      </c>
    </row>
    <row r="13" spans="2:11" ht="20.25" customHeight="1" x14ac:dyDescent="0.3">
      <c r="B13" s="39" t="s">
        <v>39</v>
      </c>
      <c r="C13" s="40"/>
      <c r="D13" s="40"/>
      <c r="E13" s="41">
        <f>ROUND(DAVERAGE(D4:H12,4,D4:D5),0)</f>
        <v>33</v>
      </c>
      <c r="F13" s="42"/>
      <c r="G13" s="40" t="s">
        <v>41</v>
      </c>
      <c r="H13" s="40"/>
      <c r="I13" s="40"/>
      <c r="J13" s="43">
        <f>MIN(비용)</f>
        <v>150000</v>
      </c>
    </row>
    <row r="14" spans="2:11" ht="20.25" customHeight="1" thickBot="1" x14ac:dyDescent="0.35">
      <c r="B14" s="33" t="s">
        <v>40</v>
      </c>
      <c r="C14" s="34"/>
      <c r="D14" s="34"/>
      <c r="E14" s="35">
        <f>SUMIF(D5:D12,"리더십",G5:G12)</f>
        <v>67</v>
      </c>
      <c r="F14" s="36"/>
      <c r="G14" s="37" t="s">
        <v>0</v>
      </c>
      <c r="H14" s="35" t="s">
        <v>8</v>
      </c>
      <c r="I14" s="37" t="s">
        <v>4</v>
      </c>
      <c r="J14" s="38" t="str">
        <f>VLOOKUP(H14,B4:H12,4,0)</f>
        <v>김은지</v>
      </c>
    </row>
    <row r="17" s="1" customFormat="1" ht="20.25" customHeight="1" x14ac:dyDescent="0.3"/>
  </sheetData>
  <mergeCells count="4">
    <mergeCell ref="B13:D13"/>
    <mergeCell ref="B14:D14"/>
    <mergeCell ref="F13:F14"/>
    <mergeCell ref="G13:I13"/>
  </mergeCells>
  <phoneticPr fontId="3" type="noConversion"/>
  <conditionalFormatting sqref="B5:J12">
    <cfRule type="expression" dxfId="27" priority="1">
      <formula>$H5&lt;=200000</formula>
    </cfRule>
  </conditionalFormatting>
  <dataValidations count="1">
    <dataValidation type="list" allowBlank="1" showInputMessage="1" showErrorMessage="1" sqref="H14" xr:uid="{C5F64945-1D90-4249-9F6E-1370AD543801}">
      <formula1>$B$5:$B$12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5BFC0D-1200-475B-88DE-8C4DDAB80B07}">
  <dimension ref="B2:H21"/>
  <sheetViews>
    <sheetView workbookViewId="0">
      <selection activeCell="F22" sqref="F22"/>
    </sheetView>
  </sheetViews>
  <sheetFormatPr defaultRowHeight="13.5" x14ac:dyDescent="0.3"/>
  <cols>
    <col min="1" max="1" width="1.625" style="1" customWidth="1"/>
    <col min="2" max="5" width="11.25" style="1"/>
    <col min="6" max="6" width="14.125" style="1" customWidth="1"/>
    <col min="7" max="8" width="11.25" style="1"/>
    <col min="9" max="16384" width="9" style="1"/>
  </cols>
  <sheetData>
    <row r="2" spans="2:8" ht="27" x14ac:dyDescent="0.3">
      <c r="B2" s="5" t="s">
        <v>0</v>
      </c>
      <c r="C2" s="5" t="s">
        <v>1</v>
      </c>
      <c r="D2" s="5" t="s">
        <v>3</v>
      </c>
      <c r="E2" s="5" t="s">
        <v>4</v>
      </c>
      <c r="F2" s="5" t="s">
        <v>5</v>
      </c>
      <c r="G2" s="5" t="s">
        <v>43</v>
      </c>
      <c r="H2" s="6" t="s">
        <v>6</v>
      </c>
    </row>
    <row r="3" spans="2:8" x14ac:dyDescent="0.3">
      <c r="B3" s="2" t="s">
        <v>9</v>
      </c>
      <c r="C3" s="2" t="s">
        <v>17</v>
      </c>
      <c r="D3" s="2" t="s">
        <v>26</v>
      </c>
      <c r="E3" s="2" t="s">
        <v>31</v>
      </c>
      <c r="F3" s="4">
        <v>44713</v>
      </c>
      <c r="G3" s="7">
        <v>32</v>
      </c>
      <c r="H3" s="8">
        <v>385000</v>
      </c>
    </row>
    <row r="4" spans="2:8" x14ac:dyDescent="0.3">
      <c r="B4" s="2" t="s">
        <v>10</v>
      </c>
      <c r="C4" s="2" t="s">
        <v>18</v>
      </c>
      <c r="D4" s="2" t="s">
        <v>26</v>
      </c>
      <c r="E4" s="2" t="s">
        <v>32</v>
      </c>
      <c r="F4" s="4">
        <v>44686</v>
      </c>
      <c r="G4" s="7">
        <v>41</v>
      </c>
      <c r="H4" s="8">
        <v>370000</v>
      </c>
    </row>
    <row r="5" spans="2:8" x14ac:dyDescent="0.3">
      <c r="B5" s="2" t="s">
        <v>11</v>
      </c>
      <c r="C5" s="2" t="s">
        <v>19</v>
      </c>
      <c r="D5" s="2" t="s">
        <v>28</v>
      </c>
      <c r="E5" s="2" t="s">
        <v>33</v>
      </c>
      <c r="F5" s="4">
        <v>44694</v>
      </c>
      <c r="G5" s="7">
        <v>29</v>
      </c>
      <c r="H5" s="8">
        <v>200000</v>
      </c>
    </row>
    <row r="6" spans="2:8" x14ac:dyDescent="0.3">
      <c r="B6" s="2" t="s">
        <v>12</v>
      </c>
      <c r="C6" s="2" t="s">
        <v>20</v>
      </c>
      <c r="D6" s="2" t="s">
        <v>26</v>
      </c>
      <c r="E6" s="2" t="s">
        <v>34</v>
      </c>
      <c r="F6" s="4">
        <v>44656</v>
      </c>
      <c r="G6" s="7">
        <v>25</v>
      </c>
      <c r="H6" s="8">
        <v>220000</v>
      </c>
    </row>
    <row r="7" spans="2:8" x14ac:dyDescent="0.3">
      <c r="B7" s="2" t="s">
        <v>13</v>
      </c>
      <c r="C7" s="2" t="s">
        <v>21</v>
      </c>
      <c r="D7" s="2" t="s">
        <v>30</v>
      </c>
      <c r="E7" s="2" t="s">
        <v>35</v>
      </c>
      <c r="F7" s="4">
        <v>44707</v>
      </c>
      <c r="G7" s="7">
        <v>18</v>
      </c>
      <c r="H7" s="8">
        <v>230000</v>
      </c>
    </row>
    <row r="8" spans="2:8" x14ac:dyDescent="0.3">
      <c r="B8" s="2" t="s">
        <v>14</v>
      </c>
      <c r="C8" s="2" t="s">
        <v>22</v>
      </c>
      <c r="D8" s="2" t="s">
        <v>30</v>
      </c>
      <c r="E8" s="2" t="s">
        <v>36</v>
      </c>
      <c r="F8" s="4">
        <v>44710</v>
      </c>
      <c r="G8" s="7">
        <v>34</v>
      </c>
      <c r="H8" s="8">
        <v>190000</v>
      </c>
    </row>
    <row r="9" spans="2:8" x14ac:dyDescent="0.3">
      <c r="B9" s="2" t="s">
        <v>15</v>
      </c>
      <c r="C9" s="2" t="s">
        <v>23</v>
      </c>
      <c r="D9" s="2" t="s">
        <v>28</v>
      </c>
      <c r="E9" s="2" t="s">
        <v>37</v>
      </c>
      <c r="F9" s="4">
        <v>44720</v>
      </c>
      <c r="G9" s="7">
        <v>43</v>
      </c>
      <c r="H9" s="8">
        <v>295000</v>
      </c>
    </row>
    <row r="10" spans="2:8" x14ac:dyDescent="0.3">
      <c r="B10" s="2" t="s">
        <v>16</v>
      </c>
      <c r="C10" s="2" t="s">
        <v>24</v>
      </c>
      <c r="D10" s="2" t="s">
        <v>30</v>
      </c>
      <c r="E10" s="2" t="s">
        <v>38</v>
      </c>
      <c r="F10" s="4">
        <v>44652</v>
      </c>
      <c r="G10" s="7">
        <v>15</v>
      </c>
      <c r="H10" s="8">
        <v>150000</v>
      </c>
    </row>
    <row r="14" spans="2:8" x14ac:dyDescent="0.3">
      <c r="B14" s="5" t="s">
        <v>3</v>
      </c>
      <c r="C14" s="5" t="s">
        <v>43</v>
      </c>
    </row>
    <row r="15" spans="2:8" x14ac:dyDescent="0.3">
      <c r="B15" s="1" t="s">
        <v>44</v>
      </c>
      <c r="C15" s="1" t="s">
        <v>45</v>
      </c>
    </row>
    <row r="18" spans="2:5" ht="27" x14ac:dyDescent="0.3">
      <c r="B18" s="13" t="s">
        <v>0</v>
      </c>
      <c r="C18" s="14" t="s">
        <v>1</v>
      </c>
      <c r="D18" s="14" t="s">
        <v>5</v>
      </c>
      <c r="E18" s="15" t="s">
        <v>6</v>
      </c>
    </row>
    <row r="19" spans="2:5" x14ac:dyDescent="0.3">
      <c r="B19" s="11" t="s">
        <v>9</v>
      </c>
      <c r="C19" s="9" t="s">
        <v>17</v>
      </c>
      <c r="D19" s="10">
        <v>44713</v>
      </c>
      <c r="E19" s="12">
        <v>385000</v>
      </c>
    </row>
    <row r="20" spans="2:5" x14ac:dyDescent="0.3">
      <c r="B20" s="11" t="s">
        <v>10</v>
      </c>
      <c r="C20" s="9" t="s">
        <v>18</v>
      </c>
      <c r="D20" s="10">
        <v>44686</v>
      </c>
      <c r="E20" s="12">
        <v>370000</v>
      </c>
    </row>
    <row r="21" spans="2:5" x14ac:dyDescent="0.3">
      <c r="B21" s="16" t="s">
        <v>14</v>
      </c>
      <c r="C21" s="17" t="s">
        <v>22</v>
      </c>
      <c r="D21" s="18">
        <v>44710</v>
      </c>
      <c r="E21" s="19">
        <v>190000</v>
      </c>
    </row>
  </sheetData>
  <phoneticPr fontId="3" type="noConversion"/>
  <conditionalFormatting sqref="B3:H10">
    <cfRule type="expression" dxfId="26" priority="1">
      <formula>$H3&lt;=200000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0A72B-EE40-439E-AD36-007EB420C976}">
  <dimension ref="B2:J19"/>
  <sheetViews>
    <sheetView workbookViewId="0">
      <selection activeCell="D3" sqref="D3"/>
    </sheetView>
  </sheetViews>
  <sheetFormatPr defaultColWidth="16.875" defaultRowHeight="13.5" x14ac:dyDescent="0.3"/>
  <cols>
    <col min="1" max="1" width="1.625" style="1" customWidth="1"/>
    <col min="2" max="16384" width="16.875" style="1"/>
  </cols>
  <sheetData>
    <row r="2" spans="2:10" ht="16.5" x14ac:dyDescent="0.3">
      <c r="B2" s="21"/>
      <c r="C2" s="23" t="s">
        <v>2</v>
      </c>
      <c r="D2" s="21"/>
      <c r="E2" s="21"/>
      <c r="F2" s="21"/>
      <c r="G2" s="21"/>
      <c r="H2" s="21"/>
      <c r="I2"/>
      <c r="J2"/>
    </row>
    <row r="3" spans="2:10" ht="16.5" x14ac:dyDescent="0.3">
      <c r="B3" s="21"/>
      <c r="C3" s="21" t="s">
        <v>27</v>
      </c>
      <c r="D3" s="21"/>
      <c r="E3" s="21" t="s">
        <v>29</v>
      </c>
      <c r="F3" s="21"/>
      <c r="G3" s="21" t="s">
        <v>25</v>
      </c>
      <c r="H3" s="21"/>
      <c r="I3"/>
      <c r="J3"/>
    </row>
    <row r="4" spans="2:10" ht="16.5" x14ac:dyDescent="0.3">
      <c r="B4" s="23" t="s">
        <v>42</v>
      </c>
      <c r="C4" s="21" t="s">
        <v>47</v>
      </c>
      <c r="D4" s="21" t="s">
        <v>51</v>
      </c>
      <c r="E4" s="21" t="s">
        <v>47</v>
      </c>
      <c r="F4" s="21" t="s">
        <v>51</v>
      </c>
      <c r="G4" s="21" t="s">
        <v>47</v>
      </c>
      <c r="H4" s="21" t="s">
        <v>51</v>
      </c>
      <c r="I4"/>
      <c r="J4"/>
    </row>
    <row r="5" spans="2:10" ht="16.5" x14ac:dyDescent="0.3">
      <c r="B5" s="20" t="s">
        <v>48</v>
      </c>
      <c r="C5" s="24" t="s">
        <v>52</v>
      </c>
      <c r="D5" s="24" t="s">
        <v>52</v>
      </c>
      <c r="E5" s="25">
        <v>2</v>
      </c>
      <c r="F5" s="25">
        <v>190000</v>
      </c>
      <c r="G5" s="24" t="s">
        <v>52</v>
      </c>
      <c r="H5" s="24" t="s">
        <v>52</v>
      </c>
      <c r="I5"/>
      <c r="J5"/>
    </row>
    <row r="6" spans="2:10" ht="16.5" x14ac:dyDescent="0.3">
      <c r="B6" s="20" t="s">
        <v>49</v>
      </c>
      <c r="C6" s="25">
        <v>1</v>
      </c>
      <c r="D6" s="25">
        <v>200000</v>
      </c>
      <c r="E6" s="25">
        <v>1</v>
      </c>
      <c r="F6" s="25">
        <v>190000</v>
      </c>
      <c r="G6" s="25">
        <v>2</v>
      </c>
      <c r="H6" s="25">
        <v>302500</v>
      </c>
      <c r="I6"/>
      <c r="J6"/>
    </row>
    <row r="7" spans="2:10" ht="16.5" x14ac:dyDescent="0.3">
      <c r="B7" s="20" t="s">
        <v>50</v>
      </c>
      <c r="C7" s="25">
        <v>1</v>
      </c>
      <c r="D7" s="25">
        <v>295000</v>
      </c>
      <c r="E7" s="24" t="s">
        <v>52</v>
      </c>
      <c r="F7" s="24" t="s">
        <v>52</v>
      </c>
      <c r="G7" s="25">
        <v>1</v>
      </c>
      <c r="H7" s="25">
        <v>370000</v>
      </c>
      <c r="I7"/>
      <c r="J7"/>
    </row>
    <row r="8" spans="2:10" ht="16.5" x14ac:dyDescent="0.3">
      <c r="B8" s="22" t="s">
        <v>46</v>
      </c>
      <c r="C8" s="25">
        <v>2</v>
      </c>
      <c r="D8" s="25">
        <v>247500</v>
      </c>
      <c r="E8" s="25">
        <v>3</v>
      </c>
      <c r="F8" s="25">
        <v>190000</v>
      </c>
      <c r="G8" s="25">
        <v>3</v>
      </c>
      <c r="H8" s="25">
        <v>325000</v>
      </c>
      <c r="I8"/>
      <c r="J8"/>
    </row>
    <row r="9" spans="2:10" ht="16.5" x14ac:dyDescent="0.3">
      <c r="B9"/>
      <c r="C9"/>
      <c r="D9"/>
      <c r="E9"/>
      <c r="F9"/>
    </row>
    <row r="10" spans="2:10" ht="16.5" x14ac:dyDescent="0.3">
      <c r="B10"/>
      <c r="C10"/>
      <c r="D10"/>
      <c r="E10"/>
      <c r="F10"/>
    </row>
    <row r="11" spans="2:10" ht="16.5" x14ac:dyDescent="0.3">
      <c r="B11"/>
      <c r="C11"/>
      <c r="D11"/>
      <c r="E11"/>
      <c r="F11"/>
    </row>
    <row r="12" spans="2:10" ht="16.5" x14ac:dyDescent="0.3">
      <c r="B12"/>
      <c r="C12"/>
      <c r="D12"/>
      <c r="E12"/>
      <c r="F12"/>
    </row>
    <row r="13" spans="2:10" ht="16.5" x14ac:dyDescent="0.3">
      <c r="B13"/>
      <c r="C13"/>
      <c r="D13"/>
    </row>
    <row r="14" spans="2:10" ht="16.5" x14ac:dyDescent="0.3">
      <c r="B14"/>
      <c r="C14"/>
      <c r="D14"/>
    </row>
    <row r="15" spans="2:10" ht="16.5" x14ac:dyDescent="0.3">
      <c r="B15"/>
      <c r="C15"/>
      <c r="D15"/>
    </row>
    <row r="16" spans="2:10" ht="16.5" x14ac:dyDescent="0.3">
      <c r="B16"/>
      <c r="C16"/>
      <c r="D16"/>
    </row>
    <row r="17" spans="2:4" ht="16.5" x14ac:dyDescent="0.3">
      <c r="B17"/>
      <c r="C17"/>
      <c r="D17"/>
    </row>
    <row r="18" spans="2:4" ht="16.5" x14ac:dyDescent="0.3">
      <c r="B18"/>
      <c r="C18"/>
      <c r="D18"/>
    </row>
    <row r="19" spans="2:4" ht="16.5" x14ac:dyDescent="0.3">
      <c r="B19"/>
      <c r="C19"/>
      <c r="D19"/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워크시트</vt:lpstr>
      </vt:variant>
      <vt:variant>
        <vt:i4>3</vt:i4>
      </vt:variant>
      <vt:variant>
        <vt:lpstr>차트</vt:lpstr>
      </vt:variant>
      <vt:variant>
        <vt:i4>1</vt:i4>
      </vt:variant>
      <vt:variant>
        <vt:lpstr>이름 지정된 범위</vt:lpstr>
      </vt:variant>
      <vt:variant>
        <vt:i4>3</vt:i4>
      </vt:variant>
    </vt:vector>
  </HeadingPairs>
  <TitlesOfParts>
    <vt:vector size="7" baseType="lpstr">
      <vt:lpstr>제1작업</vt:lpstr>
      <vt:lpstr>제2작업</vt:lpstr>
      <vt:lpstr>제3작업</vt:lpstr>
      <vt:lpstr>제4작업</vt:lpstr>
      <vt:lpstr>제2작업!Criteria</vt:lpstr>
      <vt:lpstr>제2작업!Extract</vt:lpstr>
      <vt:lpstr>비용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sejong2021</dc:creator>
  <cp:lastModifiedBy>sejong2021</cp:lastModifiedBy>
  <dcterms:created xsi:type="dcterms:W3CDTF">2022-07-19T02:24:28Z</dcterms:created>
  <dcterms:modified xsi:type="dcterms:W3CDTF">2022-07-19T03:29:11Z</dcterms:modified>
</cp:coreProperties>
</file>