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응귱\엑셀\"/>
    </mc:Choice>
  </mc:AlternateContent>
  <xr:revisionPtr revIDLastSave="0" documentId="13_ncr:1_{67FB9865-8FD9-481C-B8DA-F3003B90D128}" xr6:coauthVersionLast="47" xr6:coauthVersionMax="47" xr10:uidLastSave="{00000000-0000-0000-0000-000000000000}"/>
  <bookViews>
    <workbookView xWindow="-120" yWindow="-120" windowWidth="29040" windowHeight="15840" activeTab="2" xr2:uid="{A1805695-3750-4F19-AF3D-0D192ED0B849}"/>
  </bookViews>
  <sheets>
    <sheet name="제1작업" sheetId="1" r:id="rId1"/>
    <sheet name="제2작업" sheetId="4" r:id="rId2"/>
    <sheet name="제3작업" sheetId="6" r:id="rId3"/>
    <sheet name="제4작업" sheetId="5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제2작업!$B$18:$E$18</definedName>
    <definedName name="주행거리">제1작업!$G$5:$G$12</definedName>
  </definedNames>
  <calcPr calcId="18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J14" i="1"/>
  <c r="I6" i="1"/>
  <c r="I7" i="1"/>
  <c r="I8" i="1"/>
  <c r="I9" i="1"/>
  <c r="I10" i="1"/>
  <c r="I11" i="1"/>
  <c r="I12" i="1"/>
  <c r="I5" i="1"/>
  <c r="J13" i="1"/>
  <c r="E13" i="1"/>
  <c r="J5" i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<sst xmlns="http://schemas.openxmlformats.org/spreadsheetml/2006/main" count="115" uniqueCount="58">
  <si>
    <t>매물번호</t>
  </si>
  <si>
    <t>모델명</t>
    <phoneticPr fontId="1" type="noConversion"/>
  </si>
  <si>
    <t>판매자</t>
    <phoneticPr fontId="1" type="noConversion"/>
  </si>
  <si>
    <t>연료</t>
    <phoneticPr fontId="1" type="noConversion"/>
  </si>
  <si>
    <t>출고일</t>
    <phoneticPr fontId="1" type="noConversion"/>
  </si>
  <si>
    <t>주행거리
(단위:km)</t>
    <phoneticPr fontId="1" type="noConversion"/>
  </si>
  <si>
    <t>판매 가격</t>
    <phoneticPr fontId="1" type="noConversion"/>
  </si>
  <si>
    <t>출고일
순위</t>
    <phoneticPr fontId="1" type="noConversion"/>
  </si>
  <si>
    <t>탑승인원</t>
    <phoneticPr fontId="1" type="noConversion"/>
  </si>
  <si>
    <t>C-1240</t>
    <phoneticPr fontId="1" type="noConversion"/>
  </si>
  <si>
    <t>S-1527</t>
    <phoneticPr fontId="1" type="noConversion"/>
  </si>
  <si>
    <t>A-3841</t>
    <phoneticPr fontId="1" type="noConversion"/>
  </si>
  <si>
    <t>Q-3737</t>
    <phoneticPr fontId="1" type="noConversion"/>
  </si>
  <si>
    <t>K-2216</t>
    <phoneticPr fontId="1" type="noConversion"/>
  </si>
  <si>
    <t>G-1109</t>
    <phoneticPr fontId="1" type="noConversion"/>
  </si>
  <si>
    <t>B-1097</t>
    <phoneticPr fontId="1" type="noConversion"/>
  </si>
  <si>
    <t>A-2835</t>
    <phoneticPr fontId="1" type="noConversion"/>
  </si>
  <si>
    <t>포트2</t>
    <phoneticPr fontId="1" type="noConversion"/>
  </si>
  <si>
    <t>르벤투스</t>
    <phoneticPr fontId="1" type="noConversion"/>
  </si>
  <si>
    <t>레비</t>
    <phoneticPr fontId="1" type="noConversion"/>
  </si>
  <si>
    <t>스타리아</t>
    <phoneticPr fontId="1" type="noConversion"/>
  </si>
  <si>
    <t>렉스턴스포츠</t>
    <phoneticPr fontId="1" type="noConversion"/>
  </si>
  <si>
    <t>카라반</t>
    <phoneticPr fontId="1" type="noConversion"/>
  </si>
  <si>
    <t>다온플러스</t>
    <phoneticPr fontId="1" type="noConversion"/>
  </si>
  <si>
    <t>르노마스터 3밴</t>
    <phoneticPr fontId="1" type="noConversion"/>
  </si>
  <si>
    <t>손가능</t>
    <phoneticPr fontId="1" type="noConversion"/>
  </si>
  <si>
    <t>이지은</t>
    <phoneticPr fontId="1" type="noConversion"/>
  </si>
  <si>
    <t>박정은</t>
    <phoneticPr fontId="1" type="noConversion"/>
  </si>
  <si>
    <t>서영희</t>
    <phoneticPr fontId="1" type="noConversion"/>
  </si>
  <si>
    <t>김철수</t>
    <phoneticPr fontId="1" type="noConversion"/>
  </si>
  <si>
    <t>김미정</t>
    <phoneticPr fontId="1" type="noConversion"/>
  </si>
  <si>
    <t>장정훈</t>
    <phoneticPr fontId="1" type="noConversion"/>
  </si>
  <si>
    <t>전철민</t>
    <phoneticPr fontId="1" type="noConversion"/>
  </si>
  <si>
    <t>전기</t>
  </si>
  <si>
    <t>전기</t>
    <phoneticPr fontId="1" type="noConversion"/>
  </si>
  <si>
    <t>경유</t>
  </si>
  <si>
    <t>경유</t>
    <phoneticPr fontId="1" type="noConversion"/>
  </si>
  <si>
    <t>휘발유</t>
  </si>
  <si>
    <t>휘발유</t>
    <phoneticPr fontId="1" type="noConversion"/>
  </si>
  <si>
    <t>전기 캠핑카 판매 가격 평균</t>
    <phoneticPr fontId="1" type="noConversion"/>
  </si>
  <si>
    <t>카라반 모델의 판매자</t>
    <phoneticPr fontId="1" type="noConversion"/>
  </si>
  <si>
    <t>최소 주행거리(단위:km)</t>
    <phoneticPr fontId="1" type="noConversion"/>
  </si>
  <si>
    <t>&lt;=50000</t>
    <phoneticPr fontId="1" type="noConversion"/>
  </si>
  <si>
    <t>총합계</t>
  </si>
  <si>
    <t>포트2</t>
  </si>
  <si>
    <t>2018년</t>
  </si>
  <si>
    <t>2019년</t>
  </si>
  <si>
    <t>2020년</t>
  </si>
  <si>
    <t>개수 : 모델명</t>
  </si>
  <si>
    <t>***</t>
  </si>
  <si>
    <t>평균 : 주행거리(단위:km)</t>
  </si>
  <si>
    <t>연료</t>
  </si>
  <si>
    <t>출고일</t>
  </si>
  <si>
    <t>&lt;&gt;전기</t>
    <phoneticPr fontId="1" type="noConversion"/>
  </si>
  <si>
    <t>모델명</t>
    <phoneticPr fontId="1" type="noConversion"/>
  </si>
  <si>
    <t>출고일</t>
    <phoneticPr fontId="1" type="noConversion"/>
  </si>
  <si>
    <t>판매자</t>
    <phoneticPr fontId="1" type="noConversion"/>
  </si>
  <si>
    <t>판매 가격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</si>
</sst>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#&quot;만&quot;&quot;원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0" borderId="12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0" xfId="0" applyNumberFormat="1" applyFont="1" applyBorder="1" applyAlignment="1">
      <alignment horizontal="right" vertical="center"/>
    </xf>
    <xf numFmtId="3" fontId="2" fillId="0" borderId="12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3" fontId="2" fillId="0" borderId="1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1" fontId="0" fillId="0" borderId="0" xfId="0" applyNumberFormat="1" applyAlignment="1">
      <alignment horizontal="right" vertical="center"/>
    </xf>
  </cellXfs>
  <cellStyles count="1">
    <cellStyle name="표준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family val="3"/>
        <charset val="129"/>
        <scheme val="none"/>
      </font>
      <numFmt numFmtId="176" formatCode="#,###&quot;만&quot;&quot;원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family val="3"/>
        <charset val="129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family val="3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family val="3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solidFill>
                  <a:sysClr val="windowText" lastClr="000000"/>
                </a:solidFill>
              </a:rPr>
              <a:t>전기 및 휘발유 캠핑카 직거래 현황</a:t>
            </a:r>
            <a:endParaRPr lang="ko-KR" sz="2000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주행거리(단위:km)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(제1작업!$C$5,제1작업!$C$7:$C$9,제1작업!$C$11:$C$12)</c:f>
              <c:strCache>
                <c:ptCount val="6"/>
                <c:pt idx="0">
                  <c:v>포트2</c:v>
                </c:pt>
                <c:pt idx="1">
                  <c:v>레비</c:v>
                </c:pt>
                <c:pt idx="2">
                  <c:v>스타리아</c:v>
                </c:pt>
                <c:pt idx="3">
                  <c:v>렉스턴스포츠</c:v>
                </c:pt>
                <c:pt idx="4">
                  <c:v>다온플러스</c:v>
                </c:pt>
                <c:pt idx="5">
                  <c:v>르노마스터 3밴</c:v>
                </c:pt>
              </c:strCache>
            </c:strRef>
          </c:cat>
          <c:val>
            <c:numRef>
              <c:f>(제1작업!$G$5,제1작업!$G$7:$G$9,제1작업!$G$11:$G$12)</c:f>
              <c:numCache>
                <c:formatCode>#,##0</c:formatCode>
                <c:ptCount val="6"/>
                <c:pt idx="0">
                  <c:v>16537</c:v>
                </c:pt>
                <c:pt idx="1">
                  <c:v>58290</c:v>
                </c:pt>
                <c:pt idx="2">
                  <c:v>17280</c:v>
                </c:pt>
                <c:pt idx="3">
                  <c:v>47169</c:v>
                </c:pt>
                <c:pt idx="4">
                  <c:v>23000</c:v>
                </c:pt>
                <c:pt idx="5">
                  <c:v>24548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7-483A-82D4-0111A235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85814992"/>
        <c:axId val="485810400"/>
      </c:barChart>
      <c:lineChart>
        <c:grouping val="standar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판매 가격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C7-483A-82D4-0111A235A1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(제1작업!$C$5,제1작업!$C$7:$C$9,제1작업!$C$11:$C$12)</c:f>
              <c:strCache>
                <c:ptCount val="6"/>
                <c:pt idx="0">
                  <c:v>포트2</c:v>
                </c:pt>
                <c:pt idx="1">
                  <c:v>레비</c:v>
                </c:pt>
                <c:pt idx="2">
                  <c:v>스타리아</c:v>
                </c:pt>
                <c:pt idx="3">
                  <c:v>렉스턴스포츠</c:v>
                </c:pt>
                <c:pt idx="4">
                  <c:v>다온플러스</c:v>
                </c:pt>
                <c:pt idx="5">
                  <c:v>르노마스터 3밴</c:v>
                </c:pt>
              </c:strCache>
            </c:strRef>
          </c:cat>
          <c:val>
            <c:numRef>
              <c:f>(제1작업!$H$5,제1작업!$H$7:$H$9,제1작업!$H$11:$H$12)</c:f>
              <c:numCache>
                <c:formatCode>#,###"만""원"</c:formatCode>
                <c:ptCount val="6"/>
                <c:pt idx="0">
                  <c:v>3500</c:v>
                </c:pt>
                <c:pt idx="1">
                  <c:v>2200</c:v>
                </c:pt>
                <c:pt idx="2">
                  <c:v>3200</c:v>
                </c:pt>
                <c:pt idx="3">
                  <c:v>2900</c:v>
                </c:pt>
                <c:pt idx="4">
                  <c:v>4450</c:v>
                </c:pt>
                <c:pt idx="5">
                  <c:v>1850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7-483A-82D4-0111A235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850600"/>
        <c:axId val="482853552"/>
      </c:lineChart>
      <c:catAx>
        <c:axId val="48581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85810400"/>
        <c:crosses val="autoZero"/>
        <c:auto val="1"/>
        <c:lblAlgn val="ctr"/>
        <c:lblOffset val="100"/>
        <c:noMultiLvlLbl val="0"/>
      </c:catAx>
      <c:valAx>
        <c:axId val="4858104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/>
              </a:solidFill>
              <a:prstDash val="dash"/>
              <a:miter lim="800000"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85814992"/>
        <c:crosses val="autoZero"/>
        <c:crossBetween val="between"/>
      </c:valAx>
      <c:valAx>
        <c:axId val="482853552"/>
        <c:scaling>
          <c:orientation val="minMax"/>
        </c:scaling>
        <c:delete val="0"/>
        <c:axPos val="r"/>
        <c:numFmt formatCode="#,###&quot;만&quot;&quot;원&quot;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82850600"/>
        <c:crosses val="max"/>
        <c:crossBetween val="between"/>
        <c:majorUnit val="1000"/>
      </c:valAx>
      <c:catAx>
        <c:axId val="482850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285355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142876</xdr:rowOff>
    </xdr:from>
    <xdr:to>
      <xdr:col>6</xdr:col>
      <xdr:colOff>485774</xdr:colOff>
      <xdr:row>2</xdr:row>
      <xdr:rowOff>333376</xdr:rowOff>
    </xdr:to>
    <xdr:sp macro="" textlink="">
      <xdr:nvSpPr>
        <xdr:cNvPr id="3" name="십자형 2">
          <a:extLst>
            <a:ext uri="{FF2B5EF4-FFF2-40B4-BE49-F238E27FC236}">
              <a16:creationId xmlns:a16="http://schemas.microsoft.com/office/drawing/2014/main" id="{EBF556F1-F2C5-4CE8-AEB9-C4C635A12A9D}"/>
            </a:ext>
          </a:extLst>
        </xdr:cNvPr>
        <xdr:cNvSpPr/>
      </xdr:nvSpPr>
      <xdr:spPr>
        <a:xfrm>
          <a:off x="123824" y="142876"/>
          <a:ext cx="5324475" cy="1104900"/>
        </a:xfrm>
        <a:prstGeom prst="plus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인증 중고 캠핑카 직거래 현황</a:t>
          </a:r>
        </a:p>
      </xdr:txBody>
    </xdr:sp>
    <xdr:clientData/>
  </xdr:twoCellAnchor>
  <xdr:twoCellAnchor editAs="oneCell">
    <xdr:from>
      <xdr:col>6</xdr:col>
      <xdr:colOff>857251</xdr:colOff>
      <xdr:row>0</xdr:row>
      <xdr:rowOff>133350</xdr:rowOff>
    </xdr:from>
    <xdr:to>
      <xdr:col>9</xdr:col>
      <xdr:colOff>857251</xdr:colOff>
      <xdr:row>2</xdr:row>
      <xdr:rowOff>190500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BFD810EE-68C1-4492-90E5-265CFAC96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9776" y="133350"/>
          <a:ext cx="278130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213416</xdr:colOff>
      <xdr:row>1</xdr:row>
      <xdr:rowOff>13748</xdr:rowOff>
    </xdr:from>
    <xdr:to>
      <xdr:col>17</xdr:col>
      <xdr:colOff>257175</xdr:colOff>
      <xdr:row>33</xdr:row>
      <xdr:rowOff>95249</xdr:rowOff>
    </xdr:to>
    <xdr:graphicFrame macro="">
      <xdr:nvGraphicFramePr>
        <xdr:cNvPr id="4" name="차트 4">
          <a:extLst>
            <a:ext uri="{FF2B5EF4-FFF2-40B4-BE49-F238E27FC236}">
              <a16:creationId xmlns:a16="http://schemas.microsoft.com/office/drawing/2014/main" id="{940F95EA-A1BE-497C-B972-C8E269D94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0.55961</cdr:x>
      <cdr:y>0.12147</cdr:y>
    </cdr:from>
    <cdr:to>
      <cdr:x>0.64213</cdr:x>
      <cdr:y>0.2169</cdr:y>
    </cdr:to>
    <cdr:sp macro="" textlink="">
      <cdr:nvSpPr>
        <cdr:cNvPr id="2" name="말풍선: 모서리가 둥근 사각형 1">
          <a:extLst xmlns:a="http://schemas.openxmlformats.org/drawingml/2006/main">
            <a:ext uri="{FF2B5EF4-FFF2-40B4-BE49-F238E27FC236}">
              <a16:creationId xmlns:a16="http://schemas.microsoft.com/office/drawing/2014/main" id="{6F66FF90-649C-446E-9F67-961C55C96C4D}"/>
            </a:ext>
          </a:extLst>
        </cdr:cNvPr>
        <cdr:cNvSpPr/>
      </cdr:nvSpPr>
      <cdr:spPr>
        <a:xfrm xmlns:a="http://schemas.openxmlformats.org/drawingml/2006/main">
          <a:off x="6330259" y="824453"/>
          <a:ext cx="933450" cy="647700"/>
        </a:xfrm>
        <a:prstGeom xmlns:a="http://schemas.openxmlformats.org/drawingml/2006/main" prst="wedgeRoundRectCallout">
          <a:avLst>
            <a:gd name="adj1" fmla="val 100595"/>
            <a:gd name="adj2" fmla="val -5297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</a:rPr>
            <a:t>최대</a:t>
          </a:r>
          <a:endParaRPr lang="en-US" altLang="ko-KR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</a:rPr>
            <a:t>판매 가격</a:t>
          </a:r>
          <a:endParaRPr lang="ko-KR">
            <a:solidFill>
              <a:sysClr val="windowText" lastClr="000000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jong2021" refreshedDate="44739.591279398148" createdVersion="7" refreshedVersion="7" minRefreshableVersion="3" recordCount="8" xr:uid="{4C2391D7-B470-4FDD-8692-5F088685A3EE}">
  <cacheSource type="worksheet">
    <worksheetSource ref="B4:H12" sheet="제1작업"/>
  </cacheSource>
  <cacheFields count="9">
    <cacheField name="매물번호" numFmtId="0">
      <sharedItems/>
    </cacheField>
    <cacheField name="모델명" numFmtId="0">
      <sharedItems count="8">
        <s v="포트2"/>
        <s v="르벤투스"/>
        <s v="레비"/>
        <s v="스타리아"/>
        <s v="렉스턴스포츠"/>
        <s v="카라반"/>
        <s v="다온플러스"/>
        <s v="르노마스터 3밴"/>
      </sharedItems>
    </cacheField>
    <cacheField name="판매자" numFmtId="0">
      <sharedItems/>
    </cacheField>
    <cacheField name="연료" numFmtId="0">
      <sharedItems count="3">
        <s v="전기"/>
        <s v="경유"/>
        <s v="휘발유"/>
      </sharedItems>
    </cacheField>
    <cacheField name="출고일" numFmtId="14">
      <sharedItems containsSemiMixedTypes="0" containsNonDate="0" containsDate="1" containsString="0" minDate="2018-02-07T00:00:00" maxDate="2020-06-15T00:00:00" count="8">
        <d v="2019-10-07T00:00:00"/>
        <d v="2018-02-07T00:00:00"/>
        <d v="2018-09-08T00:00:00"/>
        <d v="2020-02-12T00:00:00"/>
        <d v="2019-04-25T00:00:00"/>
        <d v="2019-12-11T00:00:00"/>
        <d v="2020-06-14T00:00:00"/>
        <d v="2018-03-04T00:00:00"/>
      </sharedItems>
      <fieldGroup par="8" base="4">
        <rangePr groupBy="months" startDate="2018-02-07T00:00:00" endDate="2020-06-15T00:00:00"/>
        <groupItems count="14">
          <s v="&lt;2018-02-07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6-15"/>
        </groupItems>
      </fieldGroup>
    </cacheField>
    <cacheField name="주행거리_x000a_(단위:km)" numFmtId="3">
      <sharedItems containsSemiMixedTypes="0" containsString="0" containsNumber="1" containsInteger="1" minValue="16537" maxValue="89500"/>
    </cacheField>
    <cacheField name="판매 가격" numFmtId="176">
      <sharedItems containsSemiMixedTypes="0" containsString="0" containsNumber="1" containsInteger="1" minValue="1850" maxValue="4450"/>
    </cacheField>
    <cacheField name="분기" numFmtId="0" databaseField="0">
      <fieldGroup base="4">
        <rangePr groupBy="quarters" startDate="2018-02-07T00:00:00" endDate="2020-06-15T00:00:00"/>
        <groupItems count="6">
          <s v="&lt;2018-02-07"/>
          <s v="1사분기"/>
          <s v="2사분기"/>
          <s v="3사분기"/>
          <s v="4사분기"/>
          <s v="&gt;2020-06-15"/>
        </groupItems>
      </fieldGroup>
    </cacheField>
    <cacheField name="연" numFmtId="0" databaseField="0">
      <fieldGroup base="4">
        <rangePr groupBy="years" startDate="2018-02-07T00:00:00" endDate="2020-06-15T00:00:00"/>
        <groupItems count="5">
          <s v="&lt;2018-02-07"/>
          <s v="2018년"/>
          <s v="2019년"/>
          <s v="2020년"/>
          <s v="&gt;2020-06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C-1240"/>
    <x v="0"/>
    <s v="손가능"/>
    <x v="0"/>
    <x v="0"/>
    <n v="16537"/>
    <n v="3500"/>
  </r>
  <r>
    <s v="S-1527"/>
    <x v="1"/>
    <s v="이지은"/>
    <x v="1"/>
    <x v="1"/>
    <n v="54091"/>
    <n v="1900"/>
  </r>
  <r>
    <s v="A-3841"/>
    <x v="2"/>
    <s v="박정은"/>
    <x v="2"/>
    <x v="2"/>
    <n v="58290"/>
    <n v="2200"/>
  </r>
  <r>
    <s v="Q-3737"/>
    <x v="3"/>
    <s v="서영희"/>
    <x v="0"/>
    <x v="3"/>
    <n v="17280"/>
    <n v="3200"/>
  </r>
  <r>
    <s v="K-2216"/>
    <x v="4"/>
    <s v="김철수"/>
    <x v="2"/>
    <x v="4"/>
    <n v="47169"/>
    <n v="2900"/>
  </r>
  <r>
    <s v="G-1109"/>
    <x v="5"/>
    <s v="김미정"/>
    <x v="1"/>
    <x v="5"/>
    <n v="89500"/>
    <n v="1950"/>
  </r>
  <r>
    <s v="B-1097"/>
    <x v="6"/>
    <s v="장정훈"/>
    <x v="2"/>
    <x v="6"/>
    <n v="23000"/>
    <n v="4450"/>
  </r>
  <r>
    <s v="A-2835"/>
    <x v="7"/>
    <s v="전철민"/>
    <x v="0"/>
    <x v="7"/>
    <n v="24548"/>
    <n v="18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FD8CF-96E9-4FF1-A065-3AF07A785351}" name="피벗 테이블2" cacheId="8" applyNumberFormats="0" applyBorderFormats="0" applyFontFormats="0" applyPatternFormats="0" applyAlignmentFormats="0" applyWidthHeightFormats="1" dataCaption="값" missingCaption="***" updatedVersion="7" minRefreshableVersion="3" useAutoFormatting="1" colGrandTotals="0" itemPrintTitles="1" createdVersion="7" indent="0" outline="1" outlineData="1" multipleFieldFilters="0" rowHeaderCaption="출고일" colHeaderCaption="연료">
  <location ref="B2:H8" firstHeaderRow="1" firstDataRow="3" firstDataCol="1"/>
  <pivotFields count="9">
    <pivotField showAll="0"/>
    <pivotField dataField="1" showAll="0" countASubtotal="1">
      <items count="9">
        <item x="6"/>
        <item x="2"/>
        <item x="4"/>
        <item x="7"/>
        <item x="1"/>
        <item x="3"/>
        <item x="5"/>
        <item x="0"/>
        <item t="countA"/>
      </items>
    </pivotField>
    <pivotField showAll="0"/>
    <pivotField axis="axisCol" showAll="0">
      <items count="4">
        <item x="2"/>
        <item x="0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3" showAll="0"/>
    <pivotField numFmtId="176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8"/>
  </rowFields>
  <rowItems count="4">
    <i>
      <x v="1"/>
    </i>
    <i>
      <x v="2"/>
    </i>
    <i>
      <x v="3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모델명" fld="1" subtotal="count" baseField="0" baseItem="0"/>
    <dataField name="평균 : 주행거리(단위:km)" fld="5" subtotal="average" baseField="8" baseItem="1"/>
  </dataFields>
  <formats count="14">
    <format dxfId="18">
      <pivotArea type="origin" dataOnly="0" labelOnly="1" outline="0" fieldPosition="0"/>
    </format>
    <format dxfId="17">
      <pivotArea field="3" type="button" dataOnly="0" labelOnly="1" outline="0" axis="axisCol" fieldPosition="0"/>
    </format>
    <format dxfId="16">
      <pivotArea field="-2" type="button" dataOnly="0" labelOnly="1" outline="0" axis="axisCol" fieldPosition="1"/>
    </format>
    <format dxfId="15">
      <pivotArea type="topRight" dataOnly="0" labelOnly="1" outline="0" fieldPosition="0"/>
    </format>
    <format dxfId="14">
      <pivotArea field="8" type="button" dataOnly="0" labelOnly="1" outline="0" axis="axisRow" fieldPosition="0"/>
    </format>
    <format dxfId="13">
      <pivotArea dataOnly="0" labelOnly="1" fieldPosition="0">
        <references count="1">
          <reference field="3" count="0"/>
        </references>
      </pivotArea>
    </format>
    <format dxfId="1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1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9">
      <pivotArea outline="0" collapsedLevelsAreSubtotals="1" fieldPosition="0"/>
    </format>
    <format dxfId="8">
      <pivotArea collapsedLevelsAreSubtotals="1" fieldPosition="0">
        <references count="2">
          <reference field="3" count="1" selected="0">
            <x v="2"/>
          </reference>
          <reference field="8" count="1">
            <x v="3"/>
          </reference>
        </references>
      </pivotArea>
    </format>
    <format dxfId="7">
      <pivotArea outline="0" collapsedLevelsAreSubtotals="1" fieldPosition="0">
        <references count="2">
          <reference field="4294967294" count="2" selected="0">
            <x v="0"/>
            <x v="1"/>
          </reference>
          <reference field="3" count="2" selected="0">
            <x v="0"/>
            <x v="1"/>
          </reference>
        </references>
      </pivotArea>
    </format>
    <format dxfId="6">
      <pivotArea collapsedLevelsAreSubtotals="1" fieldPosition="0">
        <references count="2">
          <reference field="3" count="1" selected="0">
            <x v="2"/>
          </reference>
          <reference field="8" count="2">
            <x v="1"/>
            <x v="2"/>
          </reference>
        </references>
      </pivotArea>
    </format>
    <format dxfId="5">
      <pivotArea field="3" grandRow="1" outline="0" collapsedLevelsAreSubtotals="1" axis="axisCol" fieldPosition="0">
        <references count="1">
          <reference field="3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FD9241-C4C5-4130-8A5B-608B9C251FF5}" name="표1" displayName="표1" ref="B18:E20" totalsRowShown="0" tableBorderDxfId="4">
  <autoFilter ref="B18:E20" xr:uid="{37FD9241-C4C5-4130-8A5B-608B9C251FF5}"/>
  <tableColumns count="4">
    <tableColumn id="1" xr3:uid="{B6ADA047-AC2E-4287-8A12-D3C861293AA5}" name="모델명" dataDxfId="3"/>
    <tableColumn id="2" xr3:uid="{1F314EA9-27D1-4F2D-93AE-C7169940053C}" name="판매자" dataDxfId="2"/>
    <tableColumn id="3" xr3:uid="{A02A59A4-F5C9-42B7-80FB-FBD6165A6074}" name="출고일" dataDxfId="1"/>
    <tableColumn id="4" xr3:uid="{7B51AAB0-9148-4C4B-8A05-544F4BE5F5C3}" name="판매 가격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A805C-3A24-4367-B9A6-3B03118115D1}">
  <dimension ref="B1:J22"/>
  <sheetViews>
    <sheetView zoomScale="115" zoomScaleNormal="115" workbookViewId="0">
      <selection activeCell="G15" sqref="G15"/>
    </sheetView>
  </sheetViews>
  <sheetFormatPr defaultColWidth="11.375" defaultRowHeight="22.5" customHeight="1" x14ac:dyDescent="0.3"/>
  <cols>
    <col min="1" max="1" width="1.625" customWidth="1"/>
    <col min="3" max="3" width="15.125" customWidth="1"/>
    <col min="6" max="6" width="14.25" customWidth="1"/>
    <col min="8" max="8" width="13.75" customWidth="1"/>
  </cols>
  <sheetData>
    <row r="1" spans="2:10" ht="36" customHeight="1" x14ac:dyDescent="0.3"/>
    <row r="2" spans="2:10" ht="36" customHeight="1" x14ac:dyDescent="0.3"/>
    <row r="3" spans="2:10" ht="36" customHeight="1" thickBot="1" x14ac:dyDescent="0.35"/>
    <row r="4" spans="2:10" ht="38.25" customHeight="1" thickBot="1" x14ac:dyDescent="0.35">
      <c r="B4" s="15" t="s">
        <v>0</v>
      </c>
      <c r="C4" s="16" t="s">
        <v>1</v>
      </c>
      <c r="D4" s="16" t="s">
        <v>2</v>
      </c>
      <c r="E4" s="16" t="s">
        <v>3</v>
      </c>
      <c r="F4" s="16" t="s">
        <v>4</v>
      </c>
      <c r="G4" s="17" t="s">
        <v>5</v>
      </c>
      <c r="H4" s="16" t="s">
        <v>6</v>
      </c>
      <c r="I4" s="17" t="s">
        <v>7</v>
      </c>
      <c r="J4" s="18" t="s">
        <v>8</v>
      </c>
    </row>
    <row r="5" spans="2:10" ht="22.5" customHeight="1" x14ac:dyDescent="0.3">
      <c r="B5" s="1" t="s">
        <v>9</v>
      </c>
      <c r="C5" s="2" t="s">
        <v>17</v>
      </c>
      <c r="D5" s="2" t="s">
        <v>25</v>
      </c>
      <c r="E5" s="2" t="s">
        <v>34</v>
      </c>
      <c r="F5" s="3">
        <v>43745</v>
      </c>
      <c r="G5" s="23">
        <v>16537</v>
      </c>
      <c r="H5" s="20">
        <v>3500</v>
      </c>
      <c r="I5" s="2">
        <f>_xlfn.RANK.EQ(F4:F12,$F$5:$F$12,1)</f>
        <v>5</v>
      </c>
      <c r="J5" s="4" t="str">
        <f>CHOOSE(MID(B5,3,1),"5명","3명","2명")</f>
        <v>5명</v>
      </c>
    </row>
    <row r="6" spans="2:10" ht="22.5" customHeight="1" x14ac:dyDescent="0.3">
      <c r="B6" s="5" t="s">
        <v>10</v>
      </c>
      <c r="C6" s="6" t="s">
        <v>18</v>
      </c>
      <c r="D6" s="6" t="s">
        <v>26</v>
      </c>
      <c r="E6" s="6" t="s">
        <v>36</v>
      </c>
      <c r="F6" s="7">
        <v>43138</v>
      </c>
      <c r="G6" s="24">
        <v>54091</v>
      </c>
      <c r="H6" s="21">
        <v>1900</v>
      </c>
      <c r="I6" s="2">
        <f t="shared" ref="I6:I12" si="0">_xlfn.RANK.EQ(F5:F13,$F$5:$F$12,1)</f>
        <v>1</v>
      </c>
      <c r="J6" s="4" t="str">
        <f t="shared" ref="J6:J12" si="1">CHOOSE(MID(B6,3,1),"5명","3명","2명")</f>
        <v>5명</v>
      </c>
    </row>
    <row r="7" spans="2:10" ht="22.5" customHeight="1" x14ac:dyDescent="0.3">
      <c r="B7" s="5" t="s">
        <v>11</v>
      </c>
      <c r="C7" s="6" t="s">
        <v>19</v>
      </c>
      <c r="D7" s="6" t="s">
        <v>27</v>
      </c>
      <c r="E7" s="6" t="s">
        <v>38</v>
      </c>
      <c r="F7" s="7">
        <v>43351</v>
      </c>
      <c r="G7" s="24">
        <v>58290</v>
      </c>
      <c r="H7" s="21">
        <v>2200</v>
      </c>
      <c r="I7" s="2">
        <f t="shared" si="0"/>
        <v>3</v>
      </c>
      <c r="J7" s="4" t="str">
        <f t="shared" si="1"/>
        <v>2명</v>
      </c>
    </row>
    <row r="8" spans="2:10" ht="22.5" customHeight="1" x14ac:dyDescent="0.3">
      <c r="B8" s="5" t="s">
        <v>12</v>
      </c>
      <c r="C8" s="6" t="s">
        <v>20</v>
      </c>
      <c r="D8" s="6" t="s">
        <v>28</v>
      </c>
      <c r="E8" s="6" t="s">
        <v>34</v>
      </c>
      <c r="F8" s="7">
        <v>43873</v>
      </c>
      <c r="G8" s="24">
        <v>17280</v>
      </c>
      <c r="H8" s="21">
        <v>3200</v>
      </c>
      <c r="I8" s="2">
        <f t="shared" si="0"/>
        <v>7</v>
      </c>
      <c r="J8" s="4" t="str">
        <f t="shared" si="1"/>
        <v>2명</v>
      </c>
    </row>
    <row r="9" spans="2:10" ht="22.5" customHeight="1" x14ac:dyDescent="0.3">
      <c r="B9" s="5" t="s">
        <v>13</v>
      </c>
      <c r="C9" s="6" t="s">
        <v>21</v>
      </c>
      <c r="D9" s="6" t="s">
        <v>29</v>
      </c>
      <c r="E9" s="6" t="s">
        <v>38</v>
      </c>
      <c r="F9" s="7">
        <v>43580</v>
      </c>
      <c r="G9" s="24">
        <v>47169</v>
      </c>
      <c r="H9" s="21">
        <v>2900</v>
      </c>
      <c r="I9" s="2">
        <f t="shared" si="0"/>
        <v>4</v>
      </c>
      <c r="J9" s="4" t="str">
        <f t="shared" si="1"/>
        <v>3명</v>
      </c>
    </row>
    <row r="10" spans="2:10" ht="22.5" customHeight="1" x14ac:dyDescent="0.3">
      <c r="B10" s="5" t="s">
        <v>14</v>
      </c>
      <c r="C10" s="6" t="s">
        <v>22</v>
      </c>
      <c r="D10" s="6" t="s">
        <v>30</v>
      </c>
      <c r="E10" s="6" t="s">
        <v>36</v>
      </c>
      <c r="F10" s="7">
        <v>43810</v>
      </c>
      <c r="G10" s="24">
        <v>89500</v>
      </c>
      <c r="H10" s="21">
        <v>1950</v>
      </c>
      <c r="I10" s="2">
        <f t="shared" si="0"/>
        <v>6</v>
      </c>
      <c r="J10" s="4" t="str">
        <f t="shared" si="1"/>
        <v>5명</v>
      </c>
    </row>
    <row r="11" spans="2:10" ht="22.5" customHeight="1" x14ac:dyDescent="0.3">
      <c r="B11" s="5" t="s">
        <v>15</v>
      </c>
      <c r="C11" s="6" t="s">
        <v>23</v>
      </c>
      <c r="D11" s="6" t="s">
        <v>31</v>
      </c>
      <c r="E11" s="6" t="s">
        <v>38</v>
      </c>
      <c r="F11" s="7">
        <v>43996</v>
      </c>
      <c r="G11" s="24">
        <v>23000</v>
      </c>
      <c r="H11" s="21">
        <v>4450</v>
      </c>
      <c r="I11" s="2">
        <f t="shared" si="0"/>
        <v>8</v>
      </c>
      <c r="J11" s="4" t="str">
        <f t="shared" si="1"/>
        <v>5명</v>
      </c>
    </row>
    <row r="12" spans="2:10" ht="22.5" customHeight="1" thickBot="1" x14ac:dyDescent="0.35">
      <c r="B12" s="8" t="s">
        <v>16</v>
      </c>
      <c r="C12" s="9" t="s">
        <v>24</v>
      </c>
      <c r="D12" s="9" t="s">
        <v>32</v>
      </c>
      <c r="E12" s="9" t="s">
        <v>34</v>
      </c>
      <c r="F12" s="10">
        <v>43163</v>
      </c>
      <c r="G12" s="25">
        <v>24548</v>
      </c>
      <c r="H12" s="22">
        <v>1850</v>
      </c>
      <c r="I12" s="2">
        <f t="shared" si="0"/>
        <v>2</v>
      </c>
      <c r="J12" s="4" t="str">
        <f t="shared" si="1"/>
        <v>3명</v>
      </c>
    </row>
    <row r="13" spans="2:10" ht="22.5" customHeight="1" x14ac:dyDescent="0.3">
      <c r="B13" s="26" t="s">
        <v>39</v>
      </c>
      <c r="C13" s="27"/>
      <c r="D13" s="27"/>
      <c r="E13" s="11">
        <f>DAVERAGE(C4:H12,6,E4:E5)</f>
        <v>2850</v>
      </c>
      <c r="F13" s="30"/>
      <c r="G13" s="27" t="s">
        <v>41</v>
      </c>
      <c r="H13" s="27"/>
      <c r="I13" s="27"/>
      <c r="J13" s="12">
        <f>SMALL(주행거리,1)</f>
        <v>16537</v>
      </c>
    </row>
    <row r="14" spans="2:10" ht="22.5" customHeight="1" thickBot="1" x14ac:dyDescent="0.35">
      <c r="B14" s="28" t="s">
        <v>40</v>
      </c>
      <c r="C14" s="29"/>
      <c r="D14" s="29"/>
      <c r="E14" s="13" t="str">
        <f>INDEX(D5:D12,MATCH(C10,D5:D10,1))</f>
        <v>김미정</v>
      </c>
      <c r="F14" s="31"/>
      <c r="G14" s="19" t="s">
        <v>1</v>
      </c>
      <c r="H14" s="13" t="s">
        <v>44</v>
      </c>
      <c r="I14" s="19" t="s">
        <v>6</v>
      </c>
      <c r="J14" s="14">
        <f>VLOOKUP(H14,$C$5:$H$12,6,0)</f>
        <v>3500</v>
      </c>
    </row>
    <row r="21" ht="19.5" customHeight="1" x14ac:dyDescent="0.3"/>
    <row r="22" ht="39.75" customHeight="1" x14ac:dyDescent="0.3"/>
  </sheetData>
  <mergeCells count="4">
    <mergeCell ref="B13:D13"/>
    <mergeCell ref="B14:D14"/>
    <mergeCell ref="G13:I13"/>
    <mergeCell ref="F13:F14"/>
  </mergeCells>
  <phoneticPr fontId="1" type="noConversion"/>
  <dataValidations count="1">
    <dataValidation type="list" allowBlank="1" showInputMessage="1" showErrorMessage="1" sqref="H14" xr:uid="{1AABA869-09C3-47AC-B024-496CD4BECBA4}">
      <formula1>$C$5:$C$12</formula1>
    </dataValidation>
  </dataValidations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30F6-5DB1-4A18-9CF5-084F475D0B8C}">
  <dimension ref="B1:H20"/>
  <sheetViews>
    <sheetView workbookViewId="0">
      <selection activeCell="H20" sqref="H20"/>
    </sheetView>
  </sheetViews>
  <sheetFormatPr defaultColWidth="11.75" defaultRowHeight="16.5" x14ac:dyDescent="0.3"/>
  <cols>
    <col min="1" max="1" width="1.625" customWidth="1"/>
    <col min="2" max="2" width="11.375"/>
    <col min="3" max="3" width="15.125" customWidth="1"/>
    <col min="4" max="5" width="11.375"/>
    <col min="6" max="6" width="14.25" customWidth="1"/>
    <col min="7" max="7" width="11.375"/>
    <col min="8" max="8" width="13.75" customWidth="1"/>
  </cols>
  <sheetData>
    <row r="1" spans="2:8" ht="17.25" thickBot="1" x14ac:dyDescent="0.35"/>
    <row r="2" spans="2:8" ht="27.75" thickBot="1" x14ac:dyDescent="0.35">
      <c r="B2" s="15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7" t="s">
        <v>5</v>
      </c>
      <c r="H2" s="16" t="s">
        <v>6</v>
      </c>
    </row>
    <row r="3" spans="2:8" x14ac:dyDescent="0.3">
      <c r="B3" s="1" t="s">
        <v>9</v>
      </c>
      <c r="C3" s="2" t="s">
        <v>17</v>
      </c>
      <c r="D3" s="2" t="s">
        <v>25</v>
      </c>
      <c r="E3" s="2" t="s">
        <v>34</v>
      </c>
      <c r="F3" s="3">
        <v>43745</v>
      </c>
      <c r="G3" s="23">
        <v>16537</v>
      </c>
      <c r="H3" s="20">
        <v>3500</v>
      </c>
    </row>
    <row r="4" spans="2:8" x14ac:dyDescent="0.3">
      <c r="B4" s="5" t="s">
        <v>10</v>
      </c>
      <c r="C4" s="6" t="s">
        <v>18</v>
      </c>
      <c r="D4" s="6" t="s">
        <v>26</v>
      </c>
      <c r="E4" s="6" t="s">
        <v>36</v>
      </c>
      <c r="F4" s="7">
        <v>43138</v>
      </c>
      <c r="G4" s="24">
        <v>54091</v>
      </c>
      <c r="H4" s="21">
        <v>1900</v>
      </c>
    </row>
    <row r="5" spans="2:8" x14ac:dyDescent="0.3">
      <c r="B5" s="5" t="s">
        <v>11</v>
      </c>
      <c r="C5" s="6" t="s">
        <v>19</v>
      </c>
      <c r="D5" s="6" t="s">
        <v>27</v>
      </c>
      <c r="E5" s="6" t="s">
        <v>38</v>
      </c>
      <c r="F5" s="7">
        <v>43351</v>
      </c>
      <c r="G5" s="24">
        <v>58290</v>
      </c>
      <c r="H5" s="21">
        <v>2200</v>
      </c>
    </row>
    <row r="6" spans="2:8" x14ac:dyDescent="0.3">
      <c r="B6" s="5" t="s">
        <v>12</v>
      </c>
      <c r="C6" s="6" t="s">
        <v>20</v>
      </c>
      <c r="D6" s="6" t="s">
        <v>28</v>
      </c>
      <c r="E6" s="6" t="s">
        <v>34</v>
      </c>
      <c r="F6" s="7">
        <v>43873</v>
      </c>
      <c r="G6" s="24">
        <v>17280</v>
      </c>
      <c r="H6" s="21">
        <v>3200</v>
      </c>
    </row>
    <row r="7" spans="2:8" x14ac:dyDescent="0.3">
      <c r="B7" s="5" t="s">
        <v>13</v>
      </c>
      <c r="C7" s="6" t="s">
        <v>21</v>
      </c>
      <c r="D7" s="6" t="s">
        <v>29</v>
      </c>
      <c r="E7" s="6" t="s">
        <v>38</v>
      </c>
      <c r="F7" s="7">
        <v>43580</v>
      </c>
      <c r="G7" s="24">
        <v>47169</v>
      </c>
      <c r="H7" s="21">
        <v>2900</v>
      </c>
    </row>
    <row r="8" spans="2:8" x14ac:dyDescent="0.3">
      <c r="B8" s="5" t="s">
        <v>14</v>
      </c>
      <c r="C8" s="6" t="s">
        <v>22</v>
      </c>
      <c r="D8" s="6" t="s">
        <v>30</v>
      </c>
      <c r="E8" s="6" t="s">
        <v>36</v>
      </c>
      <c r="F8" s="7">
        <v>43810</v>
      </c>
      <c r="G8" s="24">
        <v>89500</v>
      </c>
      <c r="H8" s="21">
        <v>1950</v>
      </c>
    </row>
    <row r="9" spans="2:8" x14ac:dyDescent="0.3">
      <c r="B9" s="5" t="s">
        <v>15</v>
      </c>
      <c r="C9" s="6" t="s">
        <v>23</v>
      </c>
      <c r="D9" s="6" t="s">
        <v>31</v>
      </c>
      <c r="E9" s="6" t="s">
        <v>38</v>
      </c>
      <c r="F9" s="7">
        <v>43996</v>
      </c>
      <c r="G9" s="24">
        <v>23000</v>
      </c>
      <c r="H9" s="21">
        <v>4450</v>
      </c>
    </row>
    <row r="10" spans="2:8" x14ac:dyDescent="0.3">
      <c r="B10" s="8" t="s">
        <v>16</v>
      </c>
      <c r="C10" s="9" t="s">
        <v>24</v>
      </c>
      <c r="D10" s="9" t="s">
        <v>32</v>
      </c>
      <c r="E10" s="9" t="s">
        <v>34</v>
      </c>
      <c r="F10" s="10">
        <v>43163</v>
      </c>
      <c r="G10" s="25">
        <v>24548</v>
      </c>
      <c r="H10" s="22">
        <v>1850</v>
      </c>
    </row>
    <row r="13" spans="2:8" ht="17.25" thickBot="1" x14ac:dyDescent="0.35"/>
    <row r="14" spans="2:8" ht="27.75" thickBot="1" x14ac:dyDescent="0.35">
      <c r="B14" s="16" t="s">
        <v>3</v>
      </c>
      <c r="C14" s="17" t="s">
        <v>5</v>
      </c>
    </row>
    <row r="15" spans="2:8" x14ac:dyDescent="0.3">
      <c r="B15" t="s">
        <v>53</v>
      </c>
      <c r="C15" t="s">
        <v>42</v>
      </c>
    </row>
    <row r="18" spans="2:5" x14ac:dyDescent="0.3">
      <c r="B18" t="s">
        <v>54</v>
      </c>
      <c r="C18" t="s">
        <v>56</v>
      </c>
      <c r="D18" t="s">
        <v>55</v>
      </c>
      <c r="E18" t="s">
        <v>57</v>
      </c>
    </row>
    <row r="19" spans="2:5" x14ac:dyDescent="0.3">
      <c r="B19" s="6" t="s">
        <v>21</v>
      </c>
      <c r="C19" s="6" t="s">
        <v>29</v>
      </c>
      <c r="D19" s="7">
        <v>43580</v>
      </c>
      <c r="E19" s="21">
        <v>2900</v>
      </c>
    </row>
    <row r="20" spans="2:5" x14ac:dyDescent="0.3">
      <c r="B20" s="9" t="s">
        <v>23</v>
      </c>
      <c r="C20" s="9" t="s">
        <v>31</v>
      </c>
      <c r="D20" s="10">
        <v>43996</v>
      </c>
      <c r="E20" s="22">
        <v>4450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0CCC-B549-4235-A39B-A9A2A5A41617}">
  <dimension ref="B2:H8"/>
  <sheetViews>
    <sheetView tabSelected="1" workbookViewId="0">
      <selection activeCell="H18" sqref="H18"/>
    </sheetView>
  </sheetViews>
  <sheetFormatPr defaultColWidth="11.625" defaultRowHeight="16.5" x14ac:dyDescent="0.3"/>
  <cols>
    <col min="1" max="1" width="1.625" customWidth="1"/>
    <col min="2" max="2" width="11.875" bestFit="1" customWidth="1"/>
    <col min="3" max="3" width="13.125" customWidth="1"/>
    <col min="4" max="4" width="22.625" customWidth="1"/>
    <col min="5" max="5" width="13.125" bestFit="1" customWidth="1"/>
    <col min="6" max="6" width="22" customWidth="1"/>
    <col min="7" max="7" width="13.125" bestFit="1" customWidth="1"/>
    <col min="8" max="8" width="22.5" customWidth="1"/>
    <col min="9" max="9" width="18" bestFit="1" customWidth="1"/>
    <col min="10" max="10" width="20.125" bestFit="1" customWidth="1"/>
    <col min="11" max="11" width="5.5" bestFit="1" customWidth="1"/>
    <col min="12" max="12" width="13.25" bestFit="1" customWidth="1"/>
    <col min="13" max="13" width="11.875" bestFit="1" customWidth="1"/>
    <col min="14" max="14" width="16.125" bestFit="1" customWidth="1"/>
    <col min="15" max="15" width="9.875" bestFit="1" customWidth="1"/>
    <col min="16" max="16" width="18.125" bestFit="1" customWidth="1"/>
    <col min="17" max="17" width="20.125" bestFit="1" customWidth="1"/>
    <col min="18" max="19" width="14" bestFit="1" customWidth="1"/>
    <col min="20" max="20" width="11.875" bestFit="1" customWidth="1"/>
    <col min="21" max="21" width="11.125" bestFit="1" customWidth="1"/>
    <col min="22" max="22" width="7.375" bestFit="1" customWidth="1"/>
  </cols>
  <sheetData>
    <row r="2" spans="2:8" x14ac:dyDescent="0.3">
      <c r="B2" s="33"/>
      <c r="C2" s="34" t="s">
        <v>51</v>
      </c>
      <c r="D2" s="33"/>
      <c r="E2" s="33"/>
      <c r="F2" s="33"/>
      <c r="G2" s="33"/>
      <c r="H2" s="33"/>
    </row>
    <row r="3" spans="2:8" x14ac:dyDescent="0.3">
      <c r="B3" s="33"/>
      <c r="C3" s="33" t="s">
        <v>37</v>
      </c>
      <c r="D3" s="33"/>
      <c r="E3" s="33" t="s">
        <v>33</v>
      </c>
      <c r="F3" s="33"/>
      <c r="G3" s="33" t="s">
        <v>35</v>
      </c>
      <c r="H3" s="33"/>
    </row>
    <row r="4" spans="2:8" x14ac:dyDescent="0.3">
      <c r="B4" s="34" t="s">
        <v>52</v>
      </c>
      <c r="C4" s="33" t="s">
        <v>48</v>
      </c>
      <c r="D4" s="33" t="s">
        <v>50</v>
      </c>
      <c r="E4" s="33" t="s">
        <v>48</v>
      </c>
      <c r="F4" s="33" t="s">
        <v>50</v>
      </c>
      <c r="G4" s="33" t="s">
        <v>48</v>
      </c>
      <c r="H4" s="33" t="s">
        <v>50</v>
      </c>
    </row>
    <row r="5" spans="2:8" x14ac:dyDescent="0.3">
      <c r="B5" s="32" t="s">
        <v>45</v>
      </c>
      <c r="C5" s="36">
        <v>1</v>
      </c>
      <c r="D5" s="36">
        <v>58290</v>
      </c>
      <c r="E5" s="36">
        <v>1</v>
      </c>
      <c r="F5" s="36">
        <v>24548</v>
      </c>
      <c r="G5" s="36">
        <v>1</v>
      </c>
      <c r="H5" s="36">
        <v>54091</v>
      </c>
    </row>
    <row r="6" spans="2:8" x14ac:dyDescent="0.3">
      <c r="B6" s="32" t="s">
        <v>46</v>
      </c>
      <c r="C6" s="36">
        <v>1</v>
      </c>
      <c r="D6" s="36">
        <v>47169</v>
      </c>
      <c r="E6" s="36">
        <v>1</v>
      </c>
      <c r="F6" s="36">
        <v>16537</v>
      </c>
      <c r="G6" s="36">
        <v>1</v>
      </c>
      <c r="H6" s="36">
        <v>89500</v>
      </c>
    </row>
    <row r="7" spans="2:8" x14ac:dyDescent="0.3">
      <c r="B7" s="32" t="s">
        <v>47</v>
      </c>
      <c r="C7" s="36">
        <v>1</v>
      </c>
      <c r="D7" s="36">
        <v>23000</v>
      </c>
      <c r="E7" s="36">
        <v>1</v>
      </c>
      <c r="F7" s="36">
        <v>17280</v>
      </c>
      <c r="G7" s="35" t="s">
        <v>49</v>
      </c>
      <c r="H7" s="35" t="s">
        <v>49</v>
      </c>
    </row>
    <row r="8" spans="2:8" x14ac:dyDescent="0.3">
      <c r="B8" s="32" t="s">
        <v>43</v>
      </c>
      <c r="C8" s="36">
        <v>3</v>
      </c>
      <c r="D8" s="36">
        <v>42819.666666666664</v>
      </c>
      <c r="E8" s="36">
        <v>3</v>
      </c>
      <c r="F8" s="36">
        <v>19455</v>
      </c>
      <c r="G8" s="36">
        <v>2</v>
      </c>
      <c r="H8" s="36">
        <v>71795.5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24D4-EDE4-463E-BE1C-1E942EB59026}">
  <dimension ref="A1"/>
  <sheetViews>
    <sheetView workbookViewId="0">
      <selection activeCell="D7" sqref="D7"/>
    </sheetView>
  </sheetViews>
  <sheetFormatPr defaultColWidth="11.375" defaultRowHeight="16.5" x14ac:dyDescent="0.3"/>
  <cols>
    <col min="1" max="1" width="1.625" customWidth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주행거리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sejong2021</dc:creator>
  <cp:lastModifiedBy>sejong2021</cp:lastModifiedBy>
  <dcterms:created xsi:type="dcterms:W3CDTF">2022-06-13T05:07:51Z</dcterms:created>
  <dcterms:modified xsi:type="dcterms:W3CDTF">2022-06-27T07:21:38Z</dcterms:modified>
</cp:coreProperties>
</file>