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응귱\엑셀\"/>
    </mc:Choice>
  </mc:AlternateContent>
  <xr:revisionPtr revIDLastSave="0" documentId="8_{F486C1BC-3E38-41B0-9223-05870FC5AE5C}" xr6:coauthVersionLast="47" xr6:coauthVersionMax="47" xr10:uidLastSave="{00000000-0000-0000-0000-000000000000}"/>
  <bookViews>
    <workbookView xWindow="-120" yWindow="-120" windowWidth="29040" windowHeight="15840" activeTab="2" xr2:uid="{5CBD2035-7C21-4079-B270-3AED00F1CB4C}"/>
  </bookViews>
  <sheets>
    <sheet name="제1작업" sheetId="1" r:id="rId1"/>
    <sheet name="제2작업" sheetId="2" r:id="rId2"/>
    <sheet name="제3작업" sheetId="3" r:id="rId3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제2작업!$B$18:$H$18</definedName>
    <definedName name="학교명">제1작업!$E$5:$E$12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3" l="1"/>
  <c r="G22" i="3"/>
  <c r="G19" i="3"/>
  <c r="G16" i="3"/>
  <c r="G13" i="3"/>
  <c r="G10" i="3"/>
  <c r="G7" i="3"/>
  <c r="G4" i="3"/>
  <c r="G27" i="3" s="1"/>
  <c r="D26" i="3"/>
  <c r="D23" i="3"/>
  <c r="D20" i="3"/>
  <c r="D17" i="3"/>
  <c r="D14" i="3"/>
  <c r="D11" i="3"/>
  <c r="D8" i="3"/>
  <c r="D5" i="3"/>
  <c r="H11" i="2"/>
  <c r="I5" i="1"/>
  <c r="I12" i="1"/>
  <c r="I6" i="1"/>
  <c r="I7" i="1"/>
  <c r="I8" i="1"/>
  <c r="I9" i="1"/>
  <c r="I10" i="1"/>
  <c r="I11" i="1"/>
  <c r="J14" i="1"/>
  <c r="J13" i="1"/>
  <c r="E14" i="1"/>
  <c r="E13" i="1"/>
  <c r="J6" i="1"/>
  <c r="J7" i="1"/>
  <c r="J8" i="1"/>
  <c r="J9" i="1"/>
  <c r="J10" i="1"/>
  <c r="J11" i="1"/>
  <c r="J12" i="1"/>
  <c r="J5" i="1"/>
  <c r="D28" i="3" l="1"/>
</calcChain>
</file>

<file path=xl/sharedStrings.xml><?xml version="1.0" encoding="utf-8"?>
<sst xmlns="http://schemas.openxmlformats.org/spreadsheetml/2006/main" count="171" uniqueCount="50">
  <si>
    <t>관리코드</t>
    <phoneticPr fontId="2" type="noConversion"/>
  </si>
  <si>
    <t>대출도서</t>
    <phoneticPr fontId="2" type="noConversion"/>
  </si>
  <si>
    <t>학교명</t>
    <phoneticPr fontId="2" type="noConversion"/>
  </si>
  <si>
    <t>대출일</t>
    <phoneticPr fontId="2" type="noConversion"/>
  </si>
  <si>
    <t>누적
대출권수</t>
    <phoneticPr fontId="2" type="noConversion"/>
  </si>
  <si>
    <t>도서 포인트</t>
    <phoneticPr fontId="2" type="noConversion"/>
  </si>
  <si>
    <t>출판사</t>
    <phoneticPr fontId="2" type="noConversion"/>
  </si>
  <si>
    <t>포인트
순위</t>
    <phoneticPr fontId="2" type="noConversion"/>
  </si>
  <si>
    <t>3861-K</t>
    <phoneticPr fontId="2" type="noConversion"/>
  </si>
  <si>
    <t>3127-P</t>
    <phoneticPr fontId="2" type="noConversion"/>
  </si>
  <si>
    <t>3738-G</t>
    <phoneticPr fontId="2" type="noConversion"/>
  </si>
  <si>
    <t>3928-G</t>
    <phoneticPr fontId="2" type="noConversion"/>
  </si>
  <si>
    <t>3131-P</t>
    <phoneticPr fontId="2" type="noConversion"/>
  </si>
  <si>
    <t>3955-P</t>
    <phoneticPr fontId="2" type="noConversion"/>
  </si>
  <si>
    <t>3219-K</t>
    <phoneticPr fontId="2" type="noConversion"/>
  </si>
  <si>
    <t>3713-P</t>
    <phoneticPr fontId="2" type="noConversion"/>
  </si>
  <si>
    <t>바다 목욕탕</t>
  </si>
  <si>
    <t>바다 목욕탕</t>
    <phoneticPr fontId="2" type="noConversion"/>
  </si>
  <si>
    <t>땅콩 동그라미</t>
    <phoneticPr fontId="2" type="noConversion"/>
  </si>
  <si>
    <t>모치모치 나무</t>
    <phoneticPr fontId="2" type="noConversion"/>
  </si>
  <si>
    <t>헤리포터</t>
    <phoneticPr fontId="2" type="noConversion"/>
  </si>
  <si>
    <t>책 읽은 도깨비</t>
    <phoneticPr fontId="2" type="noConversion"/>
  </si>
  <si>
    <t>꼬마 지빠귀</t>
    <phoneticPr fontId="2" type="noConversion"/>
  </si>
  <si>
    <t>퀴즈 과학상식</t>
    <phoneticPr fontId="2" type="noConversion"/>
  </si>
  <si>
    <t>아기 고둥 두마리</t>
    <phoneticPr fontId="2" type="noConversion"/>
  </si>
  <si>
    <t>전수민</t>
    <phoneticPr fontId="2" type="noConversion"/>
  </si>
  <si>
    <t>박지현</t>
    <phoneticPr fontId="2" type="noConversion"/>
  </si>
  <si>
    <t>김종환</t>
    <phoneticPr fontId="2" type="noConversion"/>
  </si>
  <si>
    <t>이지은</t>
    <phoneticPr fontId="2" type="noConversion"/>
  </si>
  <si>
    <t>정찬호</t>
    <phoneticPr fontId="2" type="noConversion"/>
  </si>
  <si>
    <t>권제인</t>
    <phoneticPr fontId="2" type="noConversion"/>
  </si>
  <si>
    <t>김승희</t>
    <phoneticPr fontId="2" type="noConversion"/>
  </si>
  <si>
    <t>윤인혜</t>
    <phoneticPr fontId="2" type="noConversion"/>
  </si>
  <si>
    <t>월계초등학교</t>
    <phoneticPr fontId="2" type="noConversion"/>
  </si>
  <si>
    <t>산월초등학교</t>
    <phoneticPr fontId="2" type="noConversion"/>
  </si>
  <si>
    <t>수문초등학교</t>
    <phoneticPr fontId="2" type="noConversion"/>
  </si>
  <si>
    <t>최대 도서 포인트</t>
    <phoneticPr fontId="2" type="noConversion"/>
  </si>
  <si>
    <t>월계초등학교 학생의 도서 포인트 합계</t>
    <phoneticPr fontId="2" type="noConversion"/>
  </si>
  <si>
    <t>대출자</t>
    <phoneticPr fontId="2" type="noConversion"/>
  </si>
  <si>
    <t>수문초등학교 학생의 누적 대출권수 평균</t>
    <phoneticPr fontId="2" type="noConversion"/>
  </si>
  <si>
    <t>월계초등학교 학생의 누적 대출권수 평균</t>
    <phoneticPr fontId="2" type="noConversion"/>
  </si>
  <si>
    <t>&gt;=1200</t>
    <phoneticPr fontId="2" type="noConversion"/>
  </si>
  <si>
    <t>전체 개수</t>
  </si>
  <si>
    <t>월계초등학교 평균</t>
  </si>
  <si>
    <t>산월초등학교 평균</t>
  </si>
  <si>
    <t>수문초등학교 평균</t>
  </si>
  <si>
    <t>전체 평균</t>
  </si>
  <si>
    <t>월계초등학교 개수</t>
  </si>
  <si>
    <t>산월초등학교 개수</t>
  </si>
  <si>
    <t>수문초등학교 개수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</si>
</sst>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&quot;권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41" fontId="3" fillId="0" borderId="1" xfId="1" applyFont="1" applyBorder="1" applyAlignment="1">
      <alignment horizontal="right" vertical="center"/>
    </xf>
    <xf numFmtId="41" fontId="3" fillId="0" borderId="8" xfId="1" applyFont="1" applyBorder="1" applyAlignment="1">
      <alignment horizontal="right" vertical="center"/>
    </xf>
    <xf numFmtId="176" fontId="3" fillId="0" borderId="1" xfId="1" applyNumberFormat="1" applyFont="1" applyBorder="1" applyAlignment="1">
      <alignment horizontal="right" vertical="center"/>
    </xf>
    <xf numFmtId="176" fontId="3" fillId="0" borderId="8" xfId="1" applyNumberFormat="1" applyFont="1" applyBorder="1" applyAlignment="1">
      <alignment horizontal="right" vertical="center"/>
    </xf>
    <xf numFmtId="41" fontId="3" fillId="0" borderId="12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4" fontId="3" fillId="0" borderId="16" xfId="0" applyNumberFormat="1" applyFont="1" applyBorder="1" applyAlignment="1">
      <alignment horizontal="center" vertical="center"/>
    </xf>
    <xf numFmtId="176" fontId="3" fillId="0" borderId="16" xfId="1" applyNumberFormat="1" applyFont="1" applyBorder="1" applyAlignment="1">
      <alignment horizontal="right" vertical="center"/>
    </xf>
    <xf numFmtId="41" fontId="3" fillId="0" borderId="16" xfId="1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176" fontId="3" fillId="0" borderId="0" xfId="1" applyNumberFormat="1" applyFont="1" applyBorder="1" applyAlignment="1">
      <alignment horizontal="right" vertical="center"/>
    </xf>
    <xf numFmtId="41" fontId="3" fillId="0" borderId="0" xfId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3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123825</xdr:rowOff>
    </xdr:from>
    <xdr:to>
      <xdr:col>6</xdr:col>
      <xdr:colOff>523875</xdr:colOff>
      <xdr:row>2</xdr:row>
      <xdr:rowOff>238125</xdr:rowOff>
    </xdr:to>
    <xdr:sp macro="" textlink="">
      <xdr:nvSpPr>
        <xdr:cNvPr id="2" name="십자형 1">
          <a:extLst>
            <a:ext uri="{FF2B5EF4-FFF2-40B4-BE49-F238E27FC236}">
              <a16:creationId xmlns:a16="http://schemas.microsoft.com/office/drawing/2014/main" id="{A950F23D-61B7-4FF3-8980-5F58482811DF}"/>
            </a:ext>
          </a:extLst>
        </xdr:cNvPr>
        <xdr:cNvSpPr/>
      </xdr:nvSpPr>
      <xdr:spPr>
        <a:xfrm>
          <a:off x="133350" y="123825"/>
          <a:ext cx="5467350" cy="819150"/>
        </a:xfrm>
        <a:prstGeom prst="plus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푸른길 작은 도서관 대출 현황</a:t>
          </a:r>
        </a:p>
      </xdr:txBody>
    </xdr:sp>
    <xdr:clientData/>
  </xdr:twoCellAnchor>
  <xdr:twoCellAnchor editAs="oneCell">
    <xdr:from>
      <xdr:col>7</xdr:col>
      <xdr:colOff>19050</xdr:colOff>
      <xdr:row>0</xdr:row>
      <xdr:rowOff>85725</xdr:rowOff>
    </xdr:from>
    <xdr:to>
      <xdr:col>9</xdr:col>
      <xdr:colOff>933450</xdr:colOff>
      <xdr:row>2</xdr:row>
      <xdr:rowOff>290989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D89AFCF8-8B2A-4385-830F-481426907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85725"/>
          <a:ext cx="2800350" cy="9101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C6B57-E34D-4012-942D-527135C5005D}">
  <dimension ref="B1:J14"/>
  <sheetViews>
    <sheetView workbookViewId="0">
      <selection activeCell="B4" sqref="B4:H12"/>
    </sheetView>
  </sheetViews>
  <sheetFormatPr defaultColWidth="12.375" defaultRowHeight="21.75" customHeight="1" x14ac:dyDescent="0.3"/>
  <cols>
    <col min="1" max="1" width="1.625" style="11" customWidth="1"/>
    <col min="2" max="2" width="12.375" style="11"/>
    <col min="3" max="3" width="15.5" style="11" customWidth="1"/>
    <col min="4" max="4" width="12.375" style="11"/>
    <col min="5" max="5" width="13.25" style="11" customWidth="1"/>
    <col min="6" max="16384" width="12.375" style="11"/>
  </cols>
  <sheetData>
    <row r="1" spans="2:10" ht="27.75" customHeight="1" x14ac:dyDescent="0.3"/>
    <row r="2" spans="2:10" ht="27.75" customHeight="1" x14ac:dyDescent="0.3"/>
    <row r="3" spans="2:10" ht="27.75" customHeight="1" thickBot="1" x14ac:dyDescent="0.35"/>
    <row r="4" spans="2:10" ht="33" customHeight="1" x14ac:dyDescent="0.3">
      <c r="B4" s="12" t="s">
        <v>0</v>
      </c>
      <c r="C4" s="13" t="s">
        <v>1</v>
      </c>
      <c r="D4" s="13" t="s">
        <v>38</v>
      </c>
      <c r="E4" s="13" t="s">
        <v>2</v>
      </c>
      <c r="F4" s="13" t="s">
        <v>3</v>
      </c>
      <c r="G4" s="14" t="s">
        <v>4</v>
      </c>
      <c r="H4" s="13" t="s">
        <v>5</v>
      </c>
      <c r="I4" s="13" t="s">
        <v>6</v>
      </c>
      <c r="J4" s="15" t="s">
        <v>7</v>
      </c>
    </row>
    <row r="5" spans="2:10" ht="21.75" customHeight="1" x14ac:dyDescent="0.3">
      <c r="B5" s="16" t="s">
        <v>9</v>
      </c>
      <c r="C5" s="10" t="s">
        <v>17</v>
      </c>
      <c r="D5" s="10" t="s">
        <v>25</v>
      </c>
      <c r="E5" s="10" t="s">
        <v>33</v>
      </c>
      <c r="F5" s="17">
        <v>44684</v>
      </c>
      <c r="G5" s="28">
        <v>1024</v>
      </c>
      <c r="H5" s="26">
        <v>224</v>
      </c>
      <c r="I5" s="10" t="str">
        <f>IF(RIGHT(B5,)="G","'가람'",IF(RIGHT(B5,1)="P","'풀잎'"))</f>
        <v>'풀잎'</v>
      </c>
      <c r="J5" s="18" t="str">
        <f>_xlfn.RANK.EQ(H5,$H$5:$H$12,0)&amp;"위"</f>
        <v>3위</v>
      </c>
    </row>
    <row r="6" spans="2:10" ht="21.75" customHeight="1" x14ac:dyDescent="0.3">
      <c r="B6" s="16" t="s">
        <v>8</v>
      </c>
      <c r="C6" s="10" t="s">
        <v>18</v>
      </c>
      <c r="D6" s="10" t="s">
        <v>26</v>
      </c>
      <c r="E6" s="10" t="s">
        <v>34</v>
      </c>
      <c r="F6" s="17">
        <v>44689</v>
      </c>
      <c r="G6" s="28">
        <v>954</v>
      </c>
      <c r="H6" s="26">
        <v>194</v>
      </c>
      <c r="I6" s="10" t="b">
        <f t="shared" ref="I6:I11" si="0">IF(RIGHT(B6,)="G","'가람'",IF(RIGHT(B6,1)="P","'풀잎'"))</f>
        <v>0</v>
      </c>
      <c r="J6" s="18" t="str">
        <f t="shared" ref="J6:J12" si="1">_xlfn.RANK.EQ(H6,$H$5:$H$12,0)&amp;"위"</f>
        <v>4위</v>
      </c>
    </row>
    <row r="7" spans="2:10" ht="21.75" customHeight="1" x14ac:dyDescent="0.3">
      <c r="B7" s="16" t="s">
        <v>10</v>
      </c>
      <c r="C7" s="10" t="s">
        <v>19</v>
      </c>
      <c r="D7" s="10" t="s">
        <v>27</v>
      </c>
      <c r="E7" s="10" t="s">
        <v>35</v>
      </c>
      <c r="F7" s="17">
        <v>44683</v>
      </c>
      <c r="G7" s="28">
        <v>205</v>
      </c>
      <c r="H7" s="26">
        <v>121</v>
      </c>
      <c r="I7" s="10" t="b">
        <f t="shared" si="0"/>
        <v>0</v>
      </c>
      <c r="J7" s="18" t="str">
        <f t="shared" si="1"/>
        <v>8위</v>
      </c>
    </row>
    <row r="8" spans="2:10" ht="21.75" customHeight="1" x14ac:dyDescent="0.3">
      <c r="B8" s="16" t="s">
        <v>11</v>
      </c>
      <c r="C8" s="10" t="s">
        <v>20</v>
      </c>
      <c r="D8" s="10" t="s">
        <v>28</v>
      </c>
      <c r="E8" s="10" t="s">
        <v>34</v>
      </c>
      <c r="F8" s="17">
        <v>44688</v>
      </c>
      <c r="G8" s="28">
        <v>1238</v>
      </c>
      <c r="H8" s="26">
        <v>250</v>
      </c>
      <c r="I8" s="10" t="b">
        <f t="shared" si="0"/>
        <v>0</v>
      </c>
      <c r="J8" s="18" t="str">
        <f t="shared" si="1"/>
        <v>2위</v>
      </c>
    </row>
    <row r="9" spans="2:10" ht="21.75" customHeight="1" x14ac:dyDescent="0.3">
      <c r="B9" s="16" t="s">
        <v>12</v>
      </c>
      <c r="C9" s="10" t="s">
        <v>21</v>
      </c>
      <c r="D9" s="10" t="s">
        <v>29</v>
      </c>
      <c r="E9" s="10" t="s">
        <v>33</v>
      </c>
      <c r="F9" s="17">
        <v>44690</v>
      </c>
      <c r="G9" s="28">
        <v>367</v>
      </c>
      <c r="H9" s="26">
        <v>122</v>
      </c>
      <c r="I9" s="10" t="str">
        <f t="shared" si="0"/>
        <v>'풀잎'</v>
      </c>
      <c r="J9" s="18" t="str">
        <f t="shared" si="1"/>
        <v>7위</v>
      </c>
    </row>
    <row r="10" spans="2:10" ht="21.75" customHeight="1" x14ac:dyDescent="0.3">
      <c r="B10" s="16" t="s">
        <v>13</v>
      </c>
      <c r="C10" s="10" t="s">
        <v>22</v>
      </c>
      <c r="D10" s="10" t="s">
        <v>30</v>
      </c>
      <c r="E10" s="10" t="s">
        <v>35</v>
      </c>
      <c r="F10" s="17">
        <v>36657</v>
      </c>
      <c r="G10" s="28">
        <v>107</v>
      </c>
      <c r="H10" s="26">
        <v>160</v>
      </c>
      <c r="I10" s="10" t="str">
        <f t="shared" si="0"/>
        <v>'풀잎'</v>
      </c>
      <c r="J10" s="18" t="str">
        <f t="shared" si="1"/>
        <v>5위</v>
      </c>
    </row>
    <row r="11" spans="2:10" ht="21.75" customHeight="1" x14ac:dyDescent="0.3">
      <c r="B11" s="16" t="s">
        <v>14</v>
      </c>
      <c r="C11" s="10" t="s">
        <v>23</v>
      </c>
      <c r="D11" s="10" t="s">
        <v>31</v>
      </c>
      <c r="E11" s="10" t="s">
        <v>33</v>
      </c>
      <c r="F11" s="17">
        <v>44683</v>
      </c>
      <c r="G11" s="28">
        <v>1501</v>
      </c>
      <c r="H11" s="26">
        <v>315</v>
      </c>
      <c r="I11" s="10" t="b">
        <f t="shared" si="0"/>
        <v>0</v>
      </c>
      <c r="J11" s="18" t="str">
        <f t="shared" si="1"/>
        <v>1위</v>
      </c>
    </row>
    <row r="12" spans="2:10" ht="21.75" customHeight="1" thickBot="1" x14ac:dyDescent="0.35">
      <c r="B12" s="19" t="s">
        <v>15</v>
      </c>
      <c r="C12" s="20" t="s">
        <v>24</v>
      </c>
      <c r="D12" s="20" t="s">
        <v>32</v>
      </c>
      <c r="E12" s="20" t="s">
        <v>34</v>
      </c>
      <c r="F12" s="21">
        <v>44688</v>
      </c>
      <c r="G12" s="29">
        <v>886</v>
      </c>
      <c r="H12" s="27">
        <v>154</v>
      </c>
      <c r="I12" s="20" t="str">
        <f>IF(RIGHT(B12,)="G","'가람'",IF(RIGHT(B12,1)="P","'풀잎'"))</f>
        <v>'풀잎'</v>
      </c>
      <c r="J12" s="22" t="str">
        <f t="shared" si="1"/>
        <v>6위</v>
      </c>
    </row>
    <row r="13" spans="2:10" ht="21.75" customHeight="1" x14ac:dyDescent="0.3">
      <c r="B13" s="7" t="s">
        <v>36</v>
      </c>
      <c r="C13" s="8"/>
      <c r="D13" s="8"/>
      <c r="E13" s="30">
        <f>MAX(H5:H12)</f>
        <v>315</v>
      </c>
      <c r="F13" s="9"/>
      <c r="G13" s="8" t="s">
        <v>37</v>
      </c>
      <c r="H13" s="8"/>
      <c r="I13" s="8"/>
      <c r="J13" s="23">
        <f>DSUM(B4:H12,6,E4:E5)</f>
        <v>2892</v>
      </c>
    </row>
    <row r="14" spans="2:10" ht="24.75" customHeight="1" thickBot="1" x14ac:dyDescent="0.35">
      <c r="B14" s="4" t="s">
        <v>39</v>
      </c>
      <c r="C14" s="5"/>
      <c r="D14" s="5"/>
      <c r="E14" s="25">
        <f>SUMIF(E4:E12,"수문초등학교",G4:G12)/COUNTIF(E4:E12,"수문초등학교")</f>
        <v>156</v>
      </c>
      <c r="F14" s="6"/>
      <c r="G14" s="24" t="s">
        <v>1</v>
      </c>
      <c r="H14" s="20" t="s">
        <v>16</v>
      </c>
      <c r="I14" s="24" t="s">
        <v>38</v>
      </c>
      <c r="J14" s="22" t="str">
        <f>VLOOKUP(H14,C$4:H$12,2)</f>
        <v>전수민</v>
      </c>
    </row>
  </sheetData>
  <mergeCells count="4">
    <mergeCell ref="B13:D13"/>
    <mergeCell ref="B14:D14"/>
    <mergeCell ref="F13:F14"/>
    <mergeCell ref="G13:I13"/>
  </mergeCells>
  <phoneticPr fontId="2" type="noConversion"/>
  <conditionalFormatting sqref="B5:J12">
    <cfRule type="expression" dxfId="2" priority="1" stopIfTrue="1">
      <formula>$G5&gt;=1000</formula>
    </cfRule>
  </conditionalFormatting>
  <dataValidations count="1">
    <dataValidation type="list" allowBlank="1" showInputMessage="1" showErrorMessage="1" sqref="H14" xr:uid="{F700F82D-9290-4E5F-B51F-9529EF5B6238}">
      <formula1>C5:C12</formula1>
    </dataValidation>
  </dataValidations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3635C-F4B2-463D-8390-19EFB2D6B64F}">
  <dimension ref="B1:H22"/>
  <sheetViews>
    <sheetView workbookViewId="0">
      <selection activeCell="H18" sqref="H18"/>
    </sheetView>
  </sheetViews>
  <sheetFormatPr defaultColWidth="10.5" defaultRowHeight="20.25" customHeight="1" x14ac:dyDescent="0.3"/>
  <cols>
    <col min="1" max="1" width="1.625" style="1" customWidth="1"/>
    <col min="2" max="2" width="12.375" style="1"/>
    <col min="3" max="3" width="15.5" style="1" customWidth="1"/>
    <col min="4" max="4" width="12.375" style="1"/>
    <col min="5" max="5" width="13.25" style="1" customWidth="1"/>
    <col min="6" max="8" width="12.375" style="1"/>
    <col min="9" max="16384" width="10.5" style="1"/>
  </cols>
  <sheetData>
    <row r="1" spans="2:8" ht="20.25" customHeight="1" thickBot="1" x14ac:dyDescent="0.35"/>
    <row r="2" spans="2:8" ht="27" customHeight="1" x14ac:dyDescent="0.3">
      <c r="B2" s="12" t="s">
        <v>0</v>
      </c>
      <c r="C2" s="13" t="s">
        <v>1</v>
      </c>
      <c r="D2" s="13" t="s">
        <v>38</v>
      </c>
      <c r="E2" s="13" t="s">
        <v>2</v>
      </c>
      <c r="F2" s="13" t="s">
        <v>3</v>
      </c>
      <c r="G2" s="14" t="s">
        <v>4</v>
      </c>
      <c r="H2" s="13" t="s">
        <v>5</v>
      </c>
    </row>
    <row r="3" spans="2:8" ht="20.25" customHeight="1" x14ac:dyDescent="0.3">
      <c r="B3" s="16" t="s">
        <v>9</v>
      </c>
      <c r="C3" s="10" t="s">
        <v>17</v>
      </c>
      <c r="D3" s="10" t="s">
        <v>25</v>
      </c>
      <c r="E3" s="10" t="s">
        <v>33</v>
      </c>
      <c r="F3" s="17">
        <v>44684</v>
      </c>
      <c r="G3" s="28">
        <v>1042.0000000000002</v>
      </c>
      <c r="H3" s="26">
        <v>224</v>
      </c>
    </row>
    <row r="4" spans="2:8" ht="20.25" customHeight="1" x14ac:dyDescent="0.3">
      <c r="B4" s="16" t="s">
        <v>8</v>
      </c>
      <c r="C4" s="10" t="s">
        <v>18</v>
      </c>
      <c r="D4" s="10" t="s">
        <v>26</v>
      </c>
      <c r="E4" s="10" t="s">
        <v>34</v>
      </c>
      <c r="F4" s="17">
        <v>44689</v>
      </c>
      <c r="G4" s="28">
        <v>954</v>
      </c>
      <c r="H4" s="26">
        <v>194</v>
      </c>
    </row>
    <row r="5" spans="2:8" ht="20.25" customHeight="1" x14ac:dyDescent="0.3">
      <c r="B5" s="16" t="s">
        <v>10</v>
      </c>
      <c r="C5" s="10" t="s">
        <v>19</v>
      </c>
      <c r="D5" s="10" t="s">
        <v>27</v>
      </c>
      <c r="E5" s="10" t="s">
        <v>35</v>
      </c>
      <c r="F5" s="17">
        <v>44683</v>
      </c>
      <c r="G5" s="28">
        <v>205</v>
      </c>
      <c r="H5" s="26">
        <v>121</v>
      </c>
    </row>
    <row r="6" spans="2:8" ht="20.25" customHeight="1" x14ac:dyDescent="0.3">
      <c r="B6" s="16" t="s">
        <v>11</v>
      </c>
      <c r="C6" s="10" t="s">
        <v>20</v>
      </c>
      <c r="D6" s="10" t="s">
        <v>28</v>
      </c>
      <c r="E6" s="10" t="s">
        <v>34</v>
      </c>
      <c r="F6" s="17">
        <v>44688</v>
      </c>
      <c r="G6" s="28">
        <v>1238</v>
      </c>
      <c r="H6" s="26">
        <v>250</v>
      </c>
    </row>
    <row r="7" spans="2:8" ht="20.25" customHeight="1" x14ac:dyDescent="0.3">
      <c r="B7" s="16" t="s">
        <v>12</v>
      </c>
      <c r="C7" s="10" t="s">
        <v>21</v>
      </c>
      <c r="D7" s="10" t="s">
        <v>29</v>
      </c>
      <c r="E7" s="10" t="s">
        <v>33</v>
      </c>
      <c r="F7" s="17">
        <v>44690</v>
      </c>
      <c r="G7" s="28">
        <v>367</v>
      </c>
      <c r="H7" s="26">
        <v>122</v>
      </c>
    </row>
    <row r="8" spans="2:8" ht="20.25" customHeight="1" x14ac:dyDescent="0.3">
      <c r="B8" s="16" t="s">
        <v>13</v>
      </c>
      <c r="C8" s="10" t="s">
        <v>22</v>
      </c>
      <c r="D8" s="10" t="s">
        <v>30</v>
      </c>
      <c r="E8" s="10" t="s">
        <v>35</v>
      </c>
      <c r="F8" s="17">
        <v>36657</v>
      </c>
      <c r="G8" s="28">
        <v>107</v>
      </c>
      <c r="H8" s="26">
        <v>160</v>
      </c>
    </row>
    <row r="9" spans="2:8" ht="20.25" customHeight="1" x14ac:dyDescent="0.3">
      <c r="B9" s="16" t="s">
        <v>14</v>
      </c>
      <c r="C9" s="10" t="s">
        <v>23</v>
      </c>
      <c r="D9" s="10" t="s">
        <v>31</v>
      </c>
      <c r="E9" s="10" t="s">
        <v>33</v>
      </c>
      <c r="F9" s="17">
        <v>44683</v>
      </c>
      <c r="G9" s="28">
        <v>1501</v>
      </c>
      <c r="H9" s="26">
        <v>315</v>
      </c>
    </row>
    <row r="10" spans="2:8" ht="20.25" customHeight="1" x14ac:dyDescent="0.3">
      <c r="B10" s="31" t="s">
        <v>15</v>
      </c>
      <c r="C10" s="32" t="s">
        <v>24</v>
      </c>
      <c r="D10" s="32" t="s">
        <v>32</v>
      </c>
      <c r="E10" s="32" t="s">
        <v>34</v>
      </c>
      <c r="F10" s="33">
        <v>44688</v>
      </c>
      <c r="G10" s="34">
        <v>886</v>
      </c>
      <c r="H10" s="35">
        <v>154</v>
      </c>
    </row>
    <row r="11" spans="2:8" ht="20.25" customHeight="1" x14ac:dyDescent="0.3">
      <c r="B11" s="3" t="s">
        <v>40</v>
      </c>
      <c r="C11" s="3"/>
      <c r="D11" s="3"/>
      <c r="E11" s="3"/>
      <c r="F11" s="3"/>
      <c r="G11" s="3"/>
      <c r="H11" s="2">
        <f>DAVERAGE(B2:H10,6,E2:E3)</f>
        <v>970</v>
      </c>
    </row>
    <row r="13" spans="2:8" ht="20.25" customHeight="1" thickBot="1" x14ac:dyDescent="0.35"/>
    <row r="14" spans="2:8" ht="27" customHeight="1" x14ac:dyDescent="0.3">
      <c r="B14" s="13" t="s">
        <v>2</v>
      </c>
      <c r="C14" s="14" t="s">
        <v>4</v>
      </c>
    </row>
    <row r="15" spans="2:8" ht="20.25" customHeight="1" x14ac:dyDescent="0.3">
      <c r="B15" s="1" t="s">
        <v>35</v>
      </c>
    </row>
    <row r="16" spans="2:8" ht="20.25" customHeight="1" x14ac:dyDescent="0.3">
      <c r="C16" s="1" t="s">
        <v>41</v>
      </c>
    </row>
    <row r="17" spans="2:8" ht="20.25" customHeight="1" thickBot="1" x14ac:dyDescent="0.35"/>
    <row r="18" spans="2:8" ht="27.75" customHeight="1" x14ac:dyDescent="0.3">
      <c r="B18" s="12" t="s">
        <v>0</v>
      </c>
      <c r="C18" s="13" t="s">
        <v>1</v>
      </c>
      <c r="D18" s="13" t="s">
        <v>38</v>
      </c>
      <c r="E18" s="13" t="s">
        <v>2</v>
      </c>
      <c r="F18" s="13" t="s">
        <v>3</v>
      </c>
      <c r="G18" s="14" t="s">
        <v>4</v>
      </c>
      <c r="H18" s="13" t="s">
        <v>5</v>
      </c>
    </row>
    <row r="19" spans="2:8" ht="20.25" customHeight="1" x14ac:dyDescent="0.3">
      <c r="B19" s="16" t="s">
        <v>10</v>
      </c>
      <c r="C19" s="10" t="s">
        <v>19</v>
      </c>
      <c r="D19" s="10" t="s">
        <v>27</v>
      </c>
      <c r="E19" s="10" t="s">
        <v>35</v>
      </c>
      <c r="F19" s="17">
        <v>44683</v>
      </c>
      <c r="G19" s="28">
        <v>205</v>
      </c>
      <c r="H19" s="26">
        <v>121</v>
      </c>
    </row>
    <row r="20" spans="2:8" ht="20.25" customHeight="1" x14ac:dyDescent="0.3">
      <c r="B20" s="16" t="s">
        <v>11</v>
      </c>
      <c r="C20" s="10" t="s">
        <v>20</v>
      </c>
      <c r="D20" s="10" t="s">
        <v>28</v>
      </c>
      <c r="E20" s="10" t="s">
        <v>34</v>
      </c>
      <c r="F20" s="17">
        <v>44688</v>
      </c>
      <c r="G20" s="28">
        <v>1238</v>
      </c>
      <c r="H20" s="26">
        <v>250</v>
      </c>
    </row>
    <row r="21" spans="2:8" ht="20.25" customHeight="1" x14ac:dyDescent="0.3">
      <c r="B21" s="16" t="s">
        <v>13</v>
      </c>
      <c r="C21" s="10" t="s">
        <v>22</v>
      </c>
      <c r="D21" s="10" t="s">
        <v>30</v>
      </c>
      <c r="E21" s="10" t="s">
        <v>35</v>
      </c>
      <c r="F21" s="17">
        <v>36657</v>
      </c>
      <c r="G21" s="28">
        <v>107</v>
      </c>
      <c r="H21" s="26">
        <v>160</v>
      </c>
    </row>
    <row r="22" spans="2:8" ht="20.25" customHeight="1" x14ac:dyDescent="0.3">
      <c r="B22" s="16" t="s">
        <v>14</v>
      </c>
      <c r="C22" s="10" t="s">
        <v>23</v>
      </c>
      <c r="D22" s="10" t="s">
        <v>31</v>
      </c>
      <c r="E22" s="10" t="s">
        <v>33</v>
      </c>
      <c r="F22" s="17">
        <v>44683</v>
      </c>
      <c r="G22" s="28">
        <v>1501</v>
      </c>
      <c r="H22" s="26">
        <v>315</v>
      </c>
    </row>
  </sheetData>
  <mergeCells count="1">
    <mergeCell ref="B11:G11"/>
  </mergeCells>
  <phoneticPr fontId="2" type="noConversion"/>
  <conditionalFormatting sqref="B3:H10">
    <cfRule type="expression" dxfId="1" priority="1" stopIfTrue="1">
      <formula>$G3&gt;=1000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E9271-C287-40B8-A5FC-7C20CACAF55B}">
  <dimension ref="B1:H28"/>
  <sheetViews>
    <sheetView tabSelected="1" zoomScale="85" zoomScaleNormal="85" workbookViewId="0">
      <selection activeCell="J13" sqref="J13"/>
    </sheetView>
  </sheetViews>
  <sheetFormatPr defaultColWidth="9.75" defaultRowHeight="21.75" customHeight="1" outlineLevelRow="3" x14ac:dyDescent="0.3"/>
  <cols>
    <col min="1" max="1" width="1.625" style="1" customWidth="1"/>
    <col min="2" max="2" width="12.375" style="1"/>
    <col min="3" max="3" width="15.5" style="1" customWidth="1"/>
    <col min="4" max="4" width="12.375" style="1"/>
    <col min="5" max="5" width="20.125" style="1" customWidth="1"/>
    <col min="6" max="6" width="12.375" style="1"/>
    <col min="7" max="7" width="13" style="1" customWidth="1"/>
    <col min="8" max="8" width="12.375" style="1"/>
    <col min="9" max="16384" width="9.75" style="1"/>
  </cols>
  <sheetData>
    <row r="1" spans="2:8" ht="21.75" customHeight="1" thickBot="1" x14ac:dyDescent="0.35"/>
    <row r="2" spans="2:8" ht="29.25" customHeight="1" x14ac:dyDescent="0.3">
      <c r="B2" s="12" t="s">
        <v>0</v>
      </c>
      <c r="C2" s="13" t="s">
        <v>1</v>
      </c>
      <c r="D2" s="13" t="s">
        <v>38</v>
      </c>
      <c r="E2" s="13" t="s">
        <v>2</v>
      </c>
      <c r="F2" s="13" t="s">
        <v>3</v>
      </c>
      <c r="G2" s="14" t="s">
        <v>4</v>
      </c>
      <c r="H2" s="13" t="s">
        <v>5</v>
      </c>
    </row>
    <row r="3" spans="2:8" ht="21.75" customHeight="1" outlineLevel="3" x14ac:dyDescent="0.3">
      <c r="B3" s="16" t="s">
        <v>9</v>
      </c>
      <c r="C3" s="10" t="s">
        <v>17</v>
      </c>
      <c r="D3" s="10" t="s">
        <v>25</v>
      </c>
      <c r="E3" s="10" t="s">
        <v>33</v>
      </c>
      <c r="F3" s="17">
        <v>44684</v>
      </c>
      <c r="G3" s="28">
        <v>1024</v>
      </c>
      <c r="H3" s="26">
        <v>224</v>
      </c>
    </row>
    <row r="4" spans="2:8" ht="21.75" customHeight="1" outlineLevel="2" x14ac:dyDescent="0.3">
      <c r="B4" s="16"/>
      <c r="C4" s="10"/>
      <c r="D4" s="10"/>
      <c r="E4" s="36" t="s">
        <v>43</v>
      </c>
      <c r="F4" s="17"/>
      <c r="G4" s="28">
        <f>SUBTOTAL(1,G3:G3)</f>
        <v>1024</v>
      </c>
      <c r="H4" s="26"/>
    </row>
    <row r="5" spans="2:8" ht="21.75" customHeight="1" outlineLevel="1" x14ac:dyDescent="0.3">
      <c r="B5" s="16"/>
      <c r="C5" s="10"/>
      <c r="D5" s="10">
        <f>SUBTOTAL(3,D3:D3)</f>
        <v>1</v>
      </c>
      <c r="E5" s="36" t="s">
        <v>47</v>
      </c>
      <c r="F5" s="17"/>
      <c r="G5" s="28"/>
      <c r="H5" s="26"/>
    </row>
    <row r="6" spans="2:8" ht="21.75" customHeight="1" outlineLevel="3" x14ac:dyDescent="0.3">
      <c r="B6" s="16" t="s">
        <v>8</v>
      </c>
      <c r="C6" s="10" t="s">
        <v>18</v>
      </c>
      <c r="D6" s="10" t="s">
        <v>26</v>
      </c>
      <c r="E6" s="10" t="s">
        <v>34</v>
      </c>
      <c r="F6" s="17">
        <v>44689</v>
      </c>
      <c r="G6" s="28">
        <v>954</v>
      </c>
      <c r="H6" s="26">
        <v>194</v>
      </c>
    </row>
    <row r="7" spans="2:8" ht="21.75" customHeight="1" outlineLevel="2" x14ac:dyDescent="0.3">
      <c r="B7" s="16"/>
      <c r="C7" s="10"/>
      <c r="D7" s="10"/>
      <c r="E7" s="36" t="s">
        <v>44</v>
      </c>
      <c r="F7" s="17"/>
      <c r="G7" s="28">
        <f>SUBTOTAL(1,G6:G6)</f>
        <v>954</v>
      </c>
      <c r="H7" s="26"/>
    </row>
    <row r="8" spans="2:8" ht="21.75" customHeight="1" outlineLevel="1" x14ac:dyDescent="0.3">
      <c r="B8" s="16"/>
      <c r="C8" s="10"/>
      <c r="D8" s="10">
        <f>SUBTOTAL(3,D6:D6)</f>
        <v>1</v>
      </c>
      <c r="E8" s="36" t="s">
        <v>48</v>
      </c>
      <c r="F8" s="17"/>
      <c r="G8" s="28"/>
      <c r="H8" s="26"/>
    </row>
    <row r="9" spans="2:8" ht="21.75" customHeight="1" outlineLevel="3" x14ac:dyDescent="0.3">
      <c r="B9" s="16" t="s">
        <v>10</v>
      </c>
      <c r="C9" s="10" t="s">
        <v>19</v>
      </c>
      <c r="D9" s="10" t="s">
        <v>27</v>
      </c>
      <c r="E9" s="10" t="s">
        <v>35</v>
      </c>
      <c r="F9" s="17">
        <v>44683</v>
      </c>
      <c r="G9" s="28">
        <v>205</v>
      </c>
      <c r="H9" s="26">
        <v>121</v>
      </c>
    </row>
    <row r="10" spans="2:8" ht="21.75" customHeight="1" outlineLevel="2" x14ac:dyDescent="0.3">
      <c r="B10" s="16"/>
      <c r="C10" s="10"/>
      <c r="D10" s="10"/>
      <c r="E10" s="36" t="s">
        <v>45</v>
      </c>
      <c r="F10" s="17"/>
      <c r="G10" s="28">
        <f>SUBTOTAL(1,G9:G9)</f>
        <v>205</v>
      </c>
      <c r="H10" s="26"/>
    </row>
    <row r="11" spans="2:8" ht="21.75" customHeight="1" outlineLevel="1" x14ac:dyDescent="0.3">
      <c r="B11" s="16"/>
      <c r="C11" s="10"/>
      <c r="D11" s="10">
        <f>SUBTOTAL(3,D9:D9)</f>
        <v>1</v>
      </c>
      <c r="E11" s="36" t="s">
        <v>49</v>
      </c>
      <c r="F11" s="17"/>
      <c r="G11" s="28"/>
      <c r="H11" s="26"/>
    </row>
    <row r="12" spans="2:8" ht="21.75" customHeight="1" outlineLevel="3" x14ac:dyDescent="0.3">
      <c r="B12" s="16" t="s">
        <v>11</v>
      </c>
      <c r="C12" s="10" t="s">
        <v>20</v>
      </c>
      <c r="D12" s="10" t="s">
        <v>28</v>
      </c>
      <c r="E12" s="10" t="s">
        <v>34</v>
      </c>
      <c r="F12" s="17">
        <v>44688</v>
      </c>
      <c r="G12" s="28">
        <v>1238</v>
      </c>
      <c r="H12" s="26">
        <v>250</v>
      </c>
    </row>
    <row r="13" spans="2:8" ht="21.75" customHeight="1" outlineLevel="2" x14ac:dyDescent="0.3">
      <c r="B13" s="16"/>
      <c r="C13" s="10"/>
      <c r="D13" s="10"/>
      <c r="E13" s="36" t="s">
        <v>44</v>
      </c>
      <c r="F13" s="17"/>
      <c r="G13" s="28">
        <f>SUBTOTAL(1,G12:G12)</f>
        <v>1238</v>
      </c>
      <c r="H13" s="26"/>
    </row>
    <row r="14" spans="2:8" ht="21.75" customHeight="1" outlineLevel="1" x14ac:dyDescent="0.3">
      <c r="B14" s="16"/>
      <c r="C14" s="10"/>
      <c r="D14" s="10">
        <f>SUBTOTAL(3,D12:D12)</f>
        <v>1</v>
      </c>
      <c r="E14" s="36" t="s">
        <v>48</v>
      </c>
      <c r="F14" s="17"/>
      <c r="G14" s="28"/>
      <c r="H14" s="26"/>
    </row>
    <row r="15" spans="2:8" ht="21.75" customHeight="1" outlineLevel="3" x14ac:dyDescent="0.3">
      <c r="B15" s="16" t="s">
        <v>12</v>
      </c>
      <c r="C15" s="10" t="s">
        <v>21</v>
      </c>
      <c r="D15" s="10" t="s">
        <v>29</v>
      </c>
      <c r="E15" s="10" t="s">
        <v>33</v>
      </c>
      <c r="F15" s="17">
        <v>44690</v>
      </c>
      <c r="G15" s="28">
        <v>367</v>
      </c>
      <c r="H15" s="26">
        <v>122</v>
      </c>
    </row>
    <row r="16" spans="2:8" ht="21.75" customHeight="1" outlineLevel="2" x14ac:dyDescent="0.3">
      <c r="B16" s="16"/>
      <c r="C16" s="10"/>
      <c r="D16" s="10"/>
      <c r="E16" s="36" t="s">
        <v>43</v>
      </c>
      <c r="F16" s="17"/>
      <c r="G16" s="28">
        <f>SUBTOTAL(1,G15:G15)</f>
        <v>367</v>
      </c>
      <c r="H16" s="26"/>
    </row>
    <row r="17" spans="2:8" ht="21.75" customHeight="1" outlineLevel="1" x14ac:dyDescent="0.3">
      <c r="B17" s="16"/>
      <c r="C17" s="10"/>
      <c r="D17" s="10">
        <f>SUBTOTAL(3,D15:D15)</f>
        <v>1</v>
      </c>
      <c r="E17" s="36" t="s">
        <v>47</v>
      </c>
      <c r="F17" s="17"/>
      <c r="G17" s="28"/>
      <c r="H17" s="26"/>
    </row>
    <row r="18" spans="2:8" ht="21.75" customHeight="1" outlineLevel="3" x14ac:dyDescent="0.3">
      <c r="B18" s="16" t="s">
        <v>13</v>
      </c>
      <c r="C18" s="10" t="s">
        <v>22</v>
      </c>
      <c r="D18" s="10" t="s">
        <v>30</v>
      </c>
      <c r="E18" s="10" t="s">
        <v>35</v>
      </c>
      <c r="F18" s="17">
        <v>36657</v>
      </c>
      <c r="G18" s="28">
        <v>107</v>
      </c>
      <c r="H18" s="26">
        <v>160</v>
      </c>
    </row>
    <row r="19" spans="2:8" ht="21.75" customHeight="1" outlineLevel="2" x14ac:dyDescent="0.3">
      <c r="B19" s="16"/>
      <c r="C19" s="10"/>
      <c r="D19" s="10"/>
      <c r="E19" s="36" t="s">
        <v>45</v>
      </c>
      <c r="F19" s="17"/>
      <c r="G19" s="28">
        <f>SUBTOTAL(1,G18:G18)</f>
        <v>107</v>
      </c>
      <c r="H19" s="26"/>
    </row>
    <row r="20" spans="2:8" ht="21.75" customHeight="1" outlineLevel="1" x14ac:dyDescent="0.3">
      <c r="B20" s="16"/>
      <c r="C20" s="10"/>
      <c r="D20" s="10">
        <f>SUBTOTAL(3,D18:D18)</f>
        <v>1</v>
      </c>
      <c r="E20" s="36" t="s">
        <v>49</v>
      </c>
      <c r="F20" s="17"/>
      <c r="G20" s="28"/>
      <c r="H20" s="26"/>
    </row>
    <row r="21" spans="2:8" ht="21.75" customHeight="1" outlineLevel="3" x14ac:dyDescent="0.3">
      <c r="B21" s="16" t="s">
        <v>14</v>
      </c>
      <c r="C21" s="10" t="s">
        <v>23</v>
      </c>
      <c r="D21" s="10" t="s">
        <v>31</v>
      </c>
      <c r="E21" s="10" t="s">
        <v>33</v>
      </c>
      <c r="F21" s="17">
        <v>44683</v>
      </c>
      <c r="G21" s="28">
        <v>1501</v>
      </c>
      <c r="H21" s="26">
        <v>315</v>
      </c>
    </row>
    <row r="22" spans="2:8" ht="21.75" customHeight="1" outlineLevel="2" x14ac:dyDescent="0.3">
      <c r="B22" s="31"/>
      <c r="C22" s="32"/>
      <c r="D22" s="32"/>
      <c r="E22" s="37" t="s">
        <v>43</v>
      </c>
      <c r="F22" s="33"/>
      <c r="G22" s="34">
        <f>SUBTOTAL(1,G21:G21)</f>
        <v>1501</v>
      </c>
      <c r="H22" s="35"/>
    </row>
    <row r="23" spans="2:8" ht="21.75" customHeight="1" outlineLevel="1" x14ac:dyDescent="0.3">
      <c r="B23" s="31"/>
      <c r="C23" s="32"/>
      <c r="D23" s="32">
        <f>SUBTOTAL(3,D21:D21)</f>
        <v>1</v>
      </c>
      <c r="E23" s="37" t="s">
        <v>47</v>
      </c>
      <c r="F23" s="33"/>
      <c r="G23" s="34"/>
      <c r="H23" s="35"/>
    </row>
    <row r="24" spans="2:8" ht="21.75" customHeight="1" outlineLevel="3" thickBot="1" x14ac:dyDescent="0.35">
      <c r="B24" s="19" t="s">
        <v>15</v>
      </c>
      <c r="C24" s="20" t="s">
        <v>24</v>
      </c>
      <c r="D24" s="20" t="s">
        <v>32</v>
      </c>
      <c r="E24" s="20" t="s">
        <v>34</v>
      </c>
      <c r="F24" s="21">
        <v>44688</v>
      </c>
      <c r="G24" s="29">
        <v>886</v>
      </c>
      <c r="H24" s="27">
        <v>154</v>
      </c>
    </row>
    <row r="25" spans="2:8" ht="21.75" customHeight="1" outlineLevel="2" x14ac:dyDescent="0.3">
      <c r="B25" s="38"/>
      <c r="C25" s="38"/>
      <c r="D25" s="38"/>
      <c r="E25" s="42" t="s">
        <v>44</v>
      </c>
      <c r="F25" s="39"/>
      <c r="G25" s="40">
        <f>SUBTOTAL(1,G24:G24)</f>
        <v>886</v>
      </c>
      <c r="H25" s="41"/>
    </row>
    <row r="26" spans="2:8" ht="21.75" customHeight="1" outlineLevel="1" x14ac:dyDescent="0.3">
      <c r="B26" s="38"/>
      <c r="C26" s="38"/>
      <c r="D26" s="38">
        <f>SUBTOTAL(3,D24:D24)</f>
        <v>1</v>
      </c>
      <c r="E26" s="42" t="s">
        <v>48</v>
      </c>
      <c r="F26" s="39"/>
      <c r="G26" s="40"/>
      <c r="H26" s="41"/>
    </row>
    <row r="27" spans="2:8" ht="21.75" customHeight="1" x14ac:dyDescent="0.3">
      <c r="B27" s="38"/>
      <c r="C27" s="38"/>
      <c r="D27" s="38"/>
      <c r="E27" s="42" t="s">
        <v>46</v>
      </c>
      <c r="F27" s="39"/>
      <c r="G27" s="40">
        <f>SUBTOTAL(1,G3:G24)</f>
        <v>785.25</v>
      </c>
      <c r="H27" s="41"/>
    </row>
    <row r="28" spans="2:8" ht="21.75" customHeight="1" x14ac:dyDescent="0.3">
      <c r="B28" s="38"/>
      <c r="C28" s="38"/>
      <c r="D28" s="38">
        <f>SUBTOTAL(3,D3:D24)</f>
        <v>8</v>
      </c>
      <c r="E28" s="42" t="s">
        <v>42</v>
      </c>
      <c r="F28" s="39"/>
      <c r="G28" s="40"/>
      <c r="H28" s="41"/>
    </row>
  </sheetData>
  <phoneticPr fontId="2" type="noConversion"/>
  <conditionalFormatting sqref="B3:H28">
    <cfRule type="expression" dxfId="0" priority="1" stopIfTrue="1">
      <formula>$G3&gt;=1000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제1작업</vt:lpstr>
      <vt:lpstr>제2작업</vt:lpstr>
      <vt:lpstr>제3작업</vt:lpstr>
      <vt:lpstr>제2작업!Criteria</vt:lpstr>
      <vt:lpstr>제2작업!Extract</vt:lpstr>
      <vt:lpstr>학교명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sejong2021</dc:creator>
  <cp:lastModifiedBy>sejong2021</cp:lastModifiedBy>
  <dcterms:created xsi:type="dcterms:W3CDTF">2022-07-05T01:14:55Z</dcterms:created>
  <dcterms:modified xsi:type="dcterms:W3CDTF">2022-07-05T02:17:57Z</dcterms:modified>
</cp:coreProperties>
</file>