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UTS Semester 1\"/>
    </mc:Choice>
  </mc:AlternateContent>
  <xr:revisionPtr revIDLastSave="0" documentId="13_ncr:1_{CF7F832D-561C-4BAA-9E2A-D25613507E95}" xr6:coauthVersionLast="47" xr6:coauthVersionMax="47" xr10:uidLastSave="{00000000-0000-0000-0000-000000000000}"/>
  <bookViews>
    <workbookView xWindow="-120" yWindow="-120" windowWidth="29040" windowHeight="15840" xr2:uid="{BDC146E9-F3FE-4E96-95AF-B13ADD76A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4" i="1" l="1"/>
  <c r="C88" i="1"/>
  <c r="D94" i="1" s="1"/>
  <c r="D87" i="1"/>
  <c r="D86" i="1"/>
  <c r="D85" i="1"/>
  <c r="D84" i="1"/>
  <c r="D83" i="1"/>
  <c r="D88" i="1" l="1"/>
  <c r="D99" i="1" s="1"/>
  <c r="E86" i="1" s="1"/>
  <c r="F86" i="1" s="1"/>
  <c r="D93" i="1"/>
  <c r="E85" i="1"/>
  <c r="E84" i="1"/>
  <c r="E83" i="1"/>
  <c r="F83" i="1" s="1"/>
  <c r="D92" i="1"/>
  <c r="D97" i="1"/>
  <c r="D98" i="1" s="1"/>
  <c r="D96" i="1"/>
  <c r="E87" i="1"/>
  <c r="F87" i="1" s="1"/>
  <c r="D95" i="1"/>
  <c r="I50" i="1" l="1"/>
  <c r="I51" i="1"/>
  <c r="I52" i="1"/>
  <c r="I53" i="1"/>
  <c r="I54" i="1"/>
  <c r="I49" i="1"/>
  <c r="I55" i="1" s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7" i="1"/>
  <c r="D44" i="1"/>
  <c r="E28" i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19" i="1"/>
  <c r="E20" i="1"/>
  <c r="E21" i="1"/>
  <c r="E22" i="1"/>
  <c r="E23" i="1"/>
  <c r="E18" i="1"/>
  <c r="D19" i="1"/>
  <c r="D20" i="1" s="1"/>
  <c r="D21" i="1" s="1"/>
  <c r="D22" i="1" s="1"/>
  <c r="D23" i="1" s="1"/>
  <c r="E10" i="1"/>
  <c r="E11" i="1"/>
  <c r="E12" i="1"/>
  <c r="E13" i="1"/>
  <c r="E14" i="1"/>
  <c r="E9" i="1"/>
  <c r="D10" i="1"/>
  <c r="D11" i="1" s="1"/>
  <c r="D12" i="1" s="1"/>
  <c r="D13" i="1" s="1"/>
  <c r="D14" i="1" s="1"/>
  <c r="F44" i="1" l="1"/>
  <c r="F85" i="1"/>
  <c r="F84" i="1"/>
  <c r="F88" i="1" s="1"/>
  <c r="D100" i="1" s="1"/>
  <c r="D101" i="1" s="1"/>
</calcChain>
</file>

<file path=xl/sharedStrings.xml><?xml version="1.0" encoding="utf-8"?>
<sst xmlns="http://schemas.openxmlformats.org/spreadsheetml/2006/main" count="141" uniqueCount="80">
  <si>
    <t>1.</t>
  </si>
  <si>
    <t>Table Summary</t>
  </si>
  <si>
    <t>Merk Mobil</t>
  </si>
  <si>
    <t>Frekuensi</t>
  </si>
  <si>
    <t>Frekuensi Relatif</t>
  </si>
  <si>
    <t>Persentase</t>
  </si>
  <si>
    <t>Honda</t>
  </si>
  <si>
    <t>Toyota</t>
  </si>
  <si>
    <t>Nissan</t>
  </si>
  <si>
    <t>Ford</t>
  </si>
  <si>
    <t>Chevrolet</t>
  </si>
  <si>
    <t>Dodge</t>
  </si>
  <si>
    <t>Warna Mobil</t>
  </si>
  <si>
    <t>Merah</t>
  </si>
  <si>
    <t>Biru</t>
  </si>
  <si>
    <t>Silver</t>
  </si>
  <si>
    <t>Hitam</t>
  </si>
  <si>
    <t>Hijau</t>
  </si>
  <si>
    <t>Putih</t>
  </si>
  <si>
    <t>Merk dan Warna Mobil</t>
  </si>
  <si>
    <t>Total</t>
  </si>
  <si>
    <t>UTS Basic Statistics 2540129470 - Jevon Christopher Loanda</t>
  </si>
  <si>
    <t>Nomor Soal</t>
  </si>
  <si>
    <t>Tabel Kontingensi</t>
  </si>
  <si>
    <t>Grand Total</t>
  </si>
  <si>
    <t>Pie Chart</t>
  </si>
  <si>
    <t>Jawaban Pertanyaan:</t>
  </si>
  <si>
    <t>a.</t>
  </si>
  <si>
    <t>b.</t>
  </si>
  <si>
    <t>c.</t>
  </si>
  <si>
    <t>d.</t>
  </si>
  <si>
    <r>
      <t xml:space="preserve">Merk mobil yang paling disukai pelanggan adalah </t>
    </r>
    <r>
      <rPr>
        <b/>
        <sz val="12"/>
        <color theme="1"/>
        <rFont val="Calibri"/>
        <family val="2"/>
        <scheme val="minor"/>
      </rPr>
      <t>Honda dan Ford</t>
    </r>
  </si>
  <si>
    <r>
      <t xml:space="preserve">Merk mobil yang kurang disukai pelanggan adalah </t>
    </r>
    <r>
      <rPr>
        <b/>
        <sz val="12"/>
        <color theme="1"/>
        <rFont val="Calibri"/>
        <family val="2"/>
        <scheme val="minor"/>
      </rPr>
      <t>Dodge dan Nissan</t>
    </r>
  </si>
  <si>
    <r>
      <t xml:space="preserve">Warna mobil yang paling disukai adalah </t>
    </r>
    <r>
      <rPr>
        <b/>
        <sz val="12"/>
        <color theme="1"/>
        <rFont val="Calibri"/>
        <family val="2"/>
        <scheme val="minor"/>
      </rPr>
      <t>Silver dan Hitam</t>
    </r>
  </si>
  <si>
    <r>
      <t xml:space="preserve">Warna mobil yang kurang disukai adalah </t>
    </r>
    <r>
      <rPr>
        <b/>
        <sz val="12"/>
        <color theme="1"/>
        <rFont val="Calibri"/>
        <family val="2"/>
        <scheme val="minor"/>
      </rPr>
      <t>Merah, Biru, Hijau dan Putih</t>
    </r>
  </si>
  <si>
    <r>
      <t xml:space="preserve">Merk dan warna mobil yang paling disukai adalah </t>
    </r>
    <r>
      <rPr>
        <b/>
        <sz val="12"/>
        <color theme="1"/>
        <rFont val="Calibri"/>
        <family val="2"/>
        <scheme val="minor"/>
      </rPr>
      <t>Ford Hitam</t>
    </r>
  </si>
  <si>
    <r>
      <t xml:space="preserve">Merk dan warna mobil yang kurang disukai adalah </t>
    </r>
    <r>
      <rPr>
        <b/>
        <sz val="12"/>
        <color theme="1"/>
        <rFont val="Calibri"/>
        <family val="2"/>
        <scheme val="minor"/>
      </rPr>
      <t>Honda Merah, Honda Silver, Honda Putih, Toyota Biru, Toyota Silver, Nissan Merah, Ford Merah, Ford Silver, Chevrolet Silver, Chevrolet Hitam, Dodge Hitam</t>
    </r>
  </si>
  <si>
    <r>
      <t xml:space="preserve">Peluang mobil Toyota Hitam terjual adalah </t>
    </r>
    <r>
      <rPr>
        <b/>
        <sz val="12"/>
        <color theme="1"/>
        <rFont val="Calibri"/>
        <family val="2"/>
        <scheme val="minor"/>
      </rPr>
      <t>1/12</t>
    </r>
  </si>
  <si>
    <t xml:space="preserve">2. </t>
  </si>
  <si>
    <t>F</t>
  </si>
  <si>
    <t>x-x̄</t>
  </si>
  <si>
    <t>(x-x̄)^2</t>
  </si>
  <si>
    <t>Varians</t>
  </si>
  <si>
    <t>Standar Deviasi</t>
  </si>
  <si>
    <t>P(x)</t>
  </si>
  <si>
    <t>x.F</t>
  </si>
  <si>
    <t>x</t>
  </si>
  <si>
    <t>P(x&gt;1) =</t>
  </si>
  <si>
    <t>Tabel Distribusi Peluang x</t>
  </si>
  <si>
    <t>Rata-rata(Mean)</t>
  </si>
  <si>
    <t>3.</t>
  </si>
  <si>
    <t>Rata-rata (Mean)</t>
  </si>
  <si>
    <t>P(X&lt;60) ?</t>
  </si>
  <si>
    <t>z = (X - Mean) / Standar Deviasi</t>
  </si>
  <si>
    <t>z = (60 - 76) / 8</t>
  </si>
  <si>
    <t>z = -2</t>
  </si>
  <si>
    <t xml:space="preserve">P(Z &lt; -2) = </t>
  </si>
  <si>
    <t>z1</t>
  </si>
  <si>
    <t>z2</t>
  </si>
  <si>
    <t>x1</t>
  </si>
  <si>
    <t>x2</t>
  </si>
  <si>
    <t>P(z &lt; -1,375) =</t>
  </si>
  <si>
    <t>P(z &lt; -0,25) =</t>
  </si>
  <si>
    <t>P(65 &lt; x &lt; 74) = P(-1,375 &lt; z &lt; -0,25)</t>
  </si>
  <si>
    <t>P(-1,375 &lt; z &lt; -0,25) = P(z &lt; -0,25) - P(z &lt; -1,375)</t>
  </si>
  <si>
    <t>P(-1,375 &lt; z &lt; -0,25) = 0,4013 - 0,0846</t>
  </si>
  <si>
    <t>P(-1,375 &lt; z &lt; -0,25) = 0,3167</t>
  </si>
  <si>
    <t>40 mahasiswa, maka</t>
  </si>
  <si>
    <t>0,3167 * 40 =</t>
  </si>
  <si>
    <t>P(x) = 100%-10% = 0,9</t>
  </si>
  <si>
    <t>z = 1,28</t>
  </si>
  <si>
    <t>karena pada tabel distribusi, nilai yang mendekati 0,9 adalah 0,8997 berada pada z = 1,28</t>
  </si>
  <si>
    <t>1,28 =</t>
  </si>
  <si>
    <t>(x-76)/8</t>
  </si>
  <si>
    <t>x-76</t>
  </si>
  <si>
    <t>x =</t>
  </si>
  <si>
    <t>76 + 10,24</t>
  </si>
  <si>
    <t>10,24 =</t>
  </si>
  <si>
    <r>
      <t xml:space="preserve">Jadi, banyak mahasiswa yang mendapat C adalah </t>
    </r>
    <r>
      <rPr>
        <b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orang</t>
    </r>
  </si>
  <si>
    <r>
      <t xml:space="preserve">Jadi, batas nilai terendah yang mendapat nilai A adalah </t>
    </r>
    <r>
      <rPr>
        <b/>
        <sz val="12"/>
        <color theme="1"/>
        <rFont val="Calibri"/>
        <family val="2"/>
        <scheme val="minor"/>
      </rPr>
      <t>86,24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</si>
</sst>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-* #,##0.00_-;\-* #,##0.00_-;_-* &quot;-&quot;_-;_-@_-"/>
    <numFmt numFmtId="165" formatCode="_-* #,##0.000_-;\-* #,##0.000_-;_-* &quot;-&quot;_-;_-@_-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0" fontId="2" fillId="0" borderId="1" xfId="1" applyNumberFormat="1" applyFont="1" applyBorder="1" applyAlignment="1">
      <alignment horizontal="center"/>
    </xf>
    <xf numFmtId="9" fontId="2" fillId="0" borderId="1" xfId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41" fontId="2" fillId="0" borderId="1" xfId="2" applyFont="1" applyBorder="1"/>
    <xf numFmtId="165" fontId="2" fillId="0" borderId="1" xfId="2" applyNumberFormat="1" applyFont="1" applyBorder="1"/>
    <xf numFmtId="164" fontId="2" fillId="0" borderId="1" xfId="2" applyNumberFormat="1" applyFont="1" applyBorder="1"/>
    <xf numFmtId="41" fontId="2" fillId="0" borderId="0" xfId="2" applyFont="1"/>
    <xf numFmtId="166" fontId="2" fillId="0" borderId="1" xfId="1" applyNumberFormat="1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6" fontId="3" fillId="0" borderId="3" xfId="0" applyNumberFormat="1" applyFont="1" applyBorder="1" applyAlignment="1">
      <alignment horizontal="right"/>
    </xf>
    <xf numFmtId="164" fontId="3" fillId="0" borderId="3" xfId="2" applyNumberFormat="1" applyFont="1" applyBorder="1"/>
    <xf numFmtId="0" fontId="4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4">
    <cellStyle name="Comma [0]" xfId="2" builtinId="6"/>
    <cellStyle name="Comma [0] 2" xfId="3" xr:uid="{FE86CE76-16EB-4739-A7CF-312AA9DEFC82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Merk Mobil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Sheet1!$C$8</c:f>
              <c:strCache>
                <c:ptCount val="1"/>
                <c:pt idx="0">
                  <c:v>Frekuensi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EB-421C-BE8D-5EF6391E3B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EB-421C-BE8D-5EF6391E3B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8EB-421C-BE8D-5EF6391E3B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8EB-421C-BE8D-5EF6391E3B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8EB-421C-BE8D-5EF6391E3B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8EB-421C-BE8D-5EF6391E3B9E}"/>
              </c:ext>
            </c:extLst>
          </c:dPt>
          <c:cat>
            <c:strRef>
              <c:f>Sheet1!$B$9:$B$14</c:f>
              <c:strCache>
                <c:ptCount val="6"/>
                <c:pt idx="0">
                  <c:v>Honda</c:v>
                </c:pt>
                <c:pt idx="1">
                  <c:v>Toyota</c:v>
                </c:pt>
                <c:pt idx="2">
                  <c:v>Nissan</c:v>
                </c:pt>
                <c:pt idx="3">
                  <c:v>Ford</c:v>
                </c:pt>
                <c:pt idx="4">
                  <c:v>Chevrolet</c:v>
                </c:pt>
                <c:pt idx="5">
                  <c:v>Dodge</c:v>
                </c:pt>
              </c:strCache>
            </c:strRef>
          </c:cat>
          <c:val>
            <c:numRef>
              <c:f>Sheet1!$C$9:$C$14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3-49D5-815A-FA857DE44156}"/>
            </c:ext>
          </c:extLst>
        </c:ser>
        <c:ser>
          <c:idx val="1"/>
          <c:order val="1"/>
          <c:tx>
            <c:strRef>
              <c:f>Sheet1!$D$8</c:f>
              <c:strCache>
                <c:ptCount val="1"/>
                <c:pt idx="0">
                  <c:v>Frekuensi Relatif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8EB-421C-BE8D-5EF6391E3B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8EB-421C-BE8D-5EF6391E3B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8EB-421C-BE8D-5EF6391E3B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8EB-421C-BE8D-5EF6391E3B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8EB-421C-BE8D-5EF6391E3B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8EB-421C-BE8D-5EF6391E3B9E}"/>
              </c:ext>
            </c:extLst>
          </c:dPt>
          <c:cat>
            <c:strRef>
              <c:f>Sheet1!$B$9:$B$14</c:f>
              <c:strCache>
                <c:ptCount val="6"/>
                <c:pt idx="0">
                  <c:v>Honda</c:v>
                </c:pt>
                <c:pt idx="1">
                  <c:v>Toyota</c:v>
                </c:pt>
                <c:pt idx="2">
                  <c:v>Nissan</c:v>
                </c:pt>
                <c:pt idx="3">
                  <c:v>Ford</c:v>
                </c:pt>
                <c:pt idx="4">
                  <c:v>Chevrolet</c:v>
                </c:pt>
                <c:pt idx="5">
                  <c:v>Dodge</c:v>
                </c:pt>
              </c:strCache>
            </c:strRef>
          </c:cat>
          <c:val>
            <c:numRef>
              <c:f>Sheet1!$D$9:$D$14</c:f>
              <c:numCache>
                <c:formatCode>General</c:formatCode>
                <c:ptCount val="6"/>
                <c:pt idx="0">
                  <c:v>5</c:v>
                </c:pt>
                <c:pt idx="1">
                  <c:v>9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E3-49D5-815A-FA857DE44156}"/>
            </c:ext>
          </c:extLst>
        </c:ser>
        <c:ser>
          <c:idx val="2"/>
          <c:order val="2"/>
          <c:tx>
            <c:strRef>
              <c:f>Sheet1!$E$8</c:f>
              <c:strCache>
                <c:ptCount val="1"/>
                <c:pt idx="0">
                  <c:v>Persentase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8EB-421C-BE8D-5EF6391E3B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8EB-421C-BE8D-5EF6391E3B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8EB-421C-BE8D-5EF6391E3B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8EB-421C-BE8D-5EF6391E3B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8EB-421C-BE8D-5EF6391E3B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8EB-421C-BE8D-5EF6391E3B9E}"/>
              </c:ext>
            </c:extLst>
          </c:dPt>
          <c:cat>
            <c:strRef>
              <c:f>Sheet1!$B$9:$B$14</c:f>
              <c:strCache>
                <c:ptCount val="6"/>
                <c:pt idx="0">
                  <c:v>Honda</c:v>
                </c:pt>
                <c:pt idx="1">
                  <c:v>Toyota</c:v>
                </c:pt>
                <c:pt idx="2">
                  <c:v>Nissan</c:v>
                </c:pt>
                <c:pt idx="3">
                  <c:v>Ford</c:v>
                </c:pt>
                <c:pt idx="4">
                  <c:v>Chevrolet</c:v>
                </c:pt>
                <c:pt idx="5">
                  <c:v>Dodge</c:v>
                </c:pt>
              </c:strCache>
            </c:strRef>
          </c:cat>
          <c:val>
            <c:numRef>
              <c:f>Sheet1!$E$9:$E$14</c:f>
              <c:numCache>
                <c:formatCode>0.00%</c:formatCode>
                <c:ptCount val="6"/>
                <c:pt idx="0">
                  <c:v>0.20833333333333334</c:v>
                </c:pt>
                <c:pt idx="1">
                  <c:v>0.16666666666666666</c:v>
                </c:pt>
                <c:pt idx="2">
                  <c:v>0.125</c:v>
                </c:pt>
                <c:pt idx="3">
                  <c:v>0.20833333333333334</c:v>
                </c:pt>
                <c:pt idx="4">
                  <c:v>0.16666666666666666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E3-49D5-815A-FA857DE44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Warna</a:t>
            </a:r>
            <a:r>
              <a:rPr lang="en-US" baseline="0"/>
              <a:t> Mobil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Sheet1!$C$17</c:f>
              <c:strCache>
                <c:ptCount val="1"/>
                <c:pt idx="0">
                  <c:v>Frekuensi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38-4586-83BB-7FE026538F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38-4586-83BB-7FE026538F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A38-4586-83BB-7FE026538F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A38-4586-83BB-7FE026538F4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A38-4586-83BB-7FE026538F4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A38-4586-83BB-7FE026538F4B}"/>
              </c:ext>
            </c:extLst>
          </c:dPt>
          <c:cat>
            <c:strRef>
              <c:f>Sheet1!$B$18:$B$23</c:f>
              <c:strCache>
                <c:ptCount val="6"/>
                <c:pt idx="0">
                  <c:v>Merah</c:v>
                </c:pt>
                <c:pt idx="1">
                  <c:v>Biru</c:v>
                </c:pt>
                <c:pt idx="2">
                  <c:v>Silver</c:v>
                </c:pt>
                <c:pt idx="3">
                  <c:v>Hitam</c:v>
                </c:pt>
                <c:pt idx="4">
                  <c:v>Hijau</c:v>
                </c:pt>
                <c:pt idx="5">
                  <c:v>Putih</c:v>
                </c:pt>
              </c:strCache>
            </c:strRef>
          </c:cat>
          <c:val>
            <c:numRef>
              <c:f>Sheet1!$C$18:$C$23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29-4F75-85AC-5EE1F0339D15}"/>
            </c:ext>
          </c:extLst>
        </c:ser>
        <c:ser>
          <c:idx val="1"/>
          <c:order val="1"/>
          <c:tx>
            <c:strRef>
              <c:f>Sheet1!$D$17</c:f>
              <c:strCache>
                <c:ptCount val="1"/>
                <c:pt idx="0">
                  <c:v>Frekuensi Relatif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A38-4586-83BB-7FE026538F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A38-4586-83BB-7FE026538F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A38-4586-83BB-7FE026538F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A38-4586-83BB-7FE026538F4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A38-4586-83BB-7FE026538F4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A38-4586-83BB-7FE026538F4B}"/>
              </c:ext>
            </c:extLst>
          </c:dPt>
          <c:cat>
            <c:strRef>
              <c:f>Sheet1!$B$18:$B$23</c:f>
              <c:strCache>
                <c:ptCount val="6"/>
                <c:pt idx="0">
                  <c:v>Merah</c:v>
                </c:pt>
                <c:pt idx="1">
                  <c:v>Biru</c:v>
                </c:pt>
                <c:pt idx="2">
                  <c:v>Silver</c:v>
                </c:pt>
                <c:pt idx="3">
                  <c:v>Hitam</c:v>
                </c:pt>
                <c:pt idx="4">
                  <c:v>Hijau</c:v>
                </c:pt>
                <c:pt idx="5">
                  <c:v>Putih</c:v>
                </c:pt>
              </c:strCache>
            </c:strRef>
          </c:cat>
          <c:val>
            <c:numRef>
              <c:f>Sheet1!$D$18:$D$23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21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29-4F75-85AC-5EE1F0339D15}"/>
            </c:ext>
          </c:extLst>
        </c:ser>
        <c:ser>
          <c:idx val="2"/>
          <c:order val="2"/>
          <c:tx>
            <c:strRef>
              <c:f>Sheet1!$E$17</c:f>
              <c:strCache>
                <c:ptCount val="1"/>
                <c:pt idx="0">
                  <c:v>Persentase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A38-4586-83BB-7FE026538F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A38-4586-83BB-7FE026538F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A38-4586-83BB-7FE026538F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A38-4586-83BB-7FE026538F4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A38-4586-83BB-7FE026538F4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A38-4586-83BB-7FE026538F4B}"/>
              </c:ext>
            </c:extLst>
          </c:dPt>
          <c:cat>
            <c:strRef>
              <c:f>Sheet1!$B$18:$B$23</c:f>
              <c:strCache>
                <c:ptCount val="6"/>
                <c:pt idx="0">
                  <c:v>Merah</c:v>
                </c:pt>
                <c:pt idx="1">
                  <c:v>Biru</c:v>
                </c:pt>
                <c:pt idx="2">
                  <c:v>Silver</c:v>
                </c:pt>
                <c:pt idx="3">
                  <c:v>Hitam</c:v>
                </c:pt>
                <c:pt idx="4">
                  <c:v>Hijau</c:v>
                </c:pt>
                <c:pt idx="5">
                  <c:v>Putih</c:v>
                </c:pt>
              </c:strCache>
            </c:strRef>
          </c:cat>
          <c:val>
            <c:numRef>
              <c:f>Sheet1!$E$18:$E$23</c:f>
              <c:numCache>
                <c:formatCode>0.00%</c:formatCode>
                <c:ptCount val="6"/>
                <c:pt idx="0">
                  <c:v>0.125</c:v>
                </c:pt>
                <c:pt idx="1">
                  <c:v>0.125</c:v>
                </c:pt>
                <c:pt idx="2">
                  <c:v>0.25</c:v>
                </c:pt>
                <c:pt idx="3">
                  <c:v>0.25</c:v>
                </c:pt>
                <c:pt idx="4">
                  <c:v>0.125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29-4F75-85AC-5EE1F0339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57</xdr:row>
      <xdr:rowOff>14287</xdr:rowOff>
    </xdr:from>
    <xdr:to>
      <xdr:col>4</xdr:col>
      <xdr:colOff>1038225</xdr:colOff>
      <xdr:row>70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4E19F-D613-406F-B4DE-5E71E1ECA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1162050</xdr:colOff>
      <xdr:row>56</xdr:row>
      <xdr:rowOff>147637</xdr:rowOff>
    </xdr:from>
    <xdr:to>
      <xdr:col>8</xdr:col>
      <xdr:colOff>1009650</xdr:colOff>
      <xdr:row>70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1A8F32-2A04-4157-8C24-162D309CA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79B0-B4AE-4199-8170-9B895E8E9A16}">
  <dimension ref="A2:I134"/>
  <sheetViews>
    <sheetView tabSelected="1" topLeftCell="A115" workbookViewId="0">
      <selection activeCell="C135" sqref="C135"/>
    </sheetView>
  </sheetViews>
  <sheetFormatPr defaultRowHeight="15.75" x14ac:dyDescent="0.25"/>
  <cols>
    <col min="1" max="1" width="14.42578125" style="1" customWidth="1"/>
    <col min="2" max="9" width="17.7109375" style="6" customWidth="1"/>
    <col min="10" max="16384" width="9.140625" style="6"/>
  </cols>
  <sheetData>
    <row r="2" spans="1:9" ht="31.5" customHeight="1" x14ac:dyDescent="0.35">
      <c r="B2" s="20" t="s">
        <v>21</v>
      </c>
      <c r="C2" s="7"/>
      <c r="D2" s="7"/>
      <c r="E2" s="7"/>
      <c r="F2" s="7"/>
      <c r="G2" s="7"/>
      <c r="H2" s="7"/>
      <c r="I2" s="7"/>
    </row>
    <row r="4" spans="1:9" ht="15.75" customHeight="1" x14ac:dyDescent="0.25">
      <c r="A4" s="1" t="s">
        <v>22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0</v>
      </c>
      <c r="B5" s="26" t="s">
        <v>1</v>
      </c>
      <c r="C5" s="27"/>
      <c r="D5" s="27"/>
      <c r="E5" s="28"/>
      <c r="F5" s="1"/>
      <c r="G5" s="1"/>
      <c r="H5" s="1"/>
      <c r="I5" s="1"/>
    </row>
    <row r="6" spans="1:9" x14ac:dyDescent="0.25">
      <c r="B6" s="1"/>
      <c r="C6" s="1"/>
      <c r="D6" s="1"/>
      <c r="E6" s="1"/>
      <c r="F6" s="1"/>
      <c r="G6" s="1"/>
      <c r="H6" s="1"/>
      <c r="I6" s="1"/>
    </row>
    <row r="7" spans="1:9" x14ac:dyDescent="0.25">
      <c r="B7" s="23" t="s">
        <v>2</v>
      </c>
      <c r="C7" s="23"/>
      <c r="D7" s="23"/>
      <c r="E7" s="23"/>
      <c r="F7" s="1"/>
      <c r="G7" s="1"/>
      <c r="H7" s="1"/>
      <c r="I7" s="1"/>
    </row>
    <row r="8" spans="1:9" x14ac:dyDescent="0.25">
      <c r="B8" s="8" t="s">
        <v>2</v>
      </c>
      <c r="C8" s="8" t="s">
        <v>3</v>
      </c>
      <c r="D8" s="8" t="s">
        <v>4</v>
      </c>
      <c r="E8" s="8" t="s">
        <v>5</v>
      </c>
      <c r="F8" s="1"/>
      <c r="G8" s="1"/>
      <c r="H8" s="1"/>
      <c r="I8" s="1"/>
    </row>
    <row r="9" spans="1:9" x14ac:dyDescent="0.25">
      <c r="B9" s="2" t="s">
        <v>6</v>
      </c>
      <c r="C9" s="2">
        <v>5</v>
      </c>
      <c r="D9" s="2">
        <v>5</v>
      </c>
      <c r="E9" s="3">
        <f>C9/24</f>
        <v>0.20833333333333334</v>
      </c>
      <c r="F9" s="1"/>
      <c r="G9" s="1"/>
      <c r="H9" s="1"/>
      <c r="I9" s="1"/>
    </row>
    <row r="10" spans="1:9" x14ac:dyDescent="0.25">
      <c r="B10" s="2" t="s">
        <v>7</v>
      </c>
      <c r="C10" s="2">
        <v>4</v>
      </c>
      <c r="D10" s="2">
        <f>D9+C10</f>
        <v>9</v>
      </c>
      <c r="E10" s="3">
        <f t="shared" ref="E10:E14" si="0">C10/24</f>
        <v>0.16666666666666666</v>
      </c>
      <c r="F10" s="1"/>
      <c r="G10" s="1"/>
      <c r="H10" s="1"/>
      <c r="I10" s="1"/>
    </row>
    <row r="11" spans="1:9" x14ac:dyDescent="0.25">
      <c r="B11" s="2" t="s">
        <v>8</v>
      </c>
      <c r="C11" s="2">
        <v>3</v>
      </c>
      <c r="D11" s="2">
        <f t="shared" ref="D11:D14" si="1">D10+C11</f>
        <v>12</v>
      </c>
      <c r="E11" s="3">
        <f t="shared" si="0"/>
        <v>0.125</v>
      </c>
      <c r="F11" s="1"/>
      <c r="G11" s="1"/>
      <c r="H11" s="1"/>
      <c r="I11" s="1"/>
    </row>
    <row r="12" spans="1:9" x14ac:dyDescent="0.25">
      <c r="B12" s="2" t="s">
        <v>9</v>
      </c>
      <c r="C12" s="2">
        <v>5</v>
      </c>
      <c r="D12" s="2">
        <f t="shared" si="1"/>
        <v>17</v>
      </c>
      <c r="E12" s="3">
        <f t="shared" si="0"/>
        <v>0.20833333333333334</v>
      </c>
      <c r="F12" s="1"/>
      <c r="G12" s="1"/>
      <c r="H12" s="1"/>
      <c r="I12" s="1"/>
    </row>
    <row r="13" spans="1:9" x14ac:dyDescent="0.25">
      <c r="B13" s="2" t="s">
        <v>10</v>
      </c>
      <c r="C13" s="2">
        <v>4</v>
      </c>
      <c r="D13" s="2">
        <f t="shared" si="1"/>
        <v>21</v>
      </c>
      <c r="E13" s="3">
        <f t="shared" si="0"/>
        <v>0.16666666666666666</v>
      </c>
      <c r="F13" s="1"/>
      <c r="G13" s="1"/>
      <c r="H13" s="1"/>
      <c r="I13" s="1"/>
    </row>
    <row r="14" spans="1:9" x14ac:dyDescent="0.25">
      <c r="B14" s="2" t="s">
        <v>11</v>
      </c>
      <c r="C14" s="2">
        <v>3</v>
      </c>
      <c r="D14" s="2">
        <f t="shared" si="1"/>
        <v>24</v>
      </c>
      <c r="E14" s="3">
        <f t="shared" si="0"/>
        <v>0.125</v>
      </c>
      <c r="F14" s="1"/>
      <c r="G14" s="1"/>
      <c r="H14" s="1"/>
      <c r="I14" s="1"/>
    </row>
    <row r="15" spans="1:9" x14ac:dyDescent="0.25">
      <c r="B15" s="1"/>
      <c r="C15" s="1"/>
      <c r="D15" s="1"/>
      <c r="E15" s="1"/>
      <c r="F15" s="1"/>
      <c r="G15" s="1"/>
      <c r="H15" s="1"/>
      <c r="I15" s="1"/>
    </row>
    <row r="16" spans="1:9" x14ac:dyDescent="0.25">
      <c r="B16" s="23" t="s">
        <v>12</v>
      </c>
      <c r="C16" s="23"/>
      <c r="D16" s="23"/>
      <c r="E16" s="23"/>
      <c r="F16" s="1"/>
      <c r="G16" s="1"/>
      <c r="H16" s="1"/>
      <c r="I16" s="1"/>
    </row>
    <row r="17" spans="2:9" x14ac:dyDescent="0.25">
      <c r="B17" s="8" t="s">
        <v>12</v>
      </c>
      <c r="C17" s="8" t="s">
        <v>3</v>
      </c>
      <c r="D17" s="8" t="s">
        <v>4</v>
      </c>
      <c r="E17" s="8" t="s">
        <v>5</v>
      </c>
      <c r="F17" s="1"/>
      <c r="G17" s="1"/>
      <c r="H17" s="1"/>
      <c r="I17" s="1"/>
    </row>
    <row r="18" spans="2:9" x14ac:dyDescent="0.25">
      <c r="B18" s="2" t="s">
        <v>13</v>
      </c>
      <c r="C18" s="2">
        <v>3</v>
      </c>
      <c r="D18" s="2">
        <v>3</v>
      </c>
      <c r="E18" s="3">
        <f>C18/24</f>
        <v>0.125</v>
      </c>
      <c r="F18" s="1"/>
      <c r="G18" s="1"/>
      <c r="H18" s="1"/>
      <c r="I18" s="1"/>
    </row>
    <row r="19" spans="2:9" x14ac:dyDescent="0.25">
      <c r="B19" s="2" t="s">
        <v>14</v>
      </c>
      <c r="C19" s="2">
        <v>3</v>
      </c>
      <c r="D19" s="2">
        <f>D18+C19</f>
        <v>6</v>
      </c>
      <c r="E19" s="3">
        <f t="shared" ref="E19:E23" si="2">C19/24</f>
        <v>0.125</v>
      </c>
      <c r="F19" s="1"/>
      <c r="G19" s="1"/>
      <c r="H19" s="1"/>
      <c r="I19" s="1"/>
    </row>
    <row r="20" spans="2:9" x14ac:dyDescent="0.25">
      <c r="B20" s="2" t="s">
        <v>15</v>
      </c>
      <c r="C20" s="2">
        <v>6</v>
      </c>
      <c r="D20" s="2">
        <f t="shared" ref="D20:D23" si="3">D19+C20</f>
        <v>12</v>
      </c>
      <c r="E20" s="3">
        <f t="shared" si="2"/>
        <v>0.25</v>
      </c>
      <c r="F20" s="1"/>
      <c r="G20" s="1"/>
      <c r="H20" s="1"/>
      <c r="I20" s="1"/>
    </row>
    <row r="21" spans="2:9" x14ac:dyDescent="0.25">
      <c r="B21" s="2" t="s">
        <v>16</v>
      </c>
      <c r="C21" s="2">
        <v>6</v>
      </c>
      <c r="D21" s="2">
        <f t="shared" si="3"/>
        <v>18</v>
      </c>
      <c r="E21" s="3">
        <f t="shared" si="2"/>
        <v>0.25</v>
      </c>
      <c r="F21" s="1"/>
      <c r="G21" s="1"/>
      <c r="H21" s="1"/>
      <c r="I21" s="1"/>
    </row>
    <row r="22" spans="2:9" x14ac:dyDescent="0.25">
      <c r="B22" s="2" t="s">
        <v>17</v>
      </c>
      <c r="C22" s="2">
        <v>3</v>
      </c>
      <c r="D22" s="2">
        <f t="shared" si="3"/>
        <v>21</v>
      </c>
      <c r="E22" s="3">
        <f t="shared" si="2"/>
        <v>0.125</v>
      </c>
      <c r="F22" s="1"/>
      <c r="G22" s="1"/>
      <c r="H22" s="1"/>
      <c r="I22" s="1"/>
    </row>
    <row r="23" spans="2:9" x14ac:dyDescent="0.25">
      <c r="B23" s="2" t="s">
        <v>18</v>
      </c>
      <c r="C23" s="2">
        <v>3</v>
      </c>
      <c r="D23" s="2">
        <f t="shared" si="3"/>
        <v>24</v>
      </c>
      <c r="E23" s="3">
        <f t="shared" si="2"/>
        <v>0.125</v>
      </c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23" t="s">
        <v>19</v>
      </c>
      <c r="C25" s="23"/>
      <c r="D25" s="23"/>
      <c r="E25" s="23"/>
      <c r="F25" s="23"/>
      <c r="G25" s="1"/>
      <c r="H25" s="1"/>
      <c r="I25" s="1"/>
    </row>
    <row r="26" spans="2:9" x14ac:dyDescent="0.25">
      <c r="B26" s="8" t="s">
        <v>2</v>
      </c>
      <c r="C26" s="8" t="s">
        <v>12</v>
      </c>
      <c r="D26" s="8" t="s">
        <v>3</v>
      </c>
      <c r="E26" s="8" t="s">
        <v>4</v>
      </c>
      <c r="F26" s="8" t="s">
        <v>5</v>
      </c>
      <c r="G26" s="1"/>
      <c r="H26" s="1"/>
      <c r="I26" s="1"/>
    </row>
    <row r="27" spans="2:9" x14ac:dyDescent="0.25">
      <c r="B27" s="25" t="s">
        <v>6</v>
      </c>
      <c r="C27" s="2" t="s">
        <v>13</v>
      </c>
      <c r="D27" s="2">
        <v>1</v>
      </c>
      <c r="E27" s="2">
        <v>1</v>
      </c>
      <c r="F27" s="3">
        <f>D27/24</f>
        <v>4.1666666666666664E-2</v>
      </c>
      <c r="G27" s="1"/>
      <c r="H27" s="1"/>
      <c r="I27" s="1"/>
    </row>
    <row r="28" spans="2:9" x14ac:dyDescent="0.25">
      <c r="B28" s="25"/>
      <c r="C28" s="2" t="s">
        <v>14</v>
      </c>
      <c r="D28" s="2">
        <v>2</v>
      </c>
      <c r="E28" s="2">
        <f>E27+D28</f>
        <v>3</v>
      </c>
      <c r="F28" s="3">
        <f t="shared" ref="F28:F43" si="4">D28/24</f>
        <v>8.3333333333333329E-2</v>
      </c>
      <c r="G28" s="1"/>
      <c r="H28" s="1"/>
      <c r="I28" s="1"/>
    </row>
    <row r="29" spans="2:9" x14ac:dyDescent="0.25">
      <c r="B29" s="25"/>
      <c r="C29" s="2" t="s">
        <v>15</v>
      </c>
      <c r="D29" s="2">
        <v>1</v>
      </c>
      <c r="E29" s="2">
        <f t="shared" ref="E29:E43" si="5">E28+D29</f>
        <v>4</v>
      </c>
      <c r="F29" s="3">
        <f t="shared" si="4"/>
        <v>4.1666666666666664E-2</v>
      </c>
      <c r="G29" s="1"/>
      <c r="H29" s="1"/>
      <c r="I29" s="1"/>
    </row>
    <row r="30" spans="2:9" x14ac:dyDescent="0.25">
      <c r="B30" s="25"/>
      <c r="C30" s="2" t="s">
        <v>18</v>
      </c>
      <c r="D30" s="2">
        <v>1</v>
      </c>
      <c r="E30" s="2">
        <f t="shared" si="5"/>
        <v>5</v>
      </c>
      <c r="F30" s="3">
        <f t="shared" si="4"/>
        <v>4.1666666666666664E-2</v>
      </c>
      <c r="G30" s="1"/>
      <c r="H30" s="1"/>
      <c r="I30" s="1"/>
    </row>
    <row r="31" spans="2:9" x14ac:dyDescent="0.25">
      <c r="B31" s="25" t="s">
        <v>7</v>
      </c>
      <c r="C31" s="2" t="s">
        <v>14</v>
      </c>
      <c r="D31" s="2">
        <v>1</v>
      </c>
      <c r="E31" s="2">
        <f t="shared" si="5"/>
        <v>6</v>
      </c>
      <c r="F31" s="3">
        <f t="shared" si="4"/>
        <v>4.1666666666666664E-2</v>
      </c>
      <c r="G31" s="1"/>
      <c r="H31" s="1"/>
      <c r="I31" s="1"/>
    </row>
    <row r="32" spans="2:9" x14ac:dyDescent="0.25">
      <c r="B32" s="25"/>
      <c r="C32" s="2" t="s">
        <v>15</v>
      </c>
      <c r="D32" s="2">
        <v>1</v>
      </c>
      <c r="E32" s="2">
        <f t="shared" si="5"/>
        <v>7</v>
      </c>
      <c r="F32" s="3">
        <f t="shared" si="4"/>
        <v>4.1666666666666664E-2</v>
      </c>
      <c r="G32" s="1"/>
      <c r="H32" s="1"/>
      <c r="I32" s="1"/>
    </row>
    <row r="33" spans="2:9" x14ac:dyDescent="0.25">
      <c r="B33" s="25"/>
      <c r="C33" s="2" t="s">
        <v>16</v>
      </c>
      <c r="D33" s="2">
        <v>2</v>
      </c>
      <c r="E33" s="2">
        <f t="shared" si="5"/>
        <v>9</v>
      </c>
      <c r="F33" s="3">
        <f t="shared" si="4"/>
        <v>8.3333333333333329E-2</v>
      </c>
      <c r="G33" s="1"/>
      <c r="H33" s="1"/>
      <c r="I33" s="1"/>
    </row>
    <row r="34" spans="2:9" x14ac:dyDescent="0.25">
      <c r="B34" s="25" t="s">
        <v>8</v>
      </c>
      <c r="C34" s="2" t="s">
        <v>13</v>
      </c>
      <c r="D34" s="2">
        <v>1</v>
      </c>
      <c r="E34" s="2">
        <f t="shared" si="5"/>
        <v>10</v>
      </c>
      <c r="F34" s="3">
        <f t="shared" si="4"/>
        <v>4.1666666666666664E-2</v>
      </c>
      <c r="G34" s="1"/>
      <c r="H34" s="1"/>
      <c r="I34" s="1"/>
    </row>
    <row r="35" spans="2:9" x14ac:dyDescent="0.25">
      <c r="B35" s="25"/>
      <c r="C35" s="2" t="s">
        <v>17</v>
      </c>
      <c r="D35" s="2">
        <v>2</v>
      </c>
      <c r="E35" s="2">
        <f t="shared" si="5"/>
        <v>12</v>
      </c>
      <c r="F35" s="3">
        <f t="shared" si="4"/>
        <v>8.3333333333333329E-2</v>
      </c>
      <c r="G35" s="1"/>
      <c r="H35" s="1"/>
      <c r="I35" s="1"/>
    </row>
    <row r="36" spans="2:9" x14ac:dyDescent="0.25">
      <c r="B36" s="25" t="s">
        <v>9</v>
      </c>
      <c r="C36" s="2" t="s">
        <v>13</v>
      </c>
      <c r="D36" s="2">
        <v>1</v>
      </c>
      <c r="E36" s="2">
        <f t="shared" si="5"/>
        <v>13</v>
      </c>
      <c r="F36" s="3">
        <f t="shared" si="4"/>
        <v>4.1666666666666664E-2</v>
      </c>
      <c r="G36" s="1"/>
      <c r="H36" s="1"/>
      <c r="I36" s="1"/>
    </row>
    <row r="37" spans="2:9" x14ac:dyDescent="0.25">
      <c r="B37" s="25"/>
      <c r="C37" s="2" t="s">
        <v>15</v>
      </c>
      <c r="D37" s="2">
        <v>1</v>
      </c>
      <c r="E37" s="2">
        <f t="shared" si="5"/>
        <v>14</v>
      </c>
      <c r="F37" s="3">
        <f t="shared" si="4"/>
        <v>4.1666666666666664E-2</v>
      </c>
      <c r="G37" s="1"/>
      <c r="H37" s="1"/>
      <c r="I37" s="1"/>
    </row>
    <row r="38" spans="2:9" x14ac:dyDescent="0.25">
      <c r="B38" s="25"/>
      <c r="C38" s="2" t="s">
        <v>16</v>
      </c>
      <c r="D38" s="2">
        <v>3</v>
      </c>
      <c r="E38" s="2">
        <f t="shared" si="5"/>
        <v>17</v>
      </c>
      <c r="F38" s="3">
        <f t="shared" si="4"/>
        <v>0.125</v>
      </c>
      <c r="G38" s="1"/>
      <c r="H38" s="1"/>
      <c r="I38" s="1"/>
    </row>
    <row r="39" spans="2:9" x14ac:dyDescent="0.25">
      <c r="B39" s="25" t="s">
        <v>10</v>
      </c>
      <c r="C39" s="2" t="s">
        <v>15</v>
      </c>
      <c r="D39" s="2">
        <v>1</v>
      </c>
      <c r="E39" s="2">
        <f t="shared" si="5"/>
        <v>18</v>
      </c>
      <c r="F39" s="3">
        <f t="shared" si="4"/>
        <v>4.1666666666666664E-2</v>
      </c>
      <c r="G39" s="1"/>
      <c r="H39" s="1"/>
      <c r="I39" s="1"/>
    </row>
    <row r="40" spans="2:9" x14ac:dyDescent="0.25">
      <c r="B40" s="25"/>
      <c r="C40" s="2" t="s">
        <v>16</v>
      </c>
      <c r="D40" s="2">
        <v>1</v>
      </c>
      <c r="E40" s="2">
        <f t="shared" si="5"/>
        <v>19</v>
      </c>
      <c r="F40" s="3">
        <f t="shared" si="4"/>
        <v>4.1666666666666664E-2</v>
      </c>
      <c r="G40" s="1"/>
      <c r="H40" s="1"/>
      <c r="I40" s="1"/>
    </row>
    <row r="41" spans="2:9" x14ac:dyDescent="0.25">
      <c r="B41" s="25"/>
      <c r="C41" s="2" t="s">
        <v>18</v>
      </c>
      <c r="D41" s="2">
        <v>2</v>
      </c>
      <c r="E41" s="2">
        <f t="shared" si="5"/>
        <v>21</v>
      </c>
      <c r="F41" s="3">
        <f t="shared" si="4"/>
        <v>8.3333333333333329E-2</v>
      </c>
      <c r="G41" s="1"/>
      <c r="H41" s="1"/>
      <c r="I41" s="1"/>
    </row>
    <row r="42" spans="2:9" x14ac:dyDescent="0.25">
      <c r="B42" s="25" t="s">
        <v>11</v>
      </c>
      <c r="C42" s="2" t="s">
        <v>15</v>
      </c>
      <c r="D42" s="2">
        <v>2</v>
      </c>
      <c r="E42" s="2">
        <f t="shared" si="5"/>
        <v>23</v>
      </c>
      <c r="F42" s="3">
        <f t="shared" si="4"/>
        <v>8.3333333333333329E-2</v>
      </c>
      <c r="G42" s="1"/>
      <c r="H42" s="1"/>
      <c r="I42" s="1"/>
    </row>
    <row r="43" spans="2:9" x14ac:dyDescent="0.25">
      <c r="B43" s="25"/>
      <c r="C43" s="2" t="s">
        <v>16</v>
      </c>
      <c r="D43" s="2">
        <v>1</v>
      </c>
      <c r="E43" s="2">
        <f t="shared" si="5"/>
        <v>24</v>
      </c>
      <c r="F43" s="3">
        <f t="shared" si="4"/>
        <v>4.1666666666666664E-2</v>
      </c>
      <c r="G43" s="1"/>
      <c r="H43" s="1"/>
      <c r="I43" s="1"/>
    </row>
    <row r="44" spans="2:9" x14ac:dyDescent="0.25">
      <c r="B44" s="2" t="s">
        <v>20</v>
      </c>
      <c r="C44" s="2"/>
      <c r="D44" s="2">
        <f>SUM(D27:D43)</f>
        <v>24</v>
      </c>
      <c r="E44" s="2"/>
      <c r="F44" s="4">
        <f>SUM(F27:F43)</f>
        <v>0.99999999999999989</v>
      </c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23" t="s">
        <v>23</v>
      </c>
      <c r="C46" s="23"/>
      <c r="D46" s="23"/>
      <c r="E46" s="23"/>
      <c r="F46" s="23"/>
      <c r="G46" s="23"/>
      <c r="H46" s="23"/>
      <c r="I46" s="23"/>
    </row>
    <row r="47" spans="2:9" x14ac:dyDescent="0.25">
      <c r="B47" s="21" t="s">
        <v>2</v>
      </c>
      <c r="C47" s="22" t="s">
        <v>12</v>
      </c>
      <c r="D47" s="22"/>
      <c r="E47" s="22"/>
      <c r="F47" s="22"/>
      <c r="G47" s="22"/>
      <c r="H47" s="22"/>
      <c r="I47" s="21" t="s">
        <v>20</v>
      </c>
    </row>
    <row r="48" spans="2:9" x14ac:dyDescent="0.25">
      <c r="B48" s="21"/>
      <c r="C48" s="5" t="s">
        <v>13</v>
      </c>
      <c r="D48" s="5" t="s">
        <v>14</v>
      </c>
      <c r="E48" s="5" t="s">
        <v>15</v>
      </c>
      <c r="F48" s="5" t="s">
        <v>16</v>
      </c>
      <c r="G48" s="5" t="s">
        <v>17</v>
      </c>
      <c r="H48" s="5" t="s">
        <v>18</v>
      </c>
      <c r="I48" s="21"/>
    </row>
    <row r="49" spans="2:9" x14ac:dyDescent="0.25">
      <c r="B49" s="2" t="s">
        <v>6</v>
      </c>
      <c r="C49" s="2">
        <v>1</v>
      </c>
      <c r="D49" s="2">
        <v>2</v>
      </c>
      <c r="E49" s="2">
        <v>1</v>
      </c>
      <c r="F49" s="2">
        <v>0</v>
      </c>
      <c r="G49" s="2">
        <v>0</v>
      </c>
      <c r="H49" s="2">
        <v>1</v>
      </c>
      <c r="I49" s="2">
        <f>SUM(C49:H49)</f>
        <v>5</v>
      </c>
    </row>
    <row r="50" spans="2:9" x14ac:dyDescent="0.25">
      <c r="B50" s="2" t="s">
        <v>7</v>
      </c>
      <c r="C50" s="2">
        <v>0</v>
      </c>
      <c r="D50" s="2">
        <v>1</v>
      </c>
      <c r="E50" s="2">
        <v>1</v>
      </c>
      <c r="F50" s="2">
        <v>2</v>
      </c>
      <c r="G50" s="2">
        <v>0</v>
      </c>
      <c r="H50" s="2">
        <v>0</v>
      </c>
      <c r="I50" s="2">
        <f t="shared" ref="I50:I54" si="6">SUM(C50:H50)</f>
        <v>4</v>
      </c>
    </row>
    <row r="51" spans="2:9" x14ac:dyDescent="0.25">
      <c r="B51" s="2" t="s">
        <v>8</v>
      </c>
      <c r="C51" s="2">
        <v>1</v>
      </c>
      <c r="D51" s="2">
        <v>0</v>
      </c>
      <c r="E51" s="2">
        <v>0</v>
      </c>
      <c r="F51" s="2">
        <v>0</v>
      </c>
      <c r="G51" s="2">
        <v>2</v>
      </c>
      <c r="H51" s="2">
        <v>0</v>
      </c>
      <c r="I51" s="2">
        <f t="shared" si="6"/>
        <v>3</v>
      </c>
    </row>
    <row r="52" spans="2:9" x14ac:dyDescent="0.25">
      <c r="B52" s="2" t="s">
        <v>9</v>
      </c>
      <c r="C52" s="2">
        <v>1</v>
      </c>
      <c r="D52" s="2">
        <v>0</v>
      </c>
      <c r="E52" s="2">
        <v>1</v>
      </c>
      <c r="F52" s="2">
        <v>3</v>
      </c>
      <c r="G52" s="2">
        <v>0</v>
      </c>
      <c r="H52" s="2">
        <v>0</v>
      </c>
      <c r="I52" s="2">
        <f t="shared" si="6"/>
        <v>5</v>
      </c>
    </row>
    <row r="53" spans="2:9" x14ac:dyDescent="0.25">
      <c r="B53" s="2" t="s">
        <v>10</v>
      </c>
      <c r="C53" s="2">
        <v>0</v>
      </c>
      <c r="D53" s="2">
        <v>0</v>
      </c>
      <c r="E53" s="2">
        <v>1</v>
      </c>
      <c r="F53" s="2">
        <v>0</v>
      </c>
      <c r="G53" s="2">
        <v>1</v>
      </c>
      <c r="H53" s="2">
        <v>2</v>
      </c>
      <c r="I53" s="2">
        <f t="shared" si="6"/>
        <v>4</v>
      </c>
    </row>
    <row r="54" spans="2:9" x14ac:dyDescent="0.25">
      <c r="B54" s="2" t="s">
        <v>11</v>
      </c>
      <c r="C54" s="2">
        <v>0</v>
      </c>
      <c r="D54" s="2">
        <v>0</v>
      </c>
      <c r="E54" s="2">
        <v>2</v>
      </c>
      <c r="F54" s="2">
        <v>1</v>
      </c>
      <c r="G54" s="2">
        <v>0</v>
      </c>
      <c r="H54" s="2">
        <v>0</v>
      </c>
      <c r="I54" s="2">
        <f t="shared" si="6"/>
        <v>3</v>
      </c>
    </row>
    <row r="55" spans="2:9" x14ac:dyDescent="0.25">
      <c r="B55" s="1"/>
      <c r="C55" s="1"/>
      <c r="D55" s="1"/>
      <c r="E55" s="1"/>
      <c r="F55" s="1"/>
      <c r="G55" s="1"/>
      <c r="H55" s="2" t="s">
        <v>24</v>
      </c>
      <c r="I55" s="2">
        <f>SUM(I49:I54)</f>
        <v>24</v>
      </c>
    </row>
    <row r="57" spans="2:9" x14ac:dyDescent="0.25">
      <c r="B57" s="24" t="s">
        <v>25</v>
      </c>
      <c r="C57" s="24"/>
      <c r="D57" s="24"/>
      <c r="E57" s="24"/>
      <c r="F57" s="24"/>
      <c r="G57" s="24"/>
      <c r="H57" s="24"/>
      <c r="I57" s="24"/>
    </row>
    <row r="73" spans="2:3" x14ac:dyDescent="0.25">
      <c r="B73" s="6" t="s">
        <v>26</v>
      </c>
    </row>
    <row r="74" spans="2:3" x14ac:dyDescent="0.25">
      <c r="B74" s="9" t="s">
        <v>27</v>
      </c>
      <c r="C74" s="6" t="s">
        <v>31</v>
      </c>
    </row>
    <row r="75" spans="2:3" x14ac:dyDescent="0.25">
      <c r="C75" s="6" t="s">
        <v>32</v>
      </c>
    </row>
    <row r="76" spans="2:3" x14ac:dyDescent="0.25">
      <c r="B76" s="9" t="s">
        <v>28</v>
      </c>
      <c r="C76" s="6" t="s">
        <v>33</v>
      </c>
    </row>
    <row r="77" spans="2:3" x14ac:dyDescent="0.25">
      <c r="C77" s="6" t="s">
        <v>34</v>
      </c>
    </row>
    <row r="78" spans="2:3" x14ac:dyDescent="0.25">
      <c r="B78" s="9" t="s">
        <v>29</v>
      </c>
      <c r="C78" s="6" t="s">
        <v>35</v>
      </c>
    </row>
    <row r="79" spans="2:3" x14ac:dyDescent="0.25">
      <c r="C79" s="6" t="s">
        <v>36</v>
      </c>
    </row>
    <row r="80" spans="2:3" x14ac:dyDescent="0.25">
      <c r="B80" s="9" t="s">
        <v>30</v>
      </c>
      <c r="C80" s="6" t="s">
        <v>37</v>
      </c>
    </row>
    <row r="82" spans="1:7" x14ac:dyDescent="0.25">
      <c r="A82" s="1" t="s">
        <v>38</v>
      </c>
      <c r="B82" s="10" t="s">
        <v>46</v>
      </c>
      <c r="C82" s="10" t="s">
        <v>39</v>
      </c>
      <c r="D82" s="10" t="s">
        <v>45</v>
      </c>
      <c r="E82" s="10" t="s">
        <v>40</v>
      </c>
      <c r="F82" s="10" t="s">
        <v>41</v>
      </c>
    </row>
    <row r="83" spans="1:7" x14ac:dyDescent="0.25">
      <c r="B83" s="10">
        <v>1</v>
      </c>
      <c r="C83" s="10">
        <v>721769</v>
      </c>
      <c r="D83" s="10">
        <f>B83*C83</f>
        <v>721769</v>
      </c>
      <c r="E83" s="11">
        <f>B83-$D$99</f>
        <v>-0.67722810346450846</v>
      </c>
      <c r="F83" s="12">
        <f>E83*E83</f>
        <v>0.45863790412213495</v>
      </c>
    </row>
    <row r="84" spans="1:7" x14ac:dyDescent="0.25">
      <c r="B84" s="10">
        <v>2</v>
      </c>
      <c r="C84" s="10">
        <v>601325</v>
      </c>
      <c r="D84" s="10">
        <f t="shared" ref="D84:D87" si="7">B84*C84</f>
        <v>1202650</v>
      </c>
      <c r="E84" s="11">
        <f>B84-$D$99</f>
        <v>0.32277189653549154</v>
      </c>
      <c r="F84" s="12">
        <f t="shared" ref="F84:F87" si="8">E84*E84</f>
        <v>0.10418169719311805</v>
      </c>
    </row>
    <row r="85" spans="1:7" x14ac:dyDescent="0.25">
      <c r="B85" s="10">
        <v>3</v>
      </c>
      <c r="C85" s="10">
        <v>166736</v>
      </c>
      <c r="D85" s="10">
        <f t="shared" si="7"/>
        <v>500208</v>
      </c>
      <c r="E85" s="11">
        <f>B85-$D$99</f>
        <v>1.3227718965354915</v>
      </c>
      <c r="F85" s="12">
        <f t="shared" si="8"/>
        <v>1.7497254902641011</v>
      </c>
    </row>
    <row r="86" spans="1:7" x14ac:dyDescent="0.25">
      <c r="B86" s="10">
        <v>4</v>
      </c>
      <c r="C86" s="10">
        <v>22299</v>
      </c>
      <c r="D86" s="10">
        <f t="shared" si="7"/>
        <v>89196</v>
      </c>
      <c r="E86" s="11">
        <f>B86-$D$99</f>
        <v>2.3227718965354915</v>
      </c>
      <c r="F86" s="12">
        <f t="shared" si="8"/>
        <v>5.3952692833350842</v>
      </c>
    </row>
    <row r="87" spans="1:7" x14ac:dyDescent="0.25">
      <c r="B87" s="10">
        <v>5</v>
      </c>
      <c r="C87" s="10">
        <v>6730</v>
      </c>
      <c r="D87" s="10">
        <f t="shared" si="7"/>
        <v>33650</v>
      </c>
      <c r="E87" s="11">
        <f>B87-$D$99</f>
        <v>3.3227718965354915</v>
      </c>
      <c r="F87" s="12">
        <f t="shared" si="8"/>
        <v>11.040813076406067</v>
      </c>
    </row>
    <row r="88" spans="1:7" x14ac:dyDescent="0.25">
      <c r="B88" s="10" t="s">
        <v>20</v>
      </c>
      <c r="C88" s="10">
        <f>SUM(C83:C87)</f>
        <v>1518859</v>
      </c>
      <c r="D88" s="10">
        <f>SUM(D83:D87)</f>
        <v>2547473</v>
      </c>
      <c r="E88" s="13"/>
      <c r="F88" s="12">
        <f>SUM(F83:F87)</f>
        <v>18.748627451320505</v>
      </c>
    </row>
    <row r="89" spans="1:7" x14ac:dyDescent="0.25">
      <c r="B89" s="13"/>
      <c r="C89" s="13"/>
      <c r="D89" s="13"/>
      <c r="E89" s="13"/>
      <c r="F89" s="13"/>
      <c r="G89" s="13"/>
    </row>
    <row r="90" spans="1:7" x14ac:dyDescent="0.25">
      <c r="B90" s="9" t="s">
        <v>27</v>
      </c>
      <c r="C90" s="6" t="s">
        <v>48</v>
      </c>
    </row>
    <row r="91" spans="1:7" x14ac:dyDescent="0.25">
      <c r="C91" s="10" t="s">
        <v>46</v>
      </c>
      <c r="D91" s="10" t="s">
        <v>44</v>
      </c>
    </row>
    <row r="92" spans="1:7" x14ac:dyDescent="0.25">
      <c r="C92" s="10">
        <v>1</v>
      </c>
      <c r="D92" s="14">
        <f t="shared" ref="D92:D97" si="9">C83/$C$88</f>
        <v>0.47520474250736899</v>
      </c>
    </row>
    <row r="93" spans="1:7" x14ac:dyDescent="0.25">
      <c r="C93" s="10">
        <v>2</v>
      </c>
      <c r="D93" s="14">
        <f t="shared" si="9"/>
        <v>0.39590574240268517</v>
      </c>
    </row>
    <row r="94" spans="1:7" x14ac:dyDescent="0.25">
      <c r="C94" s="10">
        <v>3</v>
      </c>
      <c r="D94" s="14">
        <f t="shared" si="9"/>
        <v>0.10977714192034942</v>
      </c>
    </row>
    <row r="95" spans="1:7" x14ac:dyDescent="0.25">
      <c r="C95" s="10">
        <v>4</v>
      </c>
      <c r="D95" s="14">
        <f t="shared" si="9"/>
        <v>1.468141545726101E-2</v>
      </c>
    </row>
    <row r="96" spans="1:7" x14ac:dyDescent="0.25">
      <c r="C96" s="10">
        <v>5</v>
      </c>
      <c r="D96" s="14">
        <f t="shared" si="9"/>
        <v>4.4309577123353783E-3</v>
      </c>
    </row>
    <row r="97" spans="1:6" x14ac:dyDescent="0.25">
      <c r="B97" s="9"/>
      <c r="C97" s="10" t="s">
        <v>20</v>
      </c>
      <c r="D97" s="14">
        <f t="shared" si="9"/>
        <v>1</v>
      </c>
    </row>
    <row r="98" spans="1:6" x14ac:dyDescent="0.25">
      <c r="B98" s="9" t="s">
        <v>28</v>
      </c>
      <c r="C98" s="15" t="s">
        <v>47</v>
      </c>
      <c r="D98" s="18">
        <f>D97-D92</f>
        <v>0.52479525749263101</v>
      </c>
    </row>
    <row r="99" spans="1:6" x14ac:dyDescent="0.25">
      <c r="B99" s="9" t="s">
        <v>29</v>
      </c>
      <c r="C99" s="15" t="s">
        <v>49</v>
      </c>
      <c r="D99" s="19">
        <f>D88/C88</f>
        <v>1.6772281034645085</v>
      </c>
    </row>
    <row r="100" spans="1:6" x14ac:dyDescent="0.25">
      <c r="B100" s="9" t="s">
        <v>30</v>
      </c>
      <c r="C100" s="15" t="s">
        <v>42</v>
      </c>
      <c r="D100" s="19">
        <f>(F88/(5-1))</f>
        <v>4.6871568628301263</v>
      </c>
    </row>
    <row r="101" spans="1:6" x14ac:dyDescent="0.25">
      <c r="C101" s="15" t="s">
        <v>43</v>
      </c>
      <c r="D101" s="19">
        <f>SQRT(D100)</f>
        <v>2.1649842638758661</v>
      </c>
    </row>
    <row r="103" spans="1:6" x14ac:dyDescent="0.25">
      <c r="A103" s="1" t="s">
        <v>50</v>
      </c>
      <c r="B103" s="15" t="s">
        <v>51</v>
      </c>
      <c r="C103" s="16">
        <v>76</v>
      </c>
    </row>
    <row r="104" spans="1:6" x14ac:dyDescent="0.25">
      <c r="B104" s="15" t="s">
        <v>42</v>
      </c>
      <c r="C104" s="16">
        <v>64</v>
      </c>
    </row>
    <row r="105" spans="1:6" x14ac:dyDescent="0.25">
      <c r="B105" s="15" t="s">
        <v>43</v>
      </c>
      <c r="C105" s="16">
        <v>8</v>
      </c>
    </row>
    <row r="107" spans="1:6" x14ac:dyDescent="0.25">
      <c r="B107" s="9" t="s">
        <v>27</v>
      </c>
      <c r="C107" s="6" t="s">
        <v>52</v>
      </c>
    </row>
    <row r="108" spans="1:6" x14ac:dyDescent="0.25">
      <c r="C108" s="6" t="s">
        <v>53</v>
      </c>
    </row>
    <row r="109" spans="1:6" x14ac:dyDescent="0.25">
      <c r="C109" s="6" t="s">
        <v>54</v>
      </c>
    </row>
    <row r="110" spans="1:6" x14ac:dyDescent="0.25">
      <c r="C110" s="6" t="s">
        <v>55</v>
      </c>
    </row>
    <row r="111" spans="1:6" x14ac:dyDescent="0.25">
      <c r="C111" s="6" t="s">
        <v>56</v>
      </c>
      <c r="D111" s="7">
        <v>2.2800000000000001E-2</v>
      </c>
    </row>
    <row r="112" spans="1:6" x14ac:dyDescent="0.25">
      <c r="B112" s="9" t="s">
        <v>28</v>
      </c>
      <c r="C112" s="2" t="s">
        <v>59</v>
      </c>
      <c r="D112" s="2" t="s">
        <v>60</v>
      </c>
      <c r="E112" s="2" t="s">
        <v>57</v>
      </c>
      <c r="F112" s="2" t="s">
        <v>58</v>
      </c>
    </row>
    <row r="113" spans="2:6" x14ac:dyDescent="0.25">
      <c r="C113" s="2">
        <v>65</v>
      </c>
      <c r="D113" s="2">
        <v>74</v>
      </c>
      <c r="E113" s="2">
        <v>-1.375</v>
      </c>
      <c r="F113" s="2">
        <v>-0.25</v>
      </c>
    </row>
    <row r="115" spans="2:6" x14ac:dyDescent="0.25">
      <c r="C115" s="6" t="s">
        <v>61</v>
      </c>
      <c r="D115" s="6">
        <v>8.4599999999999995E-2</v>
      </c>
    </row>
    <row r="116" spans="2:6" x14ac:dyDescent="0.25">
      <c r="C116" s="6" t="s">
        <v>62</v>
      </c>
      <c r="D116" s="6">
        <v>0.40129999999999999</v>
      </c>
    </row>
    <row r="118" spans="2:6" x14ac:dyDescent="0.25">
      <c r="C118" s="6" t="s">
        <v>63</v>
      </c>
    </row>
    <row r="119" spans="2:6" x14ac:dyDescent="0.25">
      <c r="C119" s="6" t="s">
        <v>64</v>
      </c>
    </row>
    <row r="120" spans="2:6" x14ac:dyDescent="0.25">
      <c r="C120" s="6" t="s">
        <v>65</v>
      </c>
    </row>
    <row r="121" spans="2:6" x14ac:dyDescent="0.25">
      <c r="C121" s="6" t="s">
        <v>66</v>
      </c>
    </row>
    <row r="123" spans="2:6" x14ac:dyDescent="0.25">
      <c r="C123" s="6" t="s">
        <v>67</v>
      </c>
    </row>
    <row r="124" spans="2:6" x14ac:dyDescent="0.25">
      <c r="C124" s="6" t="s">
        <v>68</v>
      </c>
      <c r="D124" s="7">
        <f>0.3167*40</f>
        <v>12.667999999999999</v>
      </c>
    </row>
    <row r="126" spans="2:6" x14ac:dyDescent="0.25">
      <c r="C126" s="6" t="s">
        <v>78</v>
      </c>
    </row>
    <row r="127" spans="2:6" x14ac:dyDescent="0.25">
      <c r="B127" s="9" t="s">
        <v>29</v>
      </c>
      <c r="C127" s="6" t="s">
        <v>69</v>
      </c>
    </row>
    <row r="128" spans="2:6" x14ac:dyDescent="0.25">
      <c r="C128" s="17" t="s">
        <v>70</v>
      </c>
      <c r="D128" s="6" t="s">
        <v>71</v>
      </c>
    </row>
    <row r="130" spans="3:4" x14ac:dyDescent="0.25">
      <c r="C130" s="9" t="s">
        <v>72</v>
      </c>
      <c r="D130" s="6" t="s">
        <v>73</v>
      </c>
    </row>
    <row r="131" spans="3:4" x14ac:dyDescent="0.25">
      <c r="C131" s="9" t="s">
        <v>77</v>
      </c>
      <c r="D131" s="6" t="s">
        <v>74</v>
      </c>
    </row>
    <row r="132" spans="3:4" x14ac:dyDescent="0.25">
      <c r="C132" s="9" t="s">
        <v>75</v>
      </c>
      <c r="D132" s="6" t="s">
        <v>76</v>
      </c>
    </row>
    <row r="133" spans="3:4" x14ac:dyDescent="0.25">
      <c r="C133" s="9" t="s">
        <v>75</v>
      </c>
      <c r="D133" s="7">
        <v>86.24</v>
      </c>
    </row>
    <row r="134" spans="3:4" x14ac:dyDescent="0.25">
      <c r="C134" s="6" t="s">
        <v>79</v>
      </c>
    </row>
  </sheetData>
  <mergeCells count="15">
    <mergeCell ref="B5:E5"/>
    <mergeCell ref="B16:E16"/>
    <mergeCell ref="B25:F25"/>
    <mergeCell ref="B27:B30"/>
    <mergeCell ref="B31:B33"/>
    <mergeCell ref="B34:B35"/>
    <mergeCell ref="B36:B38"/>
    <mergeCell ref="B39:B41"/>
    <mergeCell ref="B42:B43"/>
    <mergeCell ref="B7:E7"/>
    <mergeCell ref="B47:B48"/>
    <mergeCell ref="C47:H47"/>
    <mergeCell ref="I47:I48"/>
    <mergeCell ref="B46:I46"/>
    <mergeCell ref="B57:I5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2021-11-29T13:18:54Z</dcterms:created>
  <dcterms:modified xsi:type="dcterms:W3CDTF">2021-11-30T18:19:18Z</dcterms:modified>
</cp:coreProperties>
</file>