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sis2021\"/>
    </mc:Choice>
  </mc:AlternateContent>
  <xr:revisionPtr revIDLastSave="0" documentId="13_ncr:1_{085363D0-ED1C-4F4C-91E0-9AFDE4C08F17}" xr6:coauthVersionLast="47" xr6:coauthVersionMax="47" xr10:uidLastSave="{00000000-0000-0000-0000-000000000000}"/>
  <bookViews>
    <workbookView xWindow="-18495" yWindow="-21555" windowWidth="15510" windowHeight="20580" xr2:uid="{08251B96-0877-49C0-919F-2B96C2C80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2" i="1"/>
  <c r="N3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P2" i="1"/>
  <c r="O2" i="1"/>
  <c r="N2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<sst xmlns="http://schemas.openxmlformats.org/spreadsheetml/2006/main" count="244" uniqueCount="178">
  <si>
    <t>Study ID            </t>
  </si>
  <si>
    <t>Title of Study      </t>
  </si>
  <si>
    <t>Year of Publication </t>
  </si>
  <si>
    <t>Author(s) Names     </t>
  </si>
  <si>
    <t>Source of Study     </t>
  </si>
  <si>
    <t>Type of Study       </t>
  </si>
  <si>
    <t>Name of Venue       </t>
  </si>
  <si>
    <t>Tools in Study      </t>
  </si>
  <si>
    <t>Sentiment           </t>
  </si>
  <si>
    <t>1</t>
  </si>
  <si>
    <t>A domain-specific language for payroll calculations: A case study at DATEV</t>
  </si>
  <si>
    <t>M.  Voelter,  S.  Košcejev,  M.  Riedel,  A.  Deitsch,  and  A.  Hinkelmann</t>
  </si>
  <si>
    <t>Google Scholar, SpringerLink</t>
  </si>
  <si>
    <t>Case Study</t>
  </si>
  <si>
    <t>Domain-Specific Languages in Practice</t>
  </si>
  <si>
    <t>Jetbrains MPS</t>
  </si>
  <si>
    <t>generallearnings    --       negative = 23, neutral = 28, positive = 13
evaluation          --       negative = 45, neutral = 69, positive = 23
conclusion          --       negative = 3,  neutral = 10, positive = 4</t>
  </si>
  <si>
    <t>2</t>
  </si>
  <si>
    <t>A framework for projectional multi-variant model editors</t>
  </si>
  <si>
    <t>J. Schröpfer, T. Buchmann, and B. Westfecht</t>
  </si>
  <si>
    <t>Google Scholar, SCOPUS</t>
  </si>
  <si>
    <t>Action Design Research</t>
  </si>
  <si>
    <t>MODELSWARD</t>
  </si>
  <si>
    <t>EMF &amp; Ecore</t>
  </si>
  <si>
    <t>intro               --       negative = 2, neutral = 23, positive = 2
conclusion          --       negative = 2, neutral = 9,  positive = 3</t>
  </si>
  <si>
    <t>3</t>
  </si>
  <si>
    <t>A generic projectional editor for EMF models</t>
  </si>
  <si>
    <t>Google Scholar, Microsoft Academic, SCOPUS, Semantic Scholar</t>
  </si>
  <si>
    <t>intro               --       negative = 12, neutral = 43, positive = 8
conclusion          --       negative = 2,  neutral = 6,  positive = 1</t>
  </si>
  <si>
    <t>4</t>
  </si>
  <si>
    <t>A model-driven approach towards automatic migration to microservices</t>
  </si>
  <si>
    <t>A. Bucchiarone, K. Soysal, and C. Guidi</t>
  </si>
  <si>
    <t>SpringerLink</t>
  </si>
  <si>
    <t>International Workshop on Software Engineering Aspects of Continuous Development and New Paradigms of Software Production and Deployment</t>
  </si>
  <si>
    <t>intro               --       negative = 1, neutral = 15, positive = 3
conclusion          --       neutral = 4</t>
  </si>
  <si>
    <t>5</t>
  </si>
  <si>
    <t xml:space="preserve">AdaptiveVLE: An integrated framework for personalized online education using MPS JetBrains domain-specific modeling environment </t>
  </si>
  <si>
    <t>S. Meacham, V. Pech, and D. Nauck</t>
  </si>
  <si>
    <t>Google Scholar, IEEExplores</t>
  </si>
  <si>
    <t>IEEE Access</t>
  </si>
  <si>
    <t>intro               --       negative = 3, neutral = 17, positive = 2
conclusion          --       negative = 2, neutral = 3,  positive = 3</t>
  </si>
  <si>
    <t>6</t>
  </si>
  <si>
    <t xml:space="preserve">Adding interactive visual syntax to textual code </t>
  </si>
  <si>
    <t>L. Andersen, M. Ballantyne, and M. Felleisen</t>
  </si>
  <si>
    <t>ACM</t>
  </si>
  <si>
    <t>Proceedings of the ACM on Programming Languages OOPSLA</t>
  </si>
  <si>
    <t>Racket and DrRacket</t>
  </si>
  <si>
    <t>conclusion          --       negative = 1, neutral = 14, positive = 4</t>
  </si>
  <si>
    <t>7</t>
  </si>
  <si>
    <t xml:space="preserve">Blended graphical and textual modelling for UML profiles: A proof-of-concept implementation and experiment </t>
  </si>
  <si>
    <t>L. Addazi and F. Ciccozzi</t>
  </si>
  <si>
    <t>Google Scholar</t>
  </si>
  <si>
    <t>Qualitative Study</t>
  </si>
  <si>
    <t>Journal of Systems and Software</t>
  </si>
  <si>
    <t>Xtext &amp; Ecore</t>
  </si>
  <si>
    <t>intro               --       negative = 6,  neutral = 21, positive = 5
projectionalediting --       neutral = 6
discussion          --       negative = 18, neutral = 26, positive = 6
conclusion          --       negative = 1,  neutral = 5,  positive = 4</t>
  </si>
  <si>
    <t>8</t>
  </si>
  <si>
    <t xml:space="preserve">Classification algorithms framework (CAF) to enable intelligent systems using JetBrains MPS domain-specific languages environment </t>
  </si>
  <si>
    <t>IEEExplores, CORE</t>
  </si>
  <si>
    <t>intro               --       negative = 2, neutral = 19
evaluation          --       negative = 3, neutral = 10, positive = 10
conclusion          --       negative = 1, neutral = 6</t>
  </si>
  <si>
    <t>9</t>
  </si>
  <si>
    <t xml:space="preserve">DSL based approach for building model-driven questionnaires </t>
  </si>
  <si>
    <t>A. L. Furtado</t>
  </si>
  <si>
    <t>Action Design Research + Qualitative Study</t>
  </si>
  <si>
    <t>Enterprise Information Systems: 22nd International Conference ICEIS 2020</t>
  </si>
  <si>
    <t>intro               --       negative = 4, neutral = 11, positive = 3
Implementations     --       negative = 4, neutral = 16
conclusion          --       negative = 3, neutral = 5,  positive = 2</t>
  </si>
  <si>
    <t>10</t>
  </si>
  <si>
    <t xml:space="preserve">Efficient editing in a tree-oriented projectional editor </t>
  </si>
  <si>
    <t>T. Beckmann</t>
  </si>
  <si>
    <t>Google Scholar, ACM, Microsoft Academic,SCOPUS, Semantic Scholar</t>
  </si>
  <si>
    <t>Conference Companion of the 4th International Conference on Art, Science, and Engineering of Programming</t>
  </si>
  <si>
    <t>sandblocks (Research Project)</t>
  </si>
  <si>
    <t>intro               --       negative = 1, neutral = 7, positive = 2
design              --       neutral = 9
conclusion          --       negative = 1, neutral = 1, positive = 1</t>
  </si>
  <si>
    <t>11</t>
  </si>
  <si>
    <t xml:space="preserve">Efficient generation of graphical modelviews via lazy model-to-text transformation </t>
  </si>
  <si>
    <t>D. Kolovos, A. De La Vega, and J. Cooper</t>
  </si>
  <si>
    <t>Google Scholar, BASE</t>
  </si>
  <si>
    <t>Proceedings of the 23rd ACM/IEEEInternational Conference on Model Driven Engineering Languages and Systems</t>
  </si>
  <si>
    <t>Picto (Research Project using EGL, Graphviz,PlantUML)</t>
  </si>
  <si>
    <t>intro               --       negative = 3, neutral = 5,  positive = 1
evaluation          --       negative = 5, neutral = 43, positive = 1
results             --       negative = 5, neutral = 34, positive = 5
conclusion          --       negative = 1, neutral = 3,  positive = 3</t>
  </si>
  <si>
    <t>13</t>
  </si>
  <si>
    <t xml:space="preserve">Engineering gameful applications with MPS </t>
  </si>
  <si>
    <t>A. Bucchiarone, A. Cicchetti, and A. Marconi</t>
  </si>
  <si>
    <t>intro               --       negative = 6,  neutral = 20, positive = 5
engineering         --       negative = 2,  neutral = 34, positive = 7
mpsprojectional     --       negative = 2,  neutral = 18
lessonslearned      --       negative = 11, neutral = 16, positive = 5
conclusion          --       negative = 1,  neutral = 5,  positive = 2</t>
  </si>
  <si>
    <t>15</t>
  </si>
  <si>
    <t xml:space="preserve">Fasten: An extensible platform to experiment with rigorous modeling of safety-critical systems </t>
  </si>
  <si>
    <t>D. Ratiu, A. Nordmann, P. Munk, C. Carlan, and M. Voelter</t>
  </si>
  <si>
    <t>intro               --       negative = 18, neutral = 40, positive = 11
platform            --       neutral = 13,  positive = 2
discussion          --       negative = 3,  neutral = 21, positive = 2
discussionMPS       --       negative = 14, neutral = 25, positive = 8
conclusion          --       negative = 3,  neutral = 11, positive = 4</t>
  </si>
  <si>
    <t>16</t>
  </si>
  <si>
    <t xml:space="preserve">Gentleman: A light-weight web-based projectional editor generator </t>
  </si>
  <si>
    <t>L.E. Lafontant and E. Syriani</t>
  </si>
  <si>
    <t>Google Scholar, ACM, BASE, Microsoft Academic, SCOPUS, Semantic Scholar</t>
  </si>
  <si>
    <t>Proceedings of the 23rd ACM/IEEE International Conference on Model Driven Engineering Languages and Systems: Companion Proceedings</t>
  </si>
  <si>
    <t>Gentleman (Research Project)</t>
  </si>
  <si>
    <t>intro               --       negative = 8, neutral = 12, positive = 2
editor              --       negative = 5, neutral = 43, positive = 5
implementation      --       neutral = 10, positive = 1
projections         --       neutral = 40, positive = 6
conclusion          --       neutral = 4,  positive = 2</t>
  </si>
  <si>
    <t>17</t>
  </si>
  <si>
    <t xml:space="preserve">Integrating UML and ALF: An approach to overcome the code generation dilemma in model-driven software engineering </t>
  </si>
  <si>
    <t>J. Schröpfer and T. Buchmann</t>
  </si>
  <si>
    <t>International Conference on Model-Driven Engineering and Software Development</t>
  </si>
  <si>
    <t>ALF (Xtext) + Valkyrie (GMF)</t>
  </si>
  <si>
    <t>intro               --       negative = 4, neutral = 24, positive = 1
discussion          --       negative = 4, neutral = 12, positive = 5
UI                  --       neutral = 9,  positive = 2
conclusion          --       neutral = 5</t>
  </si>
  <si>
    <t>18</t>
  </si>
  <si>
    <t xml:space="preserve">Javardise: A structured code editor for programming pedagogy in Java </t>
  </si>
  <si>
    <t>A. L. Santos</t>
  </si>
  <si>
    <t>Conference Companion of the 4th International Conference on Art, Science,and Engineering of Programming</t>
  </si>
  <si>
    <t>Javardise (Research Project)</t>
  </si>
  <si>
    <t>discussion          --       negative = 16, neutral = 13, positive = 4
intro               --       negative = 11, neutral = 11, positive = 1</t>
  </si>
  <si>
    <t>19</t>
  </si>
  <si>
    <t xml:space="preserve">Jetbrains MPS as core DSL technology for developing professional digital printers </t>
  </si>
  <si>
    <t>E. Schindler, H. Moneva, J. van Pinxten, L. van Gool, B. van der Meulen, N. Stotz,and B. Theelen</t>
  </si>
  <si>
    <t>CollaborativeDSM    --       negative = 5, neutral = 29, positive = 13
conclusion          --       negative = 2, neutral = 22, positive = 2
intro               --       negative = 1, neutral = 21, positive = 3
MPS                 --       negative = 9, neutral = 9,  positive = 3</t>
  </si>
  <si>
    <t>20</t>
  </si>
  <si>
    <t xml:space="preserve">Learning data analysis with metaR </t>
  </si>
  <si>
    <t>M. Simi</t>
  </si>
  <si>
    <t>intro               --       negative = 1, neutral = 4,  positive = 1
languagecompsition  --       neutral = 22, positive = 3
MPS                 --       negative = 9, neutral = 56, positive = 6
conclusion          --       negative = 2, neutral = 4,  positive = 5</t>
  </si>
  <si>
    <t>21</t>
  </si>
  <si>
    <t xml:space="preserve">Migrating insurance calculation rule descriptions from Word to MPS </t>
  </si>
  <si>
    <t>N. Stotz and K. Birken</t>
  </si>
  <si>
    <t>intro               --       neutral = 5,   positive = 1
solutiontechnology  --       negative = 20, neutral = 26, positive = 11
evaluation          --       negative = 37, neutral = 49, positive = 10
conclusion          --       negative = 9,  neutral = 8,  positive = 7</t>
  </si>
  <si>
    <t>22</t>
  </si>
  <si>
    <t xml:space="preserve">Model-based safety assessment with sysml and component fault trees: Application and lessons learned </t>
  </si>
  <si>
    <t>P. Munk and A. Nordmann</t>
  </si>
  <si>
    <t>Action Design Research + Case Study</t>
  </si>
  <si>
    <t>Software and Systems Modeling</t>
  </si>
  <si>
    <t>intro               --       negative = 8,  neutral = 11, positive = 6
realisation         --       negative = 29, neutral = 46, positive = 11
discussion          --       negative = 6,  neutral = 4,  positive = 2
conclusion          --       negative = 4,  neutral = 3,  positive = 1</t>
  </si>
  <si>
    <t>23</t>
  </si>
  <si>
    <t xml:space="preserve">Papyrus for gamers, let’s play modeling </t>
  </si>
  <si>
    <t>A. Bucchiarone, M. Savary-Leblanc, X. L. Pallec, J.M. Bruel, A. Cicchetti, J. Cabot,S. Gerard, H. Aslam, A. Marconi, and M. Perillo</t>
  </si>
  <si>
    <t>snowball</t>
  </si>
  <si>
    <t>Proceedings of the 23rd ACM/IEEE International Conference on Model-Driven Engineering Languages and Systems: Companion Proceedings</t>
  </si>
  <si>
    <t>intro               --       negative = 5, neutral = 8, positive = 3</t>
  </si>
  <si>
    <t>24</t>
  </si>
  <si>
    <t xml:space="preserve">Projecting textual languages </t>
  </si>
  <si>
    <t>M. V. Merino, J. Bartels, M. van den Brand, T. van der Storm, and E. Schindler</t>
  </si>
  <si>
    <t>Jetbrains MPS + Rascal</t>
  </si>
  <si>
    <t>intro               --       negative = 9,  neutral = 17,  positive = 3
projectionalApproach--       negative = 5,  neutral = 128, positive = 4
projectionalSyntax  --       negative = 4,  neutral = 42
limitation          --       negative = 10, neutral = 25,  positive = 6
discussion          --       negative = 6,  neutral = 16,  positive = 9
conclusion          --       negative = 4,  neutral = 14,  positive = 5</t>
  </si>
  <si>
    <t>25</t>
  </si>
  <si>
    <t xml:space="preserve">SpecEdit: Projectional editing for TLA+ specifications </t>
  </si>
  <si>
    <t>R. Cuinat, C. Teodorov, and J. Champeau</t>
  </si>
  <si>
    <t>Google Scholar, BASE,Microsoft Academic</t>
  </si>
  <si>
    <t>2020 IEEE Workshop on Formal Requirements (FORMREQ)</t>
  </si>
  <si>
    <t>intro               --       negative = 4, neutral = 16, positive = 6
projectionalEditor  --       negative = 7, neutral = 78, positive = 17
lessonslearned      --       negative = 4, neutral = 6,  positive = 4
discussion          --       neutral = 5,  positive = 1</t>
  </si>
  <si>
    <t>26</t>
  </si>
  <si>
    <t xml:space="preserve">Teaching language engineering using MPS </t>
  </si>
  <si>
    <t>A. Prinz</t>
  </si>
  <si>
    <t>intro               --       negative = 6,  neutral = 25, positive = 8
lessonslearned      --       negative = 2,  neutral = 12, positive = 2
metalanguages       --       negative = 11, neutral = 25, positive = 11
MPSinTeaching       --       negative = 14, neutral = 38, positive = 9
selectingTools      --       negative = 6,  neutral = 11, positive = 6
evaluation          --       negative = 9,  neutral = 30, positive = 20
conclusion          --       negative = 2,  neutral = 3,  positive = 3</t>
  </si>
  <si>
    <t>27</t>
  </si>
  <si>
    <t xml:space="preserve">Teaching MPS: Experiences from industry and academia </t>
  </si>
  <si>
    <t>M. Barash and V. Pech</t>
  </si>
  <si>
    <t>explainingprojectional --       negative = 1, neutral = 6, positive = 1
conclusion             --       negative = 1, neutral = 5, positive = 1</t>
  </si>
  <si>
    <t>28</t>
  </si>
  <si>
    <t xml:space="preserve">Tiny structure editors for low, low prices! (generating guis from toString functions) </t>
  </si>
  <si>
    <t>B. Hempel and R. Chugh</t>
  </si>
  <si>
    <t>2020 IEEE Symposium on Visual Languages and Human-Centric Computing (VL/HCC)</t>
  </si>
  <si>
    <t>Tiny Structure Editor (Research Project)</t>
  </si>
  <si>
    <t>intro               --       negative = 7, neutral = 30, positive = 2
discussion          --       negative = 5, neutral = 11, positive = 1</t>
  </si>
  <si>
    <t>29</t>
  </si>
  <si>
    <t xml:space="preserve">Towards ontology-based domain specific language for internet of things </t>
  </si>
  <si>
    <t>E. Negm, S. Makady, and A. Salah</t>
  </si>
  <si>
    <t>Google Scholar, ACM</t>
  </si>
  <si>
    <t>Proceedings of the 2020 9th International Conference on Software and Information Engineering (ICSIE)</t>
  </si>
  <si>
    <t>intro               --       negative = 8, neutral = 22, positive = 5
implementation      --       neutral = 20, positive = 2
conclusion          --       neutral = 7</t>
  </si>
  <si>
    <t>30</t>
  </si>
  <si>
    <t xml:space="preserve">Type-directed program transformations for the working functional programmer </t>
  </si>
  <si>
    <t>J. Lubin and R. Chugh</t>
  </si>
  <si>
    <t>10th Workshop on Evaluation and Usability of Programming Languages and Tools (PLATEAU 2019)</t>
  </si>
  <si>
    <t>DEUCE</t>
  </si>
  <si>
    <t>intro               --       negative = 7,  neutral = 9,  positive = 2
implementation      --       negative = 13, neutral = 16, positive = 6
usabilityChallenges --       negative = 3,  neutral = 5,  positive = 2</t>
  </si>
  <si>
    <t>31</t>
  </si>
  <si>
    <t xml:space="preserve">What do practitioners expect from the meta-modeling tools? a survey </t>
  </si>
  <si>
    <t>M. Ozkaya and D. Akdur</t>
  </si>
  <si>
    <t>Survey</t>
  </si>
  <si>
    <t>Journal of Computer Languages</t>
  </si>
  <si>
    <t>MPS, MetaEdit+, WebGME, GEMS, sirius,Xtext, MS DSL ToolsMelange, GME*</t>
  </si>
  <si>
    <t>intro               --       negative = 11, neutral = 62, positive = 8
editorservice       --       negative = 8,  neutral = 20, positive = 6
lessonslearned      --       negative = 10, neutral = 24, positive = 8
challenges          --       negative = 5
toolusage           --       negative = 1,  neutral = 14, positive = 2
conclusion          --       negative = 10, neutral = 20, positive = 3</t>
  </si>
  <si>
    <t>+</t>
  </si>
  <si>
    <t>-</t>
  </si>
  <si>
    <t>[1, 2, 3, 4, 5, 6, 7, 8, 9, 10, 11, 13, 15, 16, 17, 18, 19, 20, 21, 22, 23, 24, 25, 26, 27, 28, 29, 30, 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</si>
</sst>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quotePrefix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7" xfId="0" quotePrefix="1" applyFill="1" applyBorder="1" applyAlignment="1">
      <alignment vertical="top"/>
    </xf>
    <xf numFmtId="0" fontId="0" fillId="0" borderId="8" xfId="0" quotePrefix="1" applyFill="1" applyBorder="1" applyAlignment="1">
      <alignment vertical="top"/>
    </xf>
    <xf numFmtId="10" fontId="0" fillId="0" borderId="7" xfId="0" quotePrefix="1" applyNumberFormat="1" applyFill="1" applyBorder="1" applyAlignment="1">
      <alignment vertical="top"/>
    </xf>
    <xf numFmtId="1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08B3-EEA6-4E0B-94FD-F42D903FED68}">
  <dimension ref="A1:Q32"/>
  <sheetViews>
    <sheetView tabSelected="1" topLeftCell="D23" zoomScale="145" zoomScaleNormal="145" workbookViewId="0">
      <selection activeCell="Q2" sqref="Q2:Q30"/>
    </sheetView>
  </sheetViews>
  <sheetFormatPr defaultRowHeight="14.5" x14ac:dyDescent="0.35"/>
  <cols>
    <col min="3" max="3" width="43.1796875" customWidth="1"/>
    <col min="5" max="5" width="28.54296875" customWidth="1"/>
    <col min="6" max="6" width="15.26953125" customWidth="1"/>
    <col min="8" max="8" width="31.1796875" customWidth="1"/>
    <col min="9" max="9" width="12" customWidth="1"/>
    <col min="10" max="10" width="77.08984375" customWidth="1"/>
    <col min="11" max="13" width="4.26953125" customWidth="1"/>
    <col min="14" max="14" width="8.7265625" style="12"/>
  </cols>
  <sheetData>
    <row r="1" spans="1:17" ht="15" thickBot="1" x14ac:dyDescent="0.4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10" t="s">
        <v>176</v>
      </c>
      <c r="L1">
        <v>0</v>
      </c>
      <c r="M1" s="9" t="s">
        <v>175</v>
      </c>
      <c r="N1" s="11"/>
    </row>
    <row r="2" spans="1:17" ht="44" thickBot="1" x14ac:dyDescent="0.4">
      <c r="A2" t="str">
        <f>"["&amp;B2</f>
        <v>[1</v>
      </c>
      <c r="B2" s="5" t="s">
        <v>9</v>
      </c>
      <c r="C2" s="6" t="s">
        <v>10</v>
      </c>
      <c r="D2" s="1">
        <v>2021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7" t="s">
        <v>16</v>
      </c>
      <c r="K2">
        <v>71</v>
      </c>
      <c r="L2">
        <v>107</v>
      </c>
      <c r="M2">
        <v>40</v>
      </c>
      <c r="N2" s="13">
        <f>ROUND(K2/SUM(K2:M2),3)</f>
        <v>0.32600000000000001</v>
      </c>
      <c r="O2" s="13">
        <f>ROUND(L2/SUM(K2:M2),3)</f>
        <v>0.49099999999999999</v>
      </c>
      <c r="P2" s="13">
        <f>ROUND(M2/SUM(K2:M2),3)</f>
        <v>0.183</v>
      </c>
      <c r="Q2" t="str">
        <f>"["&amp;N2&amp;", "&amp;O2&amp; ", " &amp; P2 &amp;"],"</f>
        <v>[0.326, 0.491, 0.183],</v>
      </c>
    </row>
    <row r="3" spans="1:17" ht="44" thickBot="1" x14ac:dyDescent="0.4">
      <c r="A3" t="str">
        <f>A2&amp;", "&amp;B3</f>
        <v>[1, 2</v>
      </c>
      <c r="B3" s="5" t="s">
        <v>17</v>
      </c>
      <c r="C3" s="6" t="s">
        <v>18</v>
      </c>
      <c r="D3" s="1">
        <v>2021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7" t="s">
        <v>24</v>
      </c>
      <c r="K3">
        <v>4</v>
      </c>
      <c r="L3">
        <v>31</v>
      </c>
      <c r="M3">
        <v>5</v>
      </c>
      <c r="N3" s="13">
        <f t="shared" ref="N3:N30" si="0">ROUND(K3/SUM(K3:M3),3)</f>
        <v>0.1</v>
      </c>
      <c r="O3" s="13">
        <f t="shared" ref="O3:O30" si="1">ROUND(L3/SUM(K3:M3),3)</f>
        <v>0.77500000000000002</v>
      </c>
      <c r="P3" s="13">
        <f t="shared" ref="P3:P30" si="2">ROUND(M3/SUM(K3:M3),3)</f>
        <v>0.125</v>
      </c>
      <c r="Q3" t="str">
        <f t="shared" ref="Q3:Q30" si="3">"["&amp;N3&amp;", "&amp;O3&amp; ", " &amp; P3 &amp;"],"</f>
        <v>[0.1, 0.775, 0.125],</v>
      </c>
    </row>
    <row r="4" spans="1:17" ht="73" thickBot="1" x14ac:dyDescent="0.4">
      <c r="A4" t="str">
        <f t="shared" ref="A4:A29" si="4">A3&amp;", "&amp;B4</f>
        <v>[1, 2, 3</v>
      </c>
      <c r="B4" s="5" t="s">
        <v>25</v>
      </c>
      <c r="C4" s="6" t="s">
        <v>26</v>
      </c>
      <c r="D4" s="1">
        <v>2020</v>
      </c>
      <c r="E4" s="6" t="s">
        <v>19</v>
      </c>
      <c r="F4" s="6" t="s">
        <v>27</v>
      </c>
      <c r="G4" s="6" t="s">
        <v>21</v>
      </c>
      <c r="H4" s="6" t="s">
        <v>22</v>
      </c>
      <c r="I4" s="6" t="s">
        <v>23</v>
      </c>
      <c r="J4" s="7" t="s">
        <v>28</v>
      </c>
      <c r="K4">
        <v>13</v>
      </c>
      <c r="L4">
        <v>49</v>
      </c>
      <c r="M4">
        <v>9</v>
      </c>
      <c r="N4" s="13">
        <f t="shared" si="0"/>
        <v>0.183</v>
      </c>
      <c r="O4" s="13">
        <f t="shared" si="1"/>
        <v>0.69</v>
      </c>
      <c r="P4" s="13">
        <f t="shared" si="2"/>
        <v>0.127</v>
      </c>
      <c r="Q4" t="str">
        <f t="shared" si="3"/>
        <v>[0.183, 0.69, 0.127],</v>
      </c>
    </row>
    <row r="5" spans="1:17" ht="73" thickBot="1" x14ac:dyDescent="0.4">
      <c r="A5" t="str">
        <f t="shared" si="4"/>
        <v>[1, 2, 3, 4</v>
      </c>
      <c r="B5" s="5" t="s">
        <v>29</v>
      </c>
      <c r="C5" s="6" t="s">
        <v>30</v>
      </c>
      <c r="D5" s="1">
        <v>2020</v>
      </c>
      <c r="E5" s="6" t="s">
        <v>31</v>
      </c>
      <c r="F5" s="8" t="s">
        <v>32</v>
      </c>
      <c r="G5" s="6" t="s">
        <v>21</v>
      </c>
      <c r="H5" s="6" t="s">
        <v>33</v>
      </c>
      <c r="I5" s="6" t="s">
        <v>15</v>
      </c>
      <c r="J5" s="7" t="s">
        <v>34</v>
      </c>
      <c r="K5">
        <v>1</v>
      </c>
      <c r="L5">
        <v>19</v>
      </c>
      <c r="M5">
        <v>3</v>
      </c>
      <c r="N5" s="13">
        <f t="shared" si="0"/>
        <v>4.2999999999999997E-2</v>
      </c>
      <c r="O5" s="13">
        <f t="shared" si="1"/>
        <v>0.82599999999999996</v>
      </c>
      <c r="P5" s="13">
        <f t="shared" si="2"/>
        <v>0.13</v>
      </c>
      <c r="Q5" t="str">
        <f t="shared" si="3"/>
        <v>[0.043, 0.826, 0.13],</v>
      </c>
    </row>
    <row r="6" spans="1:17" ht="44" thickBot="1" x14ac:dyDescent="0.4">
      <c r="A6" t="str">
        <f t="shared" si="4"/>
        <v>[1, 2, 3, 4, 5</v>
      </c>
      <c r="B6" s="5" t="s">
        <v>35</v>
      </c>
      <c r="C6" s="6" t="s">
        <v>36</v>
      </c>
      <c r="D6" s="1">
        <v>2020</v>
      </c>
      <c r="E6" s="6" t="s">
        <v>37</v>
      </c>
      <c r="F6" s="6" t="s">
        <v>38</v>
      </c>
      <c r="G6" s="6" t="s">
        <v>21</v>
      </c>
      <c r="H6" s="6" t="s">
        <v>39</v>
      </c>
      <c r="I6" s="6" t="s">
        <v>15</v>
      </c>
      <c r="J6" s="7" t="s">
        <v>40</v>
      </c>
      <c r="K6">
        <v>5</v>
      </c>
      <c r="L6">
        <v>20</v>
      </c>
      <c r="M6">
        <v>5</v>
      </c>
      <c r="N6" s="13">
        <f t="shared" si="0"/>
        <v>0.16700000000000001</v>
      </c>
      <c r="O6" s="13">
        <f t="shared" si="1"/>
        <v>0.66700000000000004</v>
      </c>
      <c r="P6" s="13">
        <f t="shared" si="2"/>
        <v>0.16700000000000001</v>
      </c>
      <c r="Q6" t="str">
        <f t="shared" si="3"/>
        <v>[0.167, 0.667, 0.167],</v>
      </c>
    </row>
    <row r="7" spans="1:17" ht="44" thickBot="1" x14ac:dyDescent="0.4">
      <c r="A7" t="str">
        <f t="shared" si="4"/>
        <v>[1, 2, 3, 4, 5, 6</v>
      </c>
      <c r="B7" s="5" t="s">
        <v>41</v>
      </c>
      <c r="C7" s="6" t="s">
        <v>42</v>
      </c>
      <c r="D7" s="1">
        <v>2020</v>
      </c>
      <c r="E7" s="6" t="s">
        <v>43</v>
      </c>
      <c r="F7" s="8" t="s">
        <v>44</v>
      </c>
      <c r="G7" s="6" t="s">
        <v>21</v>
      </c>
      <c r="H7" s="6" t="s">
        <v>45</v>
      </c>
      <c r="I7" s="6" t="s">
        <v>46</v>
      </c>
      <c r="J7" s="7" t="s">
        <v>47</v>
      </c>
      <c r="K7">
        <v>1</v>
      </c>
      <c r="L7">
        <v>14</v>
      </c>
      <c r="M7">
        <v>4</v>
      </c>
      <c r="N7" s="13">
        <f t="shared" si="0"/>
        <v>5.2999999999999999E-2</v>
      </c>
      <c r="O7" s="13">
        <f t="shared" si="1"/>
        <v>0.73699999999999999</v>
      </c>
      <c r="P7" s="13">
        <f t="shared" si="2"/>
        <v>0.21099999999999999</v>
      </c>
      <c r="Q7" t="str">
        <f t="shared" si="3"/>
        <v>[0.053, 0.737, 0.211],</v>
      </c>
    </row>
    <row r="8" spans="1:17" ht="44" thickBot="1" x14ac:dyDescent="0.4">
      <c r="A8" t="str">
        <f t="shared" si="4"/>
        <v>[1, 2, 3, 4, 5, 6, 7</v>
      </c>
      <c r="B8" s="5" t="s">
        <v>48</v>
      </c>
      <c r="C8" s="6" t="s">
        <v>49</v>
      </c>
      <c r="D8" s="1">
        <v>2021</v>
      </c>
      <c r="E8" s="6" t="s">
        <v>50</v>
      </c>
      <c r="F8" s="8" t="s">
        <v>51</v>
      </c>
      <c r="G8" s="6" t="s">
        <v>52</v>
      </c>
      <c r="H8" s="6" t="s">
        <v>53</v>
      </c>
      <c r="I8" s="6" t="s">
        <v>54</v>
      </c>
      <c r="J8" s="7" t="s">
        <v>55</v>
      </c>
      <c r="K8">
        <v>25</v>
      </c>
      <c r="L8">
        <v>58</v>
      </c>
      <c r="M8">
        <v>15</v>
      </c>
      <c r="N8" s="13">
        <f t="shared" si="0"/>
        <v>0.255</v>
      </c>
      <c r="O8" s="13">
        <f t="shared" si="1"/>
        <v>0.59199999999999997</v>
      </c>
      <c r="P8" s="13">
        <f t="shared" si="2"/>
        <v>0.153</v>
      </c>
      <c r="Q8" t="str">
        <f t="shared" si="3"/>
        <v>[0.255, 0.592, 0.153],</v>
      </c>
    </row>
    <row r="9" spans="1:17" ht="44" thickBot="1" x14ac:dyDescent="0.4">
      <c r="A9" t="str">
        <f t="shared" si="4"/>
        <v>[1, 2, 3, 4, 5, 6, 7, 8</v>
      </c>
      <c r="B9" s="5" t="s">
        <v>56</v>
      </c>
      <c r="C9" s="6" t="s">
        <v>57</v>
      </c>
      <c r="D9" s="1">
        <v>2020</v>
      </c>
      <c r="E9" s="6" t="s">
        <v>37</v>
      </c>
      <c r="F9" s="6" t="s">
        <v>58</v>
      </c>
      <c r="G9" s="6" t="s">
        <v>21</v>
      </c>
      <c r="H9" s="6" t="s">
        <v>39</v>
      </c>
      <c r="I9" s="6" t="s">
        <v>15</v>
      </c>
      <c r="J9" s="7" t="s">
        <v>59</v>
      </c>
      <c r="K9">
        <v>6</v>
      </c>
      <c r="L9">
        <v>35</v>
      </c>
      <c r="M9">
        <v>10</v>
      </c>
      <c r="N9" s="13">
        <f t="shared" si="0"/>
        <v>0.11799999999999999</v>
      </c>
      <c r="O9" s="13">
        <f t="shared" si="1"/>
        <v>0.68600000000000005</v>
      </c>
      <c r="P9" s="13">
        <f t="shared" si="2"/>
        <v>0.19600000000000001</v>
      </c>
      <c r="Q9" t="str">
        <f t="shared" si="3"/>
        <v>[0.118, 0.686, 0.196],</v>
      </c>
    </row>
    <row r="10" spans="1:17" ht="87.5" thickBot="1" x14ac:dyDescent="0.4">
      <c r="A10" t="str">
        <f t="shared" si="4"/>
        <v>[1, 2, 3, 4, 5, 6, 7, 8, 9</v>
      </c>
      <c r="B10" s="5" t="s">
        <v>60</v>
      </c>
      <c r="C10" s="6" t="s">
        <v>61</v>
      </c>
      <c r="D10" s="1">
        <v>2020</v>
      </c>
      <c r="E10" s="6" t="s">
        <v>62</v>
      </c>
      <c r="F10" s="6" t="s">
        <v>12</v>
      </c>
      <c r="G10" s="6" t="s">
        <v>63</v>
      </c>
      <c r="H10" s="6" t="s">
        <v>64</v>
      </c>
      <c r="I10" s="6" t="s">
        <v>15</v>
      </c>
      <c r="J10" s="7" t="s">
        <v>65</v>
      </c>
      <c r="K10">
        <v>11</v>
      </c>
      <c r="L10">
        <v>32</v>
      </c>
      <c r="M10">
        <v>5</v>
      </c>
      <c r="N10" s="13">
        <f t="shared" si="0"/>
        <v>0.22900000000000001</v>
      </c>
      <c r="O10" s="13">
        <f t="shared" si="1"/>
        <v>0.66700000000000004</v>
      </c>
      <c r="P10" s="13">
        <f t="shared" si="2"/>
        <v>0.104</v>
      </c>
      <c r="Q10" t="str">
        <f t="shared" si="3"/>
        <v>[0.229, 0.667, 0.104],</v>
      </c>
    </row>
    <row r="11" spans="1:17" ht="73" thickBot="1" x14ac:dyDescent="0.4">
      <c r="A11" t="str">
        <f t="shared" si="4"/>
        <v>[1, 2, 3, 4, 5, 6, 7, 8, 9, 10</v>
      </c>
      <c r="B11" s="5" t="s">
        <v>66</v>
      </c>
      <c r="C11" s="6" t="s">
        <v>67</v>
      </c>
      <c r="D11" s="1">
        <v>2020</v>
      </c>
      <c r="E11" s="6" t="s">
        <v>68</v>
      </c>
      <c r="F11" s="6" t="s">
        <v>69</v>
      </c>
      <c r="G11" s="6" t="s">
        <v>21</v>
      </c>
      <c r="H11" s="6" t="s">
        <v>70</v>
      </c>
      <c r="I11" s="6" t="s">
        <v>71</v>
      </c>
      <c r="J11" s="7" t="s">
        <v>72</v>
      </c>
      <c r="K11">
        <v>2</v>
      </c>
      <c r="L11">
        <v>17</v>
      </c>
      <c r="M11">
        <v>3</v>
      </c>
      <c r="N11" s="13">
        <f t="shared" si="0"/>
        <v>9.0999999999999998E-2</v>
      </c>
      <c r="O11" s="13">
        <f t="shared" si="1"/>
        <v>0.77300000000000002</v>
      </c>
      <c r="P11" s="13">
        <f t="shared" si="2"/>
        <v>0.13600000000000001</v>
      </c>
      <c r="Q11" t="str">
        <f t="shared" si="3"/>
        <v>[0.091, 0.773, 0.136],</v>
      </c>
    </row>
    <row r="12" spans="1:17" ht="87.5" thickBot="1" x14ac:dyDescent="0.4">
      <c r="A12" t="str">
        <f t="shared" si="4"/>
        <v>[1, 2, 3, 4, 5, 6, 7, 8, 9, 10, 11</v>
      </c>
      <c r="B12" s="5" t="s">
        <v>73</v>
      </c>
      <c r="C12" s="6" t="s">
        <v>74</v>
      </c>
      <c r="D12" s="1">
        <v>2020</v>
      </c>
      <c r="E12" s="6" t="s">
        <v>75</v>
      </c>
      <c r="F12" s="6" t="s">
        <v>76</v>
      </c>
      <c r="G12" s="6" t="s">
        <v>21</v>
      </c>
      <c r="H12" s="6" t="s">
        <v>77</v>
      </c>
      <c r="I12" s="6" t="s">
        <v>78</v>
      </c>
      <c r="J12" s="7" t="s">
        <v>79</v>
      </c>
      <c r="K12">
        <v>14</v>
      </c>
      <c r="L12">
        <v>85</v>
      </c>
      <c r="M12">
        <v>10</v>
      </c>
      <c r="N12" s="13">
        <f t="shared" si="0"/>
        <v>0.128</v>
      </c>
      <c r="O12" s="13">
        <f t="shared" si="1"/>
        <v>0.78</v>
      </c>
      <c r="P12" s="13">
        <f t="shared" si="2"/>
        <v>9.1999999999999998E-2</v>
      </c>
      <c r="Q12" t="str">
        <f t="shared" si="3"/>
        <v>[0.128, 0.78, 0.092],</v>
      </c>
    </row>
    <row r="13" spans="1:17" ht="53" thickBot="1" x14ac:dyDescent="0.4">
      <c r="A13" t="str">
        <f t="shared" si="4"/>
        <v>[1, 2, 3, 4, 5, 6, 7, 8, 9, 10, 11, 13</v>
      </c>
      <c r="B13" s="5" t="s">
        <v>80</v>
      </c>
      <c r="C13" s="6" t="s">
        <v>81</v>
      </c>
      <c r="D13" s="1">
        <v>2021</v>
      </c>
      <c r="E13" s="6" t="s">
        <v>82</v>
      </c>
      <c r="F13" s="6" t="s">
        <v>12</v>
      </c>
      <c r="G13" s="6" t="s">
        <v>21</v>
      </c>
      <c r="H13" s="6" t="s">
        <v>14</v>
      </c>
      <c r="I13" s="6" t="s">
        <v>15</v>
      </c>
      <c r="J13" s="7" t="s">
        <v>83</v>
      </c>
      <c r="K13">
        <v>22</v>
      </c>
      <c r="L13">
        <v>93</v>
      </c>
      <c r="M13">
        <v>19</v>
      </c>
      <c r="N13" s="13">
        <f t="shared" si="0"/>
        <v>0.16400000000000001</v>
      </c>
      <c r="O13" s="13">
        <f t="shared" si="1"/>
        <v>0.69399999999999995</v>
      </c>
      <c r="P13" s="13">
        <f t="shared" si="2"/>
        <v>0.14199999999999999</v>
      </c>
      <c r="Q13" t="str">
        <f t="shared" si="3"/>
        <v>[0.164, 0.694, 0.142],</v>
      </c>
    </row>
    <row r="14" spans="1:17" ht="53" thickBot="1" x14ac:dyDescent="0.4">
      <c r="A14" t="str">
        <f t="shared" si="4"/>
        <v>[1, 2, 3, 4, 5, 6, 7, 8, 9, 10, 11, 13, 15</v>
      </c>
      <c r="B14" s="5" t="s">
        <v>84</v>
      </c>
      <c r="C14" s="6" t="s">
        <v>85</v>
      </c>
      <c r="D14" s="1">
        <v>2021</v>
      </c>
      <c r="E14" s="6" t="s">
        <v>86</v>
      </c>
      <c r="F14" s="6" t="s">
        <v>12</v>
      </c>
      <c r="G14" s="6" t="s">
        <v>21</v>
      </c>
      <c r="H14" s="6" t="s">
        <v>14</v>
      </c>
      <c r="I14" s="6" t="s">
        <v>15</v>
      </c>
      <c r="J14" s="7" t="s">
        <v>87</v>
      </c>
      <c r="K14">
        <v>38</v>
      </c>
      <c r="L14">
        <v>110</v>
      </c>
      <c r="M14">
        <v>27</v>
      </c>
      <c r="N14" s="13">
        <f t="shared" si="0"/>
        <v>0.217</v>
      </c>
      <c r="O14" s="13">
        <f t="shared" si="1"/>
        <v>0.629</v>
      </c>
      <c r="P14" s="13">
        <f t="shared" si="2"/>
        <v>0.154</v>
      </c>
      <c r="Q14" t="str">
        <f t="shared" si="3"/>
        <v>[0.217, 0.629, 0.154],</v>
      </c>
    </row>
    <row r="15" spans="1:17" ht="87.5" thickBot="1" x14ac:dyDescent="0.4">
      <c r="A15" t="str">
        <f t="shared" si="4"/>
        <v>[1, 2, 3, 4, 5, 6, 7, 8, 9, 10, 11, 13, 15, 16</v>
      </c>
      <c r="B15" s="5" t="s">
        <v>88</v>
      </c>
      <c r="C15" s="6" t="s">
        <v>89</v>
      </c>
      <c r="D15" s="1">
        <v>2020</v>
      </c>
      <c r="E15" s="6" t="s">
        <v>90</v>
      </c>
      <c r="F15" s="6" t="s">
        <v>91</v>
      </c>
      <c r="G15" s="6" t="s">
        <v>21</v>
      </c>
      <c r="H15" s="6" t="s">
        <v>92</v>
      </c>
      <c r="I15" s="6" t="s">
        <v>93</v>
      </c>
      <c r="J15" s="7" t="s">
        <v>94</v>
      </c>
      <c r="K15">
        <v>13</v>
      </c>
      <c r="L15">
        <v>111</v>
      </c>
      <c r="M15">
        <v>16</v>
      </c>
      <c r="N15" s="13">
        <f t="shared" si="0"/>
        <v>9.2999999999999999E-2</v>
      </c>
      <c r="O15" s="13">
        <f t="shared" si="1"/>
        <v>0.79300000000000004</v>
      </c>
      <c r="P15" s="13">
        <f t="shared" si="2"/>
        <v>0.114</v>
      </c>
      <c r="Q15" t="str">
        <f t="shared" si="3"/>
        <v>[0.093, 0.793, 0.114],</v>
      </c>
    </row>
    <row r="16" spans="1:17" ht="44" thickBot="1" x14ac:dyDescent="0.4">
      <c r="A16" t="str">
        <f t="shared" si="4"/>
        <v>[1, 2, 3, 4, 5, 6, 7, 8, 9, 10, 11, 13, 15, 16, 17</v>
      </c>
      <c r="B16" s="5" t="s">
        <v>95</v>
      </c>
      <c r="C16" s="6" t="s">
        <v>96</v>
      </c>
      <c r="D16" s="1">
        <v>2020</v>
      </c>
      <c r="E16" s="6" t="s">
        <v>97</v>
      </c>
      <c r="F16" s="8" t="s">
        <v>32</v>
      </c>
      <c r="G16" s="6" t="s">
        <v>21</v>
      </c>
      <c r="H16" s="6" t="s">
        <v>98</v>
      </c>
      <c r="I16" s="6" t="s">
        <v>99</v>
      </c>
      <c r="J16" s="7" t="s">
        <v>100</v>
      </c>
      <c r="K16">
        <v>8</v>
      </c>
      <c r="L16">
        <v>50</v>
      </c>
      <c r="M16">
        <v>8</v>
      </c>
      <c r="N16" s="13">
        <f t="shared" si="0"/>
        <v>0.121</v>
      </c>
      <c r="O16" s="13">
        <f t="shared" si="1"/>
        <v>0.75800000000000001</v>
      </c>
      <c r="P16" s="13">
        <f t="shared" si="2"/>
        <v>0.121</v>
      </c>
      <c r="Q16" t="str">
        <f t="shared" si="3"/>
        <v>[0.121, 0.758, 0.121],</v>
      </c>
    </row>
    <row r="17" spans="1:17" ht="58.5" thickBot="1" x14ac:dyDescent="0.4">
      <c r="A17" t="str">
        <f t="shared" si="4"/>
        <v>[1, 2, 3, 4, 5, 6, 7, 8, 9, 10, 11, 13, 15, 16, 17, 18</v>
      </c>
      <c r="B17" s="5" t="s">
        <v>101</v>
      </c>
      <c r="C17" s="6" t="s">
        <v>102</v>
      </c>
      <c r="D17" s="1">
        <v>2020</v>
      </c>
      <c r="E17" s="6" t="s">
        <v>103</v>
      </c>
      <c r="F17" s="8" t="s">
        <v>51</v>
      </c>
      <c r="G17" s="6" t="s">
        <v>21</v>
      </c>
      <c r="H17" s="6" t="s">
        <v>104</v>
      </c>
      <c r="I17" s="6" t="s">
        <v>105</v>
      </c>
      <c r="J17" s="7" t="s">
        <v>106</v>
      </c>
      <c r="K17">
        <v>27</v>
      </c>
      <c r="L17">
        <v>24</v>
      </c>
      <c r="M17">
        <v>5</v>
      </c>
      <c r="N17" s="13">
        <f t="shared" si="0"/>
        <v>0.48199999999999998</v>
      </c>
      <c r="O17" s="13">
        <f t="shared" si="1"/>
        <v>0.42899999999999999</v>
      </c>
      <c r="P17" s="13">
        <f t="shared" si="2"/>
        <v>8.8999999999999996E-2</v>
      </c>
      <c r="Q17" t="str">
        <f t="shared" si="3"/>
        <v>[0.482, 0.429, 0.089],</v>
      </c>
    </row>
    <row r="18" spans="1:17" ht="44" thickBot="1" x14ac:dyDescent="0.4">
      <c r="A18" t="str">
        <f t="shared" si="4"/>
        <v>[1, 2, 3, 4, 5, 6, 7, 8, 9, 10, 11, 13, 15, 16, 17, 18, 19</v>
      </c>
      <c r="B18" s="5" t="s">
        <v>107</v>
      </c>
      <c r="C18" s="6" t="s">
        <v>108</v>
      </c>
      <c r="D18" s="1">
        <v>2021</v>
      </c>
      <c r="E18" s="6" t="s">
        <v>109</v>
      </c>
      <c r="F18" s="6" t="s">
        <v>12</v>
      </c>
      <c r="G18" s="6" t="s">
        <v>13</v>
      </c>
      <c r="H18" s="6" t="s">
        <v>14</v>
      </c>
      <c r="I18" s="6" t="s">
        <v>15</v>
      </c>
      <c r="J18" s="7" t="s">
        <v>110</v>
      </c>
      <c r="K18">
        <v>17</v>
      </c>
      <c r="L18">
        <v>81</v>
      </c>
      <c r="M18">
        <v>21</v>
      </c>
      <c r="N18" s="13">
        <f t="shared" si="0"/>
        <v>0.14299999999999999</v>
      </c>
      <c r="O18" s="13">
        <f t="shared" si="1"/>
        <v>0.68100000000000005</v>
      </c>
      <c r="P18" s="13">
        <f t="shared" si="2"/>
        <v>0.17599999999999999</v>
      </c>
      <c r="Q18" t="str">
        <f t="shared" si="3"/>
        <v>[0.143, 0.681, 0.176],</v>
      </c>
    </row>
    <row r="19" spans="1:17" ht="44" thickBot="1" x14ac:dyDescent="0.4">
      <c r="A19" t="str">
        <f t="shared" si="4"/>
        <v>[1, 2, 3, 4, 5, 6, 7, 8, 9, 10, 11, 13, 15, 16, 17, 18, 19, 20</v>
      </c>
      <c r="B19" s="5" t="s">
        <v>111</v>
      </c>
      <c r="C19" s="6" t="s">
        <v>112</v>
      </c>
      <c r="D19" s="1">
        <v>2021</v>
      </c>
      <c r="E19" s="6" t="s">
        <v>113</v>
      </c>
      <c r="F19" s="6" t="s">
        <v>12</v>
      </c>
      <c r="G19" s="6" t="s">
        <v>21</v>
      </c>
      <c r="H19" s="6" t="s">
        <v>14</v>
      </c>
      <c r="I19" s="6" t="s">
        <v>15</v>
      </c>
      <c r="J19" s="7" t="s">
        <v>114</v>
      </c>
      <c r="K19">
        <v>12</v>
      </c>
      <c r="L19">
        <v>86</v>
      </c>
      <c r="M19">
        <v>15</v>
      </c>
      <c r="N19" s="13">
        <f t="shared" si="0"/>
        <v>0.106</v>
      </c>
      <c r="O19" s="13">
        <f t="shared" si="1"/>
        <v>0.76100000000000001</v>
      </c>
      <c r="P19" s="13">
        <f t="shared" si="2"/>
        <v>0.13300000000000001</v>
      </c>
      <c r="Q19" t="str">
        <f t="shared" si="3"/>
        <v>[0.106, 0.761, 0.133],</v>
      </c>
    </row>
    <row r="20" spans="1:17" ht="42.5" thickBot="1" x14ac:dyDescent="0.4">
      <c r="A20" t="str">
        <f t="shared" si="4"/>
        <v>[1, 2, 3, 4, 5, 6, 7, 8, 9, 10, 11, 13, 15, 16, 17, 18, 19, 20, 21</v>
      </c>
      <c r="B20" s="5" t="s">
        <v>115</v>
      </c>
      <c r="C20" s="6" t="s">
        <v>116</v>
      </c>
      <c r="D20" s="1">
        <v>2021</v>
      </c>
      <c r="E20" s="6" t="s">
        <v>117</v>
      </c>
      <c r="F20" s="6" t="s">
        <v>12</v>
      </c>
      <c r="G20" s="6" t="s">
        <v>13</v>
      </c>
      <c r="H20" s="6" t="s">
        <v>14</v>
      </c>
      <c r="I20" s="6" t="s">
        <v>15</v>
      </c>
      <c r="J20" s="7" t="s">
        <v>118</v>
      </c>
      <c r="K20">
        <v>66</v>
      </c>
      <c r="L20">
        <v>88</v>
      </c>
      <c r="M20">
        <v>29</v>
      </c>
      <c r="N20" s="13">
        <f t="shared" si="0"/>
        <v>0.36099999999999999</v>
      </c>
      <c r="O20" s="13">
        <f t="shared" si="1"/>
        <v>0.48099999999999998</v>
      </c>
      <c r="P20" s="13">
        <f t="shared" si="2"/>
        <v>0.158</v>
      </c>
      <c r="Q20" t="str">
        <f t="shared" si="3"/>
        <v>[0.361, 0.481, 0.158],</v>
      </c>
    </row>
    <row r="21" spans="1:17" ht="73" thickBot="1" x14ac:dyDescent="0.4">
      <c r="A21" t="str">
        <f t="shared" si="4"/>
        <v>[1, 2, 3, 4, 5, 6, 7, 8, 9, 10, 11, 13, 15, 16, 17, 18, 19, 20, 21, 22</v>
      </c>
      <c r="B21" s="5" t="s">
        <v>119</v>
      </c>
      <c r="C21" s="6" t="s">
        <v>120</v>
      </c>
      <c r="D21" s="1">
        <v>2020</v>
      </c>
      <c r="E21" s="6" t="s">
        <v>121</v>
      </c>
      <c r="F21" s="6" t="s">
        <v>12</v>
      </c>
      <c r="G21" s="6" t="s">
        <v>122</v>
      </c>
      <c r="H21" s="6" t="s">
        <v>123</v>
      </c>
      <c r="I21" s="6" t="s">
        <v>15</v>
      </c>
      <c r="J21" s="7" t="s">
        <v>124</v>
      </c>
      <c r="K21">
        <v>47</v>
      </c>
      <c r="L21">
        <v>64</v>
      </c>
      <c r="M21">
        <v>20</v>
      </c>
      <c r="N21" s="13">
        <f t="shared" si="0"/>
        <v>0.35899999999999999</v>
      </c>
      <c r="O21" s="13">
        <f t="shared" si="1"/>
        <v>0.48899999999999999</v>
      </c>
      <c r="P21" s="13">
        <f t="shared" si="2"/>
        <v>0.153</v>
      </c>
      <c r="Q21" t="str">
        <f t="shared" si="3"/>
        <v>[0.359, 0.489, 0.153],</v>
      </c>
    </row>
    <row r="22" spans="1:17" ht="73" thickBot="1" x14ac:dyDescent="0.4">
      <c r="A22" t="str">
        <f t="shared" si="4"/>
        <v>[1, 2, 3, 4, 5, 6, 7, 8, 9, 10, 11, 13, 15, 16, 17, 18, 19, 20, 21, 22, 23</v>
      </c>
      <c r="B22" s="5" t="s">
        <v>125</v>
      </c>
      <c r="C22" s="6" t="s">
        <v>126</v>
      </c>
      <c r="D22" s="1">
        <v>2020</v>
      </c>
      <c r="E22" s="6" t="s">
        <v>127</v>
      </c>
      <c r="F22" s="6" t="s">
        <v>128</v>
      </c>
      <c r="G22" s="6" t="s">
        <v>21</v>
      </c>
      <c r="H22" s="6" t="s">
        <v>129</v>
      </c>
      <c r="I22" s="6" t="s">
        <v>15</v>
      </c>
      <c r="J22" s="7" t="s">
        <v>130</v>
      </c>
      <c r="K22">
        <v>5</v>
      </c>
      <c r="L22">
        <v>8</v>
      </c>
      <c r="M22">
        <v>3</v>
      </c>
      <c r="N22" s="13">
        <f t="shared" si="0"/>
        <v>0.313</v>
      </c>
      <c r="O22" s="13">
        <f t="shared" si="1"/>
        <v>0.5</v>
      </c>
      <c r="P22" s="13">
        <f t="shared" si="2"/>
        <v>0.188</v>
      </c>
      <c r="Q22" t="str">
        <f t="shared" si="3"/>
        <v>[0.313, 0.5, 0.188],</v>
      </c>
    </row>
    <row r="23" spans="1:17" ht="73" thickBot="1" x14ac:dyDescent="0.4">
      <c r="A23" t="str">
        <f t="shared" si="4"/>
        <v>[1, 2, 3, 4, 5, 6, 7, 8, 9, 10, 11, 13, 15, 16, 17, 18, 19, 20, 21, 22, 23, 24</v>
      </c>
      <c r="B23" s="5" t="s">
        <v>131</v>
      </c>
      <c r="C23" s="6" t="s">
        <v>132</v>
      </c>
      <c r="D23" s="1">
        <v>2021</v>
      </c>
      <c r="E23" s="6" t="s">
        <v>133</v>
      </c>
      <c r="F23" s="6" t="s">
        <v>12</v>
      </c>
      <c r="G23" s="6" t="s">
        <v>122</v>
      </c>
      <c r="H23" s="6" t="s">
        <v>14</v>
      </c>
      <c r="I23" s="6" t="s">
        <v>134</v>
      </c>
      <c r="J23" s="7" t="s">
        <v>135</v>
      </c>
      <c r="K23">
        <v>38</v>
      </c>
      <c r="L23">
        <v>224</v>
      </c>
      <c r="M23">
        <v>27</v>
      </c>
      <c r="N23" s="13">
        <f t="shared" si="0"/>
        <v>0.13100000000000001</v>
      </c>
      <c r="O23" s="13">
        <f t="shared" si="1"/>
        <v>0.77500000000000002</v>
      </c>
      <c r="P23" s="13">
        <f t="shared" si="2"/>
        <v>9.2999999999999999E-2</v>
      </c>
      <c r="Q23" t="str">
        <f t="shared" si="3"/>
        <v>[0.131, 0.775, 0.093],</v>
      </c>
    </row>
    <row r="24" spans="1:17" ht="73" thickBot="1" x14ac:dyDescent="0.4">
      <c r="A24" t="str">
        <f t="shared" si="4"/>
        <v>[1, 2, 3, 4, 5, 6, 7, 8, 9, 10, 11, 13, 15, 16, 17, 18, 19, 20, 21, 22, 23, 24, 25</v>
      </c>
      <c r="B24" s="5" t="s">
        <v>136</v>
      </c>
      <c r="C24" s="6" t="s">
        <v>137</v>
      </c>
      <c r="D24" s="1">
        <v>2020</v>
      </c>
      <c r="E24" s="6" t="s">
        <v>138</v>
      </c>
      <c r="F24" s="6" t="s">
        <v>139</v>
      </c>
      <c r="G24" s="6" t="s">
        <v>122</v>
      </c>
      <c r="H24" s="6" t="s">
        <v>140</v>
      </c>
      <c r="I24" s="6" t="s">
        <v>15</v>
      </c>
      <c r="J24" s="7" t="s">
        <v>141</v>
      </c>
      <c r="K24">
        <v>15</v>
      </c>
      <c r="L24">
        <v>105</v>
      </c>
      <c r="M24">
        <v>28</v>
      </c>
      <c r="N24" s="13">
        <f t="shared" si="0"/>
        <v>0.10100000000000001</v>
      </c>
      <c r="O24" s="13">
        <f t="shared" si="1"/>
        <v>0.70899999999999996</v>
      </c>
      <c r="P24" s="13">
        <f t="shared" si="2"/>
        <v>0.189</v>
      </c>
      <c r="Q24" t="str">
        <f t="shared" si="3"/>
        <v>[0.101, 0.709, 0.189],</v>
      </c>
    </row>
    <row r="25" spans="1:17" ht="74" thickBot="1" x14ac:dyDescent="0.4">
      <c r="A25" t="str">
        <f t="shared" si="4"/>
        <v>[1, 2, 3, 4, 5, 6, 7, 8, 9, 10, 11, 13, 15, 16, 17, 18, 19, 20, 21, 22, 23, 24, 25, 26</v>
      </c>
      <c r="B25" s="5" t="s">
        <v>142</v>
      </c>
      <c r="C25" s="6" t="s">
        <v>143</v>
      </c>
      <c r="D25" s="1">
        <v>2021</v>
      </c>
      <c r="E25" s="6" t="s">
        <v>144</v>
      </c>
      <c r="F25" s="8" t="s">
        <v>32</v>
      </c>
      <c r="G25" s="6" t="s">
        <v>13</v>
      </c>
      <c r="H25" s="6" t="s">
        <v>14</v>
      </c>
      <c r="I25" s="6" t="s">
        <v>15</v>
      </c>
      <c r="J25" s="7" t="s">
        <v>145</v>
      </c>
      <c r="K25">
        <v>50</v>
      </c>
      <c r="L25">
        <v>144</v>
      </c>
      <c r="M25">
        <v>59</v>
      </c>
      <c r="N25" s="13">
        <f t="shared" si="0"/>
        <v>0.19800000000000001</v>
      </c>
      <c r="O25" s="13">
        <f t="shared" si="1"/>
        <v>0.56899999999999995</v>
      </c>
      <c r="P25" s="13">
        <f t="shared" si="2"/>
        <v>0.23300000000000001</v>
      </c>
      <c r="Q25" t="str">
        <f t="shared" si="3"/>
        <v>[0.198, 0.569, 0.233],</v>
      </c>
    </row>
    <row r="26" spans="1:17" ht="29.5" thickBot="1" x14ac:dyDescent="0.4">
      <c r="A26" t="str">
        <f t="shared" si="4"/>
        <v>[1, 2, 3, 4, 5, 6, 7, 8, 9, 10, 11, 13, 15, 16, 17, 18, 19, 20, 21, 22, 23, 24, 25, 26, 27</v>
      </c>
      <c r="B26" s="5" t="s">
        <v>146</v>
      </c>
      <c r="C26" s="6" t="s">
        <v>147</v>
      </c>
      <c r="D26" s="1">
        <v>2021</v>
      </c>
      <c r="E26" s="6" t="s">
        <v>148</v>
      </c>
      <c r="F26" s="6" t="s">
        <v>12</v>
      </c>
      <c r="G26" s="6" t="s">
        <v>13</v>
      </c>
      <c r="H26" s="6" t="s">
        <v>14</v>
      </c>
      <c r="I26" s="6" t="s">
        <v>15</v>
      </c>
      <c r="J26" s="7" t="s">
        <v>149</v>
      </c>
      <c r="K26">
        <v>2</v>
      </c>
      <c r="L26">
        <v>11</v>
      </c>
      <c r="M26">
        <v>2</v>
      </c>
      <c r="N26" s="13">
        <f t="shared" si="0"/>
        <v>0.13300000000000001</v>
      </c>
      <c r="O26" s="13">
        <f t="shared" si="1"/>
        <v>0.73299999999999998</v>
      </c>
      <c r="P26" s="13">
        <f t="shared" si="2"/>
        <v>0.13300000000000001</v>
      </c>
      <c r="Q26" t="str">
        <f t="shared" si="3"/>
        <v>[0.133, 0.733, 0.133],</v>
      </c>
    </row>
    <row r="27" spans="1:17" ht="73" thickBot="1" x14ac:dyDescent="0.4">
      <c r="A27" t="str">
        <f t="shared" si="4"/>
        <v>[1, 2, 3, 4, 5, 6, 7, 8, 9, 10, 11, 13, 15, 16, 17, 18, 19, 20, 21, 22, 23, 24, 25, 26, 27, 28</v>
      </c>
      <c r="B27" s="5" t="s">
        <v>150</v>
      </c>
      <c r="C27" s="6" t="s">
        <v>151</v>
      </c>
      <c r="D27" s="1">
        <v>2020</v>
      </c>
      <c r="E27" s="6" t="s">
        <v>152</v>
      </c>
      <c r="F27" s="6" t="s">
        <v>128</v>
      </c>
      <c r="G27" s="6" t="s">
        <v>122</v>
      </c>
      <c r="H27" s="6" t="s">
        <v>153</v>
      </c>
      <c r="I27" s="6" t="s">
        <v>154</v>
      </c>
      <c r="J27" s="7" t="s">
        <v>155</v>
      </c>
      <c r="K27">
        <v>12</v>
      </c>
      <c r="L27">
        <v>41</v>
      </c>
      <c r="M27">
        <v>3</v>
      </c>
      <c r="N27" s="13">
        <f t="shared" si="0"/>
        <v>0.214</v>
      </c>
      <c r="O27" s="13">
        <f t="shared" si="1"/>
        <v>0.73199999999999998</v>
      </c>
      <c r="P27" s="13">
        <f t="shared" si="2"/>
        <v>5.3999999999999999E-2</v>
      </c>
      <c r="Q27" t="str">
        <f t="shared" si="3"/>
        <v>[0.214, 0.732, 0.054],</v>
      </c>
    </row>
    <row r="28" spans="1:17" ht="58.5" thickBot="1" x14ac:dyDescent="0.4">
      <c r="A28" t="str">
        <f t="shared" si="4"/>
        <v>[1, 2, 3, 4, 5, 6, 7, 8, 9, 10, 11, 13, 15, 16, 17, 18, 19, 20, 21, 22, 23, 24, 25, 26, 27, 28, 29</v>
      </c>
      <c r="B28" s="5" t="s">
        <v>156</v>
      </c>
      <c r="C28" s="6" t="s">
        <v>157</v>
      </c>
      <c r="D28" s="1">
        <v>2020</v>
      </c>
      <c r="E28" s="6" t="s">
        <v>158</v>
      </c>
      <c r="F28" s="6" t="s">
        <v>159</v>
      </c>
      <c r="G28" s="6" t="s">
        <v>21</v>
      </c>
      <c r="H28" s="6" t="s">
        <v>160</v>
      </c>
      <c r="I28" s="6" t="s">
        <v>15</v>
      </c>
      <c r="J28" s="7" t="s">
        <v>161</v>
      </c>
      <c r="K28">
        <v>8</v>
      </c>
      <c r="L28">
        <v>44</v>
      </c>
      <c r="M28">
        <v>14</v>
      </c>
      <c r="N28" s="13">
        <f t="shared" si="0"/>
        <v>0.121</v>
      </c>
      <c r="O28" s="13">
        <f t="shared" si="1"/>
        <v>0.66700000000000004</v>
      </c>
      <c r="P28" s="13">
        <f t="shared" si="2"/>
        <v>0.21199999999999999</v>
      </c>
      <c r="Q28" t="str">
        <f t="shared" si="3"/>
        <v>[0.121, 0.667, 0.212],</v>
      </c>
    </row>
    <row r="29" spans="1:17" ht="58.5" thickBot="1" x14ac:dyDescent="0.4">
      <c r="A29" t="str">
        <f t="shared" si="4"/>
        <v>[1, 2, 3, 4, 5, 6, 7, 8, 9, 10, 11, 13, 15, 16, 17, 18, 19, 20, 21, 22, 23, 24, 25, 26, 27, 28, 29, 30</v>
      </c>
      <c r="B29" s="5" t="s">
        <v>162</v>
      </c>
      <c r="C29" s="6" t="s">
        <v>163</v>
      </c>
      <c r="D29" s="1">
        <v>2020</v>
      </c>
      <c r="E29" s="6" t="s">
        <v>164</v>
      </c>
      <c r="F29" s="8" t="s">
        <v>51</v>
      </c>
      <c r="G29" s="6" t="s">
        <v>21</v>
      </c>
      <c r="H29" s="6" t="s">
        <v>165</v>
      </c>
      <c r="I29" s="6" t="s">
        <v>166</v>
      </c>
      <c r="J29" s="7" t="s">
        <v>167</v>
      </c>
      <c r="K29">
        <v>23</v>
      </c>
      <c r="L29">
        <v>30</v>
      </c>
      <c r="M29">
        <v>10</v>
      </c>
      <c r="N29" s="13">
        <f t="shared" si="0"/>
        <v>0.36499999999999999</v>
      </c>
      <c r="O29" s="13">
        <f t="shared" si="1"/>
        <v>0.47599999999999998</v>
      </c>
      <c r="P29" s="13">
        <f t="shared" si="2"/>
        <v>0.159</v>
      </c>
      <c r="Q29" t="str">
        <f t="shared" si="3"/>
        <v>[0.365, 0.476, 0.159],</v>
      </c>
    </row>
    <row r="30" spans="1:17" ht="116.5" thickBot="1" x14ac:dyDescent="0.4">
      <c r="A30" t="str">
        <f>A29&amp;", "&amp;B30&amp;"]"</f>
        <v>[1, 2, 3, 4, 5, 6, 7, 8, 9, 10, 11, 13, 15, 16, 17, 18, 19, 20, 21, 22, 23, 24, 25, 26, 27, 28, 29, 30, 31]</v>
      </c>
      <c r="B30" s="5" t="s">
        <v>168</v>
      </c>
      <c r="C30" s="6" t="s">
        <v>169</v>
      </c>
      <c r="D30" s="1">
        <v>2021</v>
      </c>
      <c r="E30" s="6" t="s">
        <v>170</v>
      </c>
      <c r="F30" s="6" t="s">
        <v>27</v>
      </c>
      <c r="G30" s="6" t="s">
        <v>171</v>
      </c>
      <c r="H30" s="6" t="s">
        <v>172</v>
      </c>
      <c r="I30" s="6" t="s">
        <v>173</v>
      </c>
      <c r="J30" s="7" t="s">
        <v>174</v>
      </c>
      <c r="K30">
        <v>45</v>
      </c>
      <c r="L30">
        <v>140</v>
      </c>
      <c r="M30">
        <v>27</v>
      </c>
      <c r="N30" s="13">
        <f t="shared" si="0"/>
        <v>0.21199999999999999</v>
      </c>
      <c r="O30" s="13">
        <f t="shared" si="1"/>
        <v>0.66</v>
      </c>
      <c r="P30" s="13">
        <f t="shared" si="2"/>
        <v>0.127</v>
      </c>
      <c r="Q30" t="str">
        <f t="shared" si="3"/>
        <v>[0.212, 0.66, 0.127],</v>
      </c>
    </row>
    <row r="32" spans="1:17" x14ac:dyDescent="0.35">
      <c r="A32" t="s">
        <v>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2021-08-26T17:06:35Z</dcterms:created>
  <dcterms:modified xsi:type="dcterms:W3CDTF">2021-08-27T07:33:04Z</dcterms:modified>
</cp:coreProperties>
</file>