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~Jimmy\~STIS\PY\Code_Zkrips\AIS_UN\out\"/>
    </mc:Choice>
  </mc:AlternateContent>
  <xr:revisionPtr revIDLastSave="0" documentId="13_ncr:1_{A8DC73FC-45BB-4592-AD31-5CFEF671F5D1}" xr6:coauthVersionLast="47" xr6:coauthVersionMax="47" xr10:uidLastSave="{00000000-0000-0000-0000-000000000000}"/>
  <bookViews>
    <workbookView xWindow="9870" yWindow="8445" windowWidth="10125" windowHeight="3300" firstSheet="4" activeTab="4" xr2:uid="{05E17FA1-D182-4DC0-893B-19A298AA1CC4}"/>
  </bookViews>
  <sheets>
    <sheet name="Tabel" sheetId="1" r:id="rId1"/>
    <sheet name="Tabel (3)" sheetId="6" r:id="rId2"/>
    <sheet name="Highly Corr" sheetId="4" r:id="rId3"/>
    <sheet name="Actual vs Pred (2)" sheetId="7" r:id="rId4"/>
    <sheet name="Actual vs Pred" sheetId="3" r:id="rId5"/>
    <sheet name="Grafik" sheetId="2" r:id="rId6"/>
    <sheet name="Sheet1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5" l="1"/>
  <c r="R3" i="5"/>
  <c r="S3" i="5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Q16" i="5"/>
  <c r="R16" i="5"/>
  <c r="S16" i="5"/>
  <c r="Q17" i="5"/>
  <c r="R17" i="5"/>
  <c r="S17" i="5"/>
  <c r="Q18" i="5"/>
  <c r="R18" i="5"/>
  <c r="S18" i="5"/>
  <c r="Q19" i="5"/>
  <c r="R19" i="5"/>
  <c r="S19" i="5"/>
  <c r="Q20" i="5"/>
  <c r="R20" i="5"/>
  <c r="S20" i="5"/>
  <c r="Q21" i="5"/>
  <c r="R21" i="5"/>
  <c r="S21" i="5"/>
  <c r="Q22" i="5"/>
  <c r="R22" i="5"/>
  <c r="S22" i="5"/>
  <c r="Q23" i="5"/>
  <c r="R23" i="5"/>
  <c r="S23" i="5"/>
  <c r="Q24" i="5"/>
  <c r="R24" i="5"/>
  <c r="S24" i="5"/>
  <c r="Q25" i="5"/>
  <c r="R25" i="5"/>
  <c r="S25" i="5"/>
  <c r="Q26" i="5"/>
  <c r="R26" i="5"/>
  <c r="S26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3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" i="5"/>
  <c r="S1" i="5"/>
  <c r="P1" i="5"/>
  <c r="Q1" i="5"/>
  <c r="R1" i="5"/>
  <c r="O1" i="5"/>
  <c r="F24" i="7"/>
  <c r="E24" i="7"/>
  <c r="F23" i="7"/>
  <c r="E23" i="7"/>
  <c r="F22" i="7"/>
  <c r="E22" i="7"/>
  <c r="F21" i="7"/>
  <c r="E21" i="7"/>
  <c r="F20" i="7"/>
  <c r="E20" i="7"/>
  <c r="F18" i="7"/>
  <c r="E18" i="7"/>
  <c r="F17" i="7"/>
  <c r="E17" i="7"/>
  <c r="F16" i="7"/>
  <c r="E16" i="7"/>
  <c r="F15" i="7"/>
  <c r="E15" i="7"/>
  <c r="F14" i="7"/>
  <c r="E14" i="7"/>
  <c r="F12" i="7"/>
  <c r="E12" i="7"/>
  <c r="F11" i="7"/>
  <c r="E11" i="7"/>
  <c r="F10" i="7"/>
  <c r="E10" i="7"/>
  <c r="F9" i="7"/>
  <c r="E9" i="7"/>
  <c r="F8" i="7"/>
  <c r="E8" i="7"/>
  <c r="F6" i="7"/>
  <c r="E6" i="7"/>
  <c r="F5" i="7"/>
  <c r="E5" i="7"/>
  <c r="F4" i="7"/>
  <c r="E4" i="7"/>
  <c r="F3" i="7"/>
  <c r="E3" i="7"/>
  <c r="F2" i="7"/>
  <c r="E2" i="7"/>
  <c r="M5" i="6"/>
  <c r="O5" i="6" s="1"/>
  <c r="O4" i="6"/>
  <c r="O6" i="6"/>
  <c r="O3" i="6"/>
  <c r="M6" i="6"/>
  <c r="M4" i="6"/>
  <c r="M3" i="6"/>
  <c r="I26" i="6" l="1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N6" i="6"/>
  <c r="L6" i="6"/>
  <c r="I6" i="6"/>
  <c r="H6" i="6"/>
  <c r="N5" i="6"/>
  <c r="L5" i="6"/>
  <c r="I5" i="6"/>
  <c r="H5" i="6"/>
  <c r="N4" i="6"/>
  <c r="L4" i="6"/>
  <c r="I4" i="6"/>
  <c r="H4" i="6"/>
  <c r="N3" i="6"/>
  <c r="L3" i="6"/>
  <c r="I3" i="6"/>
  <c r="H3" i="6"/>
  <c r="N2" i="6"/>
  <c r="M2" i="6"/>
  <c r="M3" i="1" l="1"/>
  <c r="H7" i="1" l="1"/>
  <c r="I7" i="1"/>
  <c r="H8" i="1"/>
  <c r="I8" i="1"/>
  <c r="N2" i="1"/>
  <c r="M2" i="1"/>
  <c r="N6" i="1"/>
  <c r="N5" i="1"/>
  <c r="N4" i="1"/>
  <c r="N3" i="1"/>
  <c r="M6" i="1"/>
  <c r="M5" i="1"/>
  <c r="M4" i="1"/>
  <c r="L6" i="1"/>
  <c r="L5" i="1"/>
  <c r="L4" i="1"/>
  <c r="L3" i="1"/>
  <c r="H4" i="1"/>
  <c r="I4" i="1"/>
  <c r="H5" i="1"/>
  <c r="I5" i="1"/>
  <c r="H6" i="1"/>
  <c r="I6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I3" i="1"/>
  <c r="H3" i="1"/>
</calcChain>
</file>

<file path=xl/sharedStrings.xml><?xml version="1.0" encoding="utf-8"?>
<sst xmlns="http://schemas.openxmlformats.org/spreadsheetml/2006/main" count="114" uniqueCount="36">
  <si>
    <t>AIS</t>
  </si>
  <si>
    <t>AIS + kurs</t>
  </si>
  <si>
    <t>AIS + bi</t>
  </si>
  <si>
    <t xml:space="preserve">AIS reg </t>
  </si>
  <si>
    <t>AIS reg + kurs</t>
  </si>
  <si>
    <t>AIS reg + bi</t>
  </si>
  <si>
    <t>Nilai Ekspor</t>
  </si>
  <si>
    <t>Volume Ekspor</t>
  </si>
  <si>
    <t>Nilai Impor</t>
  </si>
  <si>
    <t>Volume Impor</t>
  </si>
  <si>
    <t>ANN</t>
  </si>
  <si>
    <t>RMSE</t>
  </si>
  <si>
    <t>MAPE</t>
  </si>
  <si>
    <t>ARIMA</t>
  </si>
  <si>
    <t>reg: selected by ANN permutation importances</t>
  </si>
  <si>
    <t>Y not standardized</t>
  </si>
  <si>
    <t>Best Model</t>
  </si>
  <si>
    <t xml:space="preserve">Nilai Ekspor </t>
  </si>
  <si>
    <t>Hasil Peramalan</t>
  </si>
  <si>
    <t>Nilai Aktual</t>
  </si>
  <si>
    <t>volume ekspor</t>
  </si>
  <si>
    <t>nilai impor</t>
  </si>
  <si>
    <t>volume impor</t>
  </si>
  <si>
    <t>numVisit</t>
  </si>
  <si>
    <t>numVessel</t>
  </si>
  <si>
    <t>Nilai ekspor</t>
  </si>
  <si>
    <t>Volume ekspor</t>
  </si>
  <si>
    <t>Nilai impor</t>
  </si>
  <si>
    <t>Volume impor</t>
  </si>
  <si>
    <t>periode</t>
  </si>
  <si>
    <t>Volume impor (kg)</t>
  </si>
  <si>
    <t>Volume ekspor (kg)</t>
  </si>
  <si>
    <t>Nilai ekspor (USD)</t>
  </si>
  <si>
    <t>Nilai impor (USD)</t>
  </si>
  <si>
    <t>Forecasting Value</t>
  </si>
  <si>
    <t>Actual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</si>
</sst>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0" borderId="0" xfId="0" applyNumberFormat="1" applyFont="1"/>
    <xf numFmtId="164" fontId="1" fillId="0" borderId="0" xfId="0" applyNumberFormat="1" applyFont="1" applyAlignment="1">
      <alignment vertical="center"/>
    </xf>
    <xf numFmtId="0" fontId="0" fillId="0" borderId="0" xfId="0" applyBorder="1"/>
    <xf numFmtId="164" fontId="1" fillId="0" borderId="0" xfId="0" applyNumberFormat="1" applyFont="1" applyBorder="1"/>
    <xf numFmtId="164" fontId="1" fillId="0" borderId="0" xfId="0" applyNumberFormat="1" applyFont="1" applyBorder="1" applyAlignment="1">
      <alignment vertical="center"/>
    </xf>
    <xf numFmtId="0" fontId="0" fillId="0" borderId="1" xfId="0" applyBorder="1"/>
    <xf numFmtId="164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/>
    <xf numFmtId="164" fontId="0" fillId="0" borderId="0" xfId="0" applyNumberFormat="1"/>
    <xf numFmtId="4" fontId="0" fillId="0" borderId="0" xfId="0" applyNumberFormat="1"/>
    <xf numFmtId="3" fontId="0" fillId="0" borderId="0" xfId="0" applyNumberFormat="1" applyBorder="1" applyAlignment="1">
      <alignment vertical="center" wrapText="1"/>
    </xf>
    <xf numFmtId="0" fontId="2" fillId="0" borderId="0" xfId="0" applyFont="1"/>
    <xf numFmtId="0" fontId="2" fillId="0" borderId="0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17" fontId="0" fillId="0" borderId="0" xfId="0" applyNumberFormat="1"/>
    <xf numFmtId="0" fontId="0" fillId="0" borderId="2" xfId="0" applyBorder="1"/>
    <xf numFmtId="165" fontId="3" fillId="0" borderId="2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'Highly Corr'!$B$1</c:f>
              <c:strCache>
                <c:ptCount val="1"/>
                <c:pt idx="0">
                  <c:v>numVisit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'Highly Corr'!$A$2:$A$25</c:f>
              <c:numCache>
                <c:formatCode>mmm\-yy</c:formatCode>
                <c:ptCount val="2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</c:numCache>
            </c:numRef>
          </c:cat>
          <c:val>
            <c:numRef>
              <c:f>'Highly Corr'!$B$2:$B$25</c:f>
              <c:numCache>
                <c:formatCode>General</c:formatCode>
                <c:ptCount val="24"/>
                <c:pt idx="0">
                  <c:v>8.2767664301141597</c:v>
                </c:pt>
                <c:pt idx="1">
                  <c:v>-5.28602977844269</c:v>
                </c:pt>
                <c:pt idx="2">
                  <c:v>8.9582549830763405</c:v>
                </c:pt>
                <c:pt idx="3">
                  <c:v>-5.30857379538865</c:v>
                </c:pt>
                <c:pt idx="4">
                  <c:v>15.630239848363299</c:v>
                </c:pt>
                <c:pt idx="5">
                  <c:v>-26.776369711871801</c:v>
                </c:pt>
                <c:pt idx="6">
                  <c:v>23.729981057344499</c:v>
                </c:pt>
                <c:pt idx="7">
                  <c:v>-1.8858733472512199</c:v>
                </c:pt>
                <c:pt idx="8">
                  <c:v>0.63834314490389898</c:v>
                </c:pt>
                <c:pt idx="9">
                  <c:v>6.9631404609204397</c:v>
                </c:pt>
                <c:pt idx="10">
                  <c:v>22.764709758186701</c:v>
                </c:pt>
                <c:pt idx="11">
                  <c:v>-10.5732073851438</c:v>
                </c:pt>
                <c:pt idx="12">
                  <c:v>6.4878165886448098</c:v>
                </c:pt>
                <c:pt idx="13">
                  <c:v>1.51045482725582</c:v>
                </c:pt>
                <c:pt idx="14">
                  <c:v>5.3245239020598598</c:v>
                </c:pt>
                <c:pt idx="15">
                  <c:v>-21.2440695835529</c:v>
                </c:pt>
                <c:pt idx="16">
                  <c:v>-4.5381526104417702</c:v>
                </c:pt>
                <c:pt idx="17">
                  <c:v>-4.2139952320852601</c:v>
                </c:pt>
                <c:pt idx="18">
                  <c:v>22.377571188053501</c:v>
                </c:pt>
                <c:pt idx="19">
                  <c:v>3.2599593252781398</c:v>
                </c:pt>
                <c:pt idx="20">
                  <c:v>-12.303771071076801</c:v>
                </c:pt>
                <c:pt idx="21">
                  <c:v>18.2178479424004</c:v>
                </c:pt>
                <c:pt idx="22">
                  <c:v>-1.47510755992624</c:v>
                </c:pt>
                <c:pt idx="23">
                  <c:v>-12.8112062609879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0-4D8D-96C7-0875F70D85AB}"/>
            </c:ext>
          </c:extLst>
        </c:ser>
        <c:ser>
          <c:idx val="1"/>
          <c:order val="1"/>
          <c:tx>
            <c:strRef>
              <c:f>'Highly Corr'!$D$1</c:f>
              <c:strCache>
                <c:ptCount val="1"/>
                <c:pt idx="0">
                  <c:v>Nilai ekspor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'Highly Corr'!$A$2:$A$25</c:f>
              <c:numCache>
                <c:formatCode>mmm\-yy</c:formatCode>
                <c:ptCount val="2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</c:numCache>
            </c:numRef>
          </c:cat>
          <c:val>
            <c:numRef>
              <c:f>'Highly Corr'!$D$2:$D$25</c:f>
              <c:numCache>
                <c:formatCode>General</c:formatCode>
                <c:ptCount val="24"/>
                <c:pt idx="0">
                  <c:v>-1.83348568235126</c:v>
                </c:pt>
                <c:pt idx="1">
                  <c:v>-8.8360538274492004</c:v>
                </c:pt>
                <c:pt idx="2">
                  <c:v>12.9743478007241</c:v>
                </c:pt>
                <c:pt idx="3">
                  <c:v>-9.5497011948232196</c:v>
                </c:pt>
                <c:pt idx="4">
                  <c:v>12.885013623229501</c:v>
                </c:pt>
                <c:pt idx="5">
                  <c:v>-20.2586748921169</c:v>
                </c:pt>
                <c:pt idx="6">
                  <c:v>29.541449036921801</c:v>
                </c:pt>
                <c:pt idx="7">
                  <c:v>-6.4078526262728897</c:v>
                </c:pt>
                <c:pt idx="8">
                  <c:v>-1.2751000082651101</c:v>
                </c:pt>
                <c:pt idx="9">
                  <c:v>5.69135110765182</c:v>
                </c:pt>
                <c:pt idx="10">
                  <c:v>-6.2962242621302904</c:v>
                </c:pt>
                <c:pt idx="11">
                  <c:v>3.47328194643165</c:v>
                </c:pt>
                <c:pt idx="12">
                  <c:v>-5.5221583580679603</c:v>
                </c:pt>
                <c:pt idx="13">
                  <c:v>3.1459984155768099</c:v>
                </c:pt>
                <c:pt idx="14">
                  <c:v>5.0067429010013598E-2</c:v>
                </c:pt>
                <c:pt idx="15">
                  <c:v>-13.540028535294301</c:v>
                </c:pt>
                <c:pt idx="16">
                  <c:v>-14.0494783669836</c:v>
                </c:pt>
                <c:pt idx="17">
                  <c:v>14.8749041328351</c:v>
                </c:pt>
                <c:pt idx="18">
                  <c:v>14.100088763562001</c:v>
                </c:pt>
                <c:pt idx="19">
                  <c:v>-4.42899390061062</c:v>
                </c:pt>
                <c:pt idx="20">
                  <c:v>6.6032493208574499</c:v>
                </c:pt>
                <c:pt idx="21">
                  <c:v>2.8775025091928699</c:v>
                </c:pt>
                <c:pt idx="22">
                  <c:v>6.2460617183753504</c:v>
                </c:pt>
                <c:pt idx="23">
                  <c:v>8.3817220232297203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0-4D8D-96C7-0875F70D8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221087"/>
        <c:axId val="311211103"/>
      </c:lineChart>
      <c:dateAx>
        <c:axId val="31122108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11103"/>
        <c:crosses val="autoZero"/>
        <c:auto val="1"/>
        <c:lblOffset val="100"/>
        <c:baseTimeUnit val="months"/>
      </c:dateAx>
      <c:valAx>
        <c:axId val="3112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2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'Actual vs Pred'!$E$1</c:f>
              <c:strCache>
                <c:ptCount val="1"/>
                <c:pt idx="0">
                  <c:v>Hasil Peramalan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'Actual vs Pred'!$D$2:$D$6</c:f>
              <c:numCache>
                <c:formatCode>mmm\-yy</c:formatCode>
                <c:ptCount val="5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</c:numCache>
            </c:numRef>
          </c:cat>
          <c:val>
            <c:numRef>
              <c:f>'Actual vs Pred'!$E$8:$E$12</c:f>
              <c:numCache>
                <c:formatCode>General</c:formatCode>
                <c:ptCount val="5"/>
                <c:pt idx="0">
                  <c:v>-4.7272999999999996</c:v>
                </c:pt>
                <c:pt idx="1">
                  <c:v>-5.6303000000000001</c:v>
                </c:pt>
                <c:pt idx="2">
                  <c:v>-3.7421000000000002</c:v>
                </c:pt>
                <c:pt idx="3">
                  <c:v>-4.6527000000000003</c:v>
                </c:pt>
                <c:pt idx="4">
                  <c:v>-4.9747000000000003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3-40C9-8754-A7AD2E381B5D}"/>
            </c:ext>
          </c:extLst>
        </c:ser>
        <c:ser>
          <c:idx val="1"/>
          <c:order val="1"/>
          <c:tx>
            <c:strRef>
              <c:f>'Actual vs Pred'!$F$1</c:f>
              <c:strCache>
                <c:ptCount val="1"/>
                <c:pt idx="0">
                  <c:v>Nilai Aktual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'Actual vs Pred'!$D$2:$D$6</c:f>
              <c:numCache>
                <c:formatCode>mmm\-yy</c:formatCode>
                <c:ptCount val="5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</c:numCache>
            </c:numRef>
          </c:cat>
          <c:val>
            <c:numRef>
              <c:f>'Actual vs Pred'!$F$8:$F$12</c:f>
              <c:numCache>
                <c:formatCode>General</c:formatCode>
                <c:ptCount val="5"/>
                <c:pt idx="0">
                  <c:v>-5.5232000000000001</c:v>
                </c:pt>
                <c:pt idx="1">
                  <c:v>-4.4447000000000001</c:v>
                </c:pt>
                <c:pt idx="2">
                  <c:v>-3.5207999999999999</c:v>
                </c:pt>
                <c:pt idx="3">
                  <c:v>-2.8317999999999999</c:v>
                </c:pt>
                <c:pt idx="4">
                  <c:v>-3.5028000000000001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3-40C9-8754-A7AD2E381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416703"/>
        <c:axId val="776411711"/>
      </c:lineChart>
      <c:dateAx>
        <c:axId val="77641670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11711"/>
        <c:crosses val="autoZero"/>
        <c:auto val="1"/>
        <c:lblOffset val="100"/>
        <c:baseTimeUnit val="months"/>
      </c:dateAx>
      <c:valAx>
        <c:axId val="7764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1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'Actual vs Pred'!$E$1</c:f>
              <c:strCache>
                <c:ptCount val="1"/>
                <c:pt idx="0">
                  <c:v>Hasil Peramalan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'Actual vs Pred'!$D$2:$D$6</c:f>
              <c:numCache>
                <c:formatCode>mmm\-yy</c:formatCode>
                <c:ptCount val="5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</c:numCache>
            </c:numRef>
          </c:cat>
          <c:val>
            <c:numRef>
              <c:f>'Actual vs Pred'!$E$14:$E$18</c:f>
              <c:numCache>
                <c:formatCode>General</c:formatCode>
                <c:ptCount val="5"/>
                <c:pt idx="0">
                  <c:v>0.53239999999999998</c:v>
                </c:pt>
                <c:pt idx="1">
                  <c:v>0.87560000000000004</c:v>
                </c:pt>
                <c:pt idx="2">
                  <c:v>-1.0661</c:v>
                </c:pt>
                <c:pt idx="3">
                  <c:v>1.2060999999999999</c:v>
                </c:pt>
                <c:pt idx="4">
                  <c:v>-1.1529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4-49BB-8A07-A25F1D60A358}"/>
            </c:ext>
          </c:extLst>
        </c:ser>
        <c:ser>
          <c:idx val="1"/>
          <c:order val="1"/>
          <c:tx>
            <c:strRef>
              <c:f>'Actual vs Pred'!$F$1</c:f>
              <c:strCache>
                <c:ptCount val="1"/>
                <c:pt idx="0">
                  <c:v>Nilai Aktual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'Actual vs Pred'!$D$2:$D$6</c:f>
              <c:numCache>
                <c:formatCode>mmm\-yy</c:formatCode>
                <c:ptCount val="5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</c:numCache>
            </c:numRef>
          </c:cat>
          <c:val>
            <c:numRef>
              <c:f>'Actual vs Pred'!$F$14:$F$18</c:f>
              <c:numCache>
                <c:formatCode>General</c:formatCode>
                <c:ptCount val="5"/>
                <c:pt idx="0">
                  <c:v>0.21110000000000001</c:v>
                </c:pt>
                <c:pt idx="1">
                  <c:v>0.52700000000000002</c:v>
                </c:pt>
                <c:pt idx="2">
                  <c:v>-0.37940000000000002</c:v>
                </c:pt>
                <c:pt idx="3">
                  <c:v>1.1347</c:v>
                </c:pt>
                <c:pt idx="4">
                  <c:v>0.9214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4-49BB-8A07-A25F1D60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057583"/>
        <c:axId val="837060911"/>
      </c:lineChart>
      <c:dateAx>
        <c:axId val="8370575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60911"/>
        <c:crosses val="autoZero"/>
        <c:auto val="1"/>
        <c:lblOffset val="100"/>
        <c:baseTimeUnit val="months"/>
      </c:dateAx>
      <c:valAx>
        <c:axId val="837060911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5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'Actual vs Pred'!$E$1</c:f>
              <c:strCache>
                <c:ptCount val="1"/>
                <c:pt idx="0">
                  <c:v>Hasil Peramalan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'Actual vs Pred'!$D$2:$D$6</c:f>
              <c:numCache>
                <c:formatCode>mmm\-yy</c:formatCode>
                <c:ptCount val="5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</c:numCache>
            </c:numRef>
          </c:cat>
          <c:val>
            <c:numRef>
              <c:f>'Actual vs Pred'!$E$20:$E$24</c:f>
              <c:numCache>
                <c:formatCode>General</c:formatCode>
                <c:ptCount val="5"/>
                <c:pt idx="0">
                  <c:v>4.0899999999999999E-2</c:v>
                </c:pt>
                <c:pt idx="1">
                  <c:v>0.25940000000000002</c:v>
                </c:pt>
                <c:pt idx="2">
                  <c:v>0.14019999999999999</c:v>
                </c:pt>
                <c:pt idx="3">
                  <c:v>7.9100000000000004E-2</c:v>
                </c:pt>
                <c:pt idx="4">
                  <c:v>0.15359999999999999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7-4892-846C-871C8433BE40}"/>
            </c:ext>
          </c:extLst>
        </c:ser>
        <c:ser>
          <c:idx val="1"/>
          <c:order val="1"/>
          <c:tx>
            <c:strRef>
              <c:f>'Actual vs Pred'!$F$1</c:f>
              <c:strCache>
                <c:ptCount val="1"/>
                <c:pt idx="0">
                  <c:v>Nilai Aktual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'Actual vs Pred'!$D$2:$D$6</c:f>
              <c:numCache>
                <c:formatCode>mmm\-yy</c:formatCode>
                <c:ptCount val="5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</c:numCache>
            </c:numRef>
          </c:cat>
          <c:val>
            <c:numRef>
              <c:f>'Actual vs Pred'!$F$20:$F$24</c:f>
              <c:numCache>
                <c:formatCode>General</c:formatCode>
                <c:ptCount val="5"/>
                <c:pt idx="0">
                  <c:v>0.30109999999999998</c:v>
                </c:pt>
                <c:pt idx="1">
                  <c:v>0.5766</c:v>
                </c:pt>
                <c:pt idx="2">
                  <c:v>-0.39179999999999998</c:v>
                </c:pt>
                <c:pt idx="3">
                  <c:v>3.04E-2</c:v>
                </c:pt>
                <c:pt idx="4">
                  <c:v>1.7093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7-4892-846C-871C8433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191407"/>
        <c:axId val="850192655"/>
      </c:lineChart>
      <c:dateAx>
        <c:axId val="85019140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192655"/>
        <c:crosses val="autoZero"/>
        <c:auto val="1"/>
        <c:lblOffset val="100"/>
        <c:baseTimeUnit val="months"/>
      </c:dateAx>
      <c:valAx>
        <c:axId val="850192655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19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RMSE Volume Impor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Tabel!$C$21:$C$26</c:f>
              <c:strCache>
                <c:ptCount val="6"/>
                <c:pt idx="0">
                  <c:v>AIS</c:v>
                </c:pt>
                <c:pt idx="1">
                  <c:v>AIS + kurs</c:v>
                </c:pt>
                <c:pt idx="2">
                  <c:v>AIS + bi</c:v>
                </c:pt>
                <c:pt idx="3">
                  <c:v>AIS reg </c:v>
                </c:pt>
                <c:pt idx="4">
                  <c:v>AIS reg + kurs</c:v>
                </c:pt>
                <c:pt idx="5">
                  <c:v>AIS reg + bi</c:v>
                </c:pt>
              </c:strCache>
            </c:strRef>
          </c:cat>
          <c:val>
            <c:numRef>
              <c:f>Tabel!$D$21:$D$26</c:f>
              <c:numCache>
                <c:formatCode>0.0000</c:formatCode>
                <c:ptCount val="6"/>
                <c:pt idx="0">
                  <c:v>2.17158079181783</c:v>
                </c:pt>
                <c:pt idx="1">
                  <c:v>1.4382464003450099</c:v>
                </c:pt>
                <c:pt idx="2">
                  <c:v>2.7995691204962099</c:v>
                </c:pt>
                <c:pt idx="3">
                  <c:v>0.61589477829611505</c:v>
                </c:pt>
                <c:pt idx="4">
                  <c:v>1.4197294052404501</c:v>
                </c:pt>
                <c:pt idx="5">
                  <c:v>1.6005493903208201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0-4F52-82AC-4DED1775A4D5}"/>
            </c:ext>
          </c:extLst>
        </c:ser>
        <c:ser>
          <c:idx val="1"/>
          <c:order val="1"/>
          <c:tx>
            <c:v>ARIMA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Tabel!$C$21:$C$26</c:f>
              <c:strCache>
                <c:ptCount val="6"/>
                <c:pt idx="0">
                  <c:v>AIS</c:v>
                </c:pt>
                <c:pt idx="1">
                  <c:v>AIS + kurs</c:v>
                </c:pt>
                <c:pt idx="2">
                  <c:v>AIS + bi</c:v>
                </c:pt>
                <c:pt idx="3">
                  <c:v>AIS reg </c:v>
                </c:pt>
                <c:pt idx="4">
                  <c:v>AIS reg + kurs</c:v>
                </c:pt>
                <c:pt idx="5">
                  <c:v>AIS reg + bi</c:v>
                </c:pt>
              </c:strCache>
            </c:strRef>
          </c:cat>
          <c:val>
            <c:numRef>
              <c:f>Tabel!$F$21:$F$26</c:f>
              <c:numCache>
                <c:formatCode>0.0000</c:formatCode>
                <c:ptCount val="6"/>
                <c:pt idx="0">
                  <c:v>1.74137107897234</c:v>
                </c:pt>
                <c:pt idx="1">
                  <c:v>1.7728498271311299</c:v>
                </c:pt>
                <c:pt idx="2">
                  <c:v>1.8471403855192901</c:v>
                </c:pt>
                <c:pt idx="3">
                  <c:v>2.7077031611821001</c:v>
                </c:pt>
                <c:pt idx="4">
                  <c:v>0.94796059663070098</c:v>
                </c:pt>
                <c:pt idx="5">
                  <c:v>1.41783596695279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0-4F52-82AC-4DED1775A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334400"/>
        <c:axId val="1116337728"/>
      </c:barChart>
      <c:catAx>
        <c:axId val="11163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37728"/>
        <c:crosses val="autoZero"/>
        <c:auto val="1"/>
        <c:lblAlgn val="ctr"/>
        <c:lblOffset val="100"/>
        <c:noMultiLvlLbl val="0"/>
      </c:catAx>
      <c:valAx>
        <c:axId val="11163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RMSE Nilai Impor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Tabel!$C$15:$C$20</c:f>
              <c:strCache>
                <c:ptCount val="6"/>
                <c:pt idx="0">
                  <c:v>AIS</c:v>
                </c:pt>
                <c:pt idx="1">
                  <c:v>AIS + kurs</c:v>
                </c:pt>
                <c:pt idx="2">
                  <c:v>AIS + bi</c:v>
                </c:pt>
                <c:pt idx="3">
                  <c:v>AIS reg </c:v>
                </c:pt>
                <c:pt idx="4">
                  <c:v>AIS reg + kurs</c:v>
                </c:pt>
                <c:pt idx="5">
                  <c:v>AIS reg + bi</c:v>
                </c:pt>
              </c:strCache>
            </c:strRef>
          </c:cat>
          <c:val>
            <c:numRef>
              <c:f>Tabel!$D$15:$D$20</c:f>
              <c:numCache>
                <c:formatCode>0.0000</c:formatCode>
                <c:ptCount val="6"/>
                <c:pt idx="0">
                  <c:v>1.38338384286145</c:v>
                </c:pt>
                <c:pt idx="1">
                  <c:v>2.5733389520363001</c:v>
                </c:pt>
                <c:pt idx="2">
                  <c:v>3.2287326128985399</c:v>
                </c:pt>
                <c:pt idx="3">
                  <c:v>1.4928915247251899</c:v>
                </c:pt>
                <c:pt idx="4">
                  <c:v>0.73635814309751302</c:v>
                </c:pt>
                <c:pt idx="5">
                  <c:v>1.1662507668756801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0-4346-B6FC-D07EC017FF28}"/>
            </c:ext>
          </c:extLst>
        </c:ser>
        <c:ser>
          <c:idx val="1"/>
          <c:order val="1"/>
          <c:tx>
            <c:v>ARIMA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Tabel!$C$15:$C$20</c:f>
              <c:strCache>
                <c:ptCount val="6"/>
                <c:pt idx="0">
                  <c:v>AIS</c:v>
                </c:pt>
                <c:pt idx="1">
                  <c:v>AIS + kurs</c:v>
                </c:pt>
                <c:pt idx="2">
                  <c:v>AIS + bi</c:v>
                </c:pt>
                <c:pt idx="3">
                  <c:v>AIS reg </c:v>
                </c:pt>
                <c:pt idx="4">
                  <c:v>AIS reg + kurs</c:v>
                </c:pt>
                <c:pt idx="5">
                  <c:v>AIS reg + bi</c:v>
                </c:pt>
              </c:strCache>
            </c:strRef>
          </c:cat>
          <c:val>
            <c:numRef>
              <c:f>Tabel!$F$15:$F$20</c:f>
              <c:numCache>
                <c:formatCode>0.0000</c:formatCode>
                <c:ptCount val="6"/>
                <c:pt idx="0">
                  <c:v>1.74137107897234</c:v>
                </c:pt>
                <c:pt idx="1">
                  <c:v>1.7728498271311299</c:v>
                </c:pt>
                <c:pt idx="2">
                  <c:v>1.8471403855192901</c:v>
                </c:pt>
                <c:pt idx="3">
                  <c:v>2.7078593426969899</c:v>
                </c:pt>
                <c:pt idx="4">
                  <c:v>0.94796059663070098</c:v>
                </c:pt>
                <c:pt idx="5">
                  <c:v>1.41783596695279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0-4346-B6FC-D07EC017F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343136"/>
        <c:axId val="1116338560"/>
      </c:barChart>
      <c:catAx>
        <c:axId val="11163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38560"/>
        <c:crosses val="autoZero"/>
        <c:auto val="1"/>
        <c:lblAlgn val="ctr"/>
        <c:lblOffset val="100"/>
        <c:noMultiLvlLbl val="0"/>
      </c:catAx>
      <c:valAx>
        <c:axId val="11163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4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RMSE</a:t>
            </a:r>
            <a:r>
              <a:rPr lang="en-US" baseline="0"/>
              <a:t> </a:t>
            </a:r>
            <a:r>
              <a:rPr lang="en-US"/>
              <a:t>Nilai</a:t>
            </a:r>
            <a:r>
              <a:rPr lang="en-US" baseline="0"/>
              <a:t> Ekspor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Tabel!$D$1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Tabel!$C$3:$C$8</c:f>
              <c:strCache>
                <c:ptCount val="6"/>
                <c:pt idx="0">
                  <c:v>AIS</c:v>
                </c:pt>
                <c:pt idx="1">
                  <c:v>AIS + kurs</c:v>
                </c:pt>
                <c:pt idx="2">
                  <c:v>AIS + bi</c:v>
                </c:pt>
                <c:pt idx="3">
                  <c:v>AIS reg </c:v>
                </c:pt>
                <c:pt idx="4">
                  <c:v>AIS reg + kurs</c:v>
                </c:pt>
                <c:pt idx="5">
                  <c:v>AIS reg + bi</c:v>
                </c:pt>
              </c:strCache>
            </c:strRef>
          </c:cat>
          <c:val>
            <c:numRef>
              <c:f>Tabel!$D$3:$D$8</c:f>
              <c:numCache>
                <c:formatCode>0.0000</c:formatCode>
                <c:ptCount val="6"/>
                <c:pt idx="0">
                  <c:v>1.0668244023647699</c:v>
                </c:pt>
                <c:pt idx="1">
                  <c:v>1.13751019283583</c:v>
                </c:pt>
                <c:pt idx="2">
                  <c:v>0.97407879352859605</c:v>
                </c:pt>
                <c:pt idx="3">
                  <c:v>1.3739412850800301</c:v>
                </c:pt>
                <c:pt idx="4">
                  <c:v>0.95350298968219405</c:v>
                </c:pt>
                <c:pt idx="5">
                  <c:v>0.99778702663474095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C-4EC7-A6D8-BF2BA525E70E}"/>
            </c:ext>
          </c:extLst>
        </c:ser>
        <c:ser>
          <c:idx val="1"/>
          <c:order val="1"/>
          <c:tx>
            <c:strRef>
              <c:f>Tabel!$F$1</c:f>
              <c:strCache>
                <c:ptCount val="1"/>
                <c:pt idx="0">
                  <c:v>ARIMA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Tabel!$C$3:$C$8</c:f>
              <c:strCache>
                <c:ptCount val="6"/>
                <c:pt idx="0">
                  <c:v>AIS</c:v>
                </c:pt>
                <c:pt idx="1">
                  <c:v>AIS + kurs</c:v>
                </c:pt>
                <c:pt idx="2">
                  <c:v>AIS + bi</c:v>
                </c:pt>
                <c:pt idx="3">
                  <c:v>AIS reg </c:v>
                </c:pt>
                <c:pt idx="4">
                  <c:v>AIS reg + kurs</c:v>
                </c:pt>
                <c:pt idx="5">
                  <c:v>AIS reg + bi</c:v>
                </c:pt>
              </c:strCache>
            </c:strRef>
          </c:cat>
          <c:val>
            <c:numRef>
              <c:f>Tabel!$F$3:$F$8</c:f>
              <c:numCache>
                <c:formatCode>0.0000</c:formatCode>
                <c:ptCount val="6"/>
                <c:pt idx="0">
                  <c:v>2.05140694495427</c:v>
                </c:pt>
                <c:pt idx="1">
                  <c:v>2.1538061837046101</c:v>
                </c:pt>
                <c:pt idx="2">
                  <c:v>2.5140320780532401</c:v>
                </c:pt>
                <c:pt idx="3">
                  <c:v>2.20669270562956</c:v>
                </c:pt>
                <c:pt idx="4">
                  <c:v>2.2732086682603398</c:v>
                </c:pt>
                <c:pt idx="5">
                  <c:v>2.6758054606862598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C-4EC7-A6D8-BF2BA525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91744"/>
        <c:axId val="1267084256"/>
      </c:barChart>
      <c:catAx>
        <c:axId val="126709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84256"/>
        <c:crosses val="autoZero"/>
        <c:auto val="1"/>
        <c:lblAlgn val="ctr"/>
        <c:lblOffset val="100"/>
        <c:noMultiLvlLbl val="0"/>
      </c:catAx>
      <c:valAx>
        <c:axId val="12670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RMSE Volume Ekspor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Tabel!$C$9:$C$14</c:f>
              <c:strCache>
                <c:ptCount val="6"/>
                <c:pt idx="0">
                  <c:v>AIS</c:v>
                </c:pt>
                <c:pt idx="1">
                  <c:v>AIS + kurs</c:v>
                </c:pt>
                <c:pt idx="2">
                  <c:v>AIS + bi</c:v>
                </c:pt>
                <c:pt idx="3">
                  <c:v>AIS reg </c:v>
                </c:pt>
                <c:pt idx="4">
                  <c:v>AIS reg + kurs</c:v>
                </c:pt>
                <c:pt idx="5">
                  <c:v>AIS reg + bi</c:v>
                </c:pt>
              </c:strCache>
            </c:strRef>
          </c:cat>
          <c:val>
            <c:numRef>
              <c:f>Tabel!$D$9:$D$14</c:f>
              <c:numCache>
                <c:formatCode>0.0000</c:formatCode>
                <c:ptCount val="6"/>
                <c:pt idx="0">
                  <c:v>4.2041285322659903</c:v>
                </c:pt>
                <c:pt idx="1">
                  <c:v>3.5056517027401002</c:v>
                </c:pt>
                <c:pt idx="2">
                  <c:v>4.6219327667636199</c:v>
                </c:pt>
                <c:pt idx="3">
                  <c:v>9.2854835646618596</c:v>
                </c:pt>
                <c:pt idx="4">
                  <c:v>8.2187135647563903</c:v>
                </c:pt>
                <c:pt idx="5">
                  <c:v>9.0406037553481493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9-42DE-B556-F71C99A89A99}"/>
            </c:ext>
          </c:extLst>
        </c:ser>
        <c:ser>
          <c:idx val="1"/>
          <c:order val="1"/>
          <c:tx>
            <c:v>ARIMA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Tabel!$C$9:$C$14</c:f>
              <c:strCache>
                <c:ptCount val="6"/>
                <c:pt idx="0">
                  <c:v>AIS</c:v>
                </c:pt>
                <c:pt idx="1">
                  <c:v>AIS + kurs</c:v>
                </c:pt>
                <c:pt idx="2">
                  <c:v>AIS + bi</c:v>
                </c:pt>
                <c:pt idx="3">
                  <c:v>AIS reg </c:v>
                </c:pt>
                <c:pt idx="4">
                  <c:v>AIS reg + kurs</c:v>
                </c:pt>
                <c:pt idx="5">
                  <c:v>AIS reg + bi</c:v>
                </c:pt>
              </c:strCache>
            </c:strRef>
          </c:cat>
          <c:val>
            <c:numRef>
              <c:f>Tabel!$F$9:$F$14</c:f>
              <c:numCache>
                <c:formatCode>0.0000</c:formatCode>
                <c:ptCount val="6"/>
                <c:pt idx="0">
                  <c:v>7.7788615849660996</c:v>
                </c:pt>
                <c:pt idx="1">
                  <c:v>7.4747446055201499</c:v>
                </c:pt>
                <c:pt idx="2">
                  <c:v>7.0005563935067698</c:v>
                </c:pt>
                <c:pt idx="3">
                  <c:v>9.2357843985841601</c:v>
                </c:pt>
                <c:pt idx="4">
                  <c:v>9.1932010473326802</c:v>
                </c:pt>
                <c:pt idx="5">
                  <c:v>11.5957138590509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9-42DE-B556-F71C99A89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351168"/>
        <c:axId val="1111359488"/>
      </c:barChart>
      <c:catAx>
        <c:axId val="11113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59488"/>
        <c:crosses val="autoZero"/>
        <c:auto val="1"/>
        <c:lblAlgn val="ctr"/>
        <c:lblOffset val="100"/>
        <c:noMultiLvlLbl val="0"/>
      </c:catAx>
      <c:valAx>
        <c:axId val="11113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5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Volume ekspor (kg)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Sheet1!$A$2:$A$26</c:f>
              <c:numCache>
                <c:formatCode>mmm\-yy</c:formatCode>
                <c:ptCount val="25"/>
                <c:pt idx="0">
                  <c:v>43435</c:v>
                </c:pt>
                <c:pt idx="1">
                  <c:v>43466</c:v>
                </c:pt>
                <c:pt idx="2">
                  <c:v>43497</c:v>
                </c:pt>
                <c:pt idx="3">
                  <c:v>43525</c:v>
                </c:pt>
                <c:pt idx="4">
                  <c:v>43556</c:v>
                </c:pt>
                <c:pt idx="5">
                  <c:v>43586</c:v>
                </c:pt>
                <c:pt idx="6">
                  <c:v>43617</c:v>
                </c:pt>
                <c:pt idx="7">
                  <c:v>43647</c:v>
                </c:pt>
                <c:pt idx="8">
                  <c:v>43678</c:v>
                </c:pt>
                <c:pt idx="9">
                  <c:v>43709</c:v>
                </c:pt>
                <c:pt idx="10">
                  <c:v>43739</c:v>
                </c:pt>
                <c:pt idx="11">
                  <c:v>43770</c:v>
                </c:pt>
                <c:pt idx="12">
                  <c:v>43800</c:v>
                </c:pt>
                <c:pt idx="13">
                  <c:v>43831</c:v>
                </c:pt>
                <c:pt idx="14">
                  <c:v>43862</c:v>
                </c:pt>
                <c:pt idx="15">
                  <c:v>43891</c:v>
                </c:pt>
                <c:pt idx="16">
                  <c:v>43922</c:v>
                </c:pt>
                <c:pt idx="17">
                  <c:v>43952</c:v>
                </c:pt>
                <c:pt idx="18">
                  <c:v>43983</c:v>
                </c:pt>
                <c:pt idx="19">
                  <c:v>44013</c:v>
                </c:pt>
                <c:pt idx="20">
                  <c:v>44044</c:v>
                </c:pt>
                <c:pt idx="21">
                  <c:v>44075</c:v>
                </c:pt>
                <c:pt idx="22">
                  <c:v>44105</c:v>
                </c:pt>
                <c:pt idx="23">
                  <c:v>44136</c:v>
                </c:pt>
                <c:pt idx="24">
                  <c:v>44166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52798736011</c:v>
                </c:pt>
                <c:pt idx="1">
                  <c:v>55153741678</c:v>
                </c:pt>
                <c:pt idx="2">
                  <c:v>48714544729</c:v>
                </c:pt>
                <c:pt idx="3">
                  <c:v>57526309274</c:v>
                </c:pt>
                <c:pt idx="4">
                  <c:v>52365329749</c:v>
                </c:pt>
                <c:pt idx="5">
                  <c:v>57680016608</c:v>
                </c:pt>
                <c:pt idx="6">
                  <c:v>46497604257</c:v>
                </c:pt>
                <c:pt idx="7">
                  <c:v>56408079594</c:v>
                </c:pt>
                <c:pt idx="8">
                  <c:v>52385275556</c:v>
                </c:pt>
                <c:pt idx="9">
                  <c:v>54588169198</c:v>
                </c:pt>
                <c:pt idx="10">
                  <c:v>61412977962</c:v>
                </c:pt>
                <c:pt idx="11">
                  <c:v>56022187370</c:v>
                </c:pt>
                <c:pt idx="12">
                  <c:v>55720138557</c:v>
                </c:pt>
                <c:pt idx="13">
                  <c:v>50925398993</c:v>
                </c:pt>
                <c:pt idx="14">
                  <c:v>49672619258</c:v>
                </c:pt>
                <c:pt idx="15">
                  <c:v>54128055248</c:v>
                </c:pt>
                <c:pt idx="16">
                  <c:v>45193685915</c:v>
                </c:pt>
                <c:pt idx="17">
                  <c:v>42317630735</c:v>
                </c:pt>
                <c:pt idx="18">
                  <c:v>46494085562</c:v>
                </c:pt>
                <c:pt idx="19">
                  <c:v>46394877063</c:v>
                </c:pt>
                <c:pt idx="20">
                  <c:v>43579668460</c:v>
                </c:pt>
                <c:pt idx="21">
                  <c:v>43944142494</c:v>
                </c:pt>
                <c:pt idx="22">
                  <c:v>47217679455</c:v>
                </c:pt>
                <c:pt idx="23">
                  <c:v>53282461416</c:v>
                </c:pt>
                <c:pt idx="24">
                  <c:v>57324016354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1-4E78-9AAB-39CD34670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883216"/>
        <c:axId val="642869904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Volume impor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Sheet1!$A$2:$A$26</c:f>
              <c:numCache>
                <c:formatCode>mmm\-yy</c:formatCode>
                <c:ptCount val="25"/>
                <c:pt idx="0">
                  <c:v>43435</c:v>
                </c:pt>
                <c:pt idx="1">
                  <c:v>43466</c:v>
                </c:pt>
                <c:pt idx="2">
                  <c:v>43497</c:v>
                </c:pt>
                <c:pt idx="3">
                  <c:v>43525</c:v>
                </c:pt>
                <c:pt idx="4">
                  <c:v>43556</c:v>
                </c:pt>
                <c:pt idx="5">
                  <c:v>43586</c:v>
                </c:pt>
                <c:pt idx="6">
                  <c:v>43617</c:v>
                </c:pt>
                <c:pt idx="7">
                  <c:v>43647</c:v>
                </c:pt>
                <c:pt idx="8">
                  <c:v>43678</c:v>
                </c:pt>
                <c:pt idx="9">
                  <c:v>43709</c:v>
                </c:pt>
                <c:pt idx="10">
                  <c:v>43739</c:v>
                </c:pt>
                <c:pt idx="11">
                  <c:v>43770</c:v>
                </c:pt>
                <c:pt idx="12">
                  <c:v>43800</c:v>
                </c:pt>
                <c:pt idx="13">
                  <c:v>43831</c:v>
                </c:pt>
                <c:pt idx="14">
                  <c:v>43862</c:v>
                </c:pt>
                <c:pt idx="15">
                  <c:v>43891</c:v>
                </c:pt>
                <c:pt idx="16">
                  <c:v>43922</c:v>
                </c:pt>
                <c:pt idx="17">
                  <c:v>43952</c:v>
                </c:pt>
                <c:pt idx="18">
                  <c:v>43983</c:v>
                </c:pt>
                <c:pt idx="19">
                  <c:v>44013</c:v>
                </c:pt>
                <c:pt idx="20">
                  <c:v>44044</c:v>
                </c:pt>
                <c:pt idx="21">
                  <c:v>44075</c:v>
                </c:pt>
                <c:pt idx="22">
                  <c:v>44105</c:v>
                </c:pt>
                <c:pt idx="23">
                  <c:v>44136</c:v>
                </c:pt>
                <c:pt idx="24">
                  <c:v>44166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14716898033</c:v>
                </c:pt>
                <c:pt idx="1">
                  <c:v>13892230800</c:v>
                </c:pt>
                <c:pt idx="2">
                  <c:v>12538456210</c:v>
                </c:pt>
                <c:pt idx="3">
                  <c:v>13125266829</c:v>
                </c:pt>
                <c:pt idx="4">
                  <c:v>14143962559</c:v>
                </c:pt>
                <c:pt idx="5">
                  <c:v>14766069634</c:v>
                </c:pt>
                <c:pt idx="6">
                  <c:v>10254928550</c:v>
                </c:pt>
                <c:pt idx="7">
                  <c:v>13609908017</c:v>
                </c:pt>
                <c:pt idx="8">
                  <c:v>12679655746</c:v>
                </c:pt>
                <c:pt idx="9">
                  <c:v>13506445659</c:v>
                </c:pt>
                <c:pt idx="10">
                  <c:v>13605297569</c:v>
                </c:pt>
                <c:pt idx="11">
                  <c:v>16222862032</c:v>
                </c:pt>
                <c:pt idx="12">
                  <c:v>14283648453</c:v>
                </c:pt>
                <c:pt idx="13">
                  <c:v>12143552871</c:v>
                </c:pt>
                <c:pt idx="14">
                  <c:v>13059584031</c:v>
                </c:pt>
                <c:pt idx="15">
                  <c:v>14432183255</c:v>
                </c:pt>
                <c:pt idx="16">
                  <c:v>15051046827</c:v>
                </c:pt>
                <c:pt idx="17">
                  <c:v>10084426066</c:v>
                </c:pt>
                <c:pt idx="18">
                  <c:v>11505323617</c:v>
                </c:pt>
                <c:pt idx="19">
                  <c:v>11323464029</c:v>
                </c:pt>
                <c:pt idx="20">
                  <c:v>11839690849</c:v>
                </c:pt>
                <c:pt idx="21">
                  <c:v>12883228618</c:v>
                </c:pt>
                <c:pt idx="22">
                  <c:v>12091546513</c:v>
                </c:pt>
                <c:pt idx="23">
                  <c:v>12137149554</c:v>
                </c:pt>
                <c:pt idx="24">
                  <c:v>15330669376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1-4E78-9AAB-39CD34670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870736"/>
        <c:axId val="642893200"/>
      </c:lineChart>
      <c:dateAx>
        <c:axId val="6428832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69904"/>
        <c:crosses val="autoZero"/>
        <c:auto val="1"/>
        <c:lblOffset val="100"/>
        <c:baseTimeUnit val="months"/>
      </c:dateAx>
      <c:valAx>
        <c:axId val="642869904"/>
        <c:scaling>
          <c:orientation val="minMax"/>
          <c:min val="4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8321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42893200"/>
        <c:scaling>
          <c:orientation val="minMax"/>
          <c:min val="900000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70736"/>
        <c:crosses val="max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ateAx>
        <c:axId val="6428707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4289320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Nilai ekspor (USD)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Sheet1!$A$2:$A$26</c:f>
              <c:numCache>
                <c:formatCode>mmm\-yy</c:formatCode>
                <c:ptCount val="25"/>
                <c:pt idx="0">
                  <c:v>43435</c:v>
                </c:pt>
                <c:pt idx="1">
                  <c:v>43466</c:v>
                </c:pt>
                <c:pt idx="2">
                  <c:v>43497</c:v>
                </c:pt>
                <c:pt idx="3">
                  <c:v>43525</c:v>
                </c:pt>
                <c:pt idx="4">
                  <c:v>43556</c:v>
                </c:pt>
                <c:pt idx="5">
                  <c:v>43586</c:v>
                </c:pt>
                <c:pt idx="6">
                  <c:v>43617</c:v>
                </c:pt>
                <c:pt idx="7">
                  <c:v>43647</c:v>
                </c:pt>
                <c:pt idx="8">
                  <c:v>43678</c:v>
                </c:pt>
                <c:pt idx="9">
                  <c:v>43709</c:v>
                </c:pt>
                <c:pt idx="10">
                  <c:v>43739</c:v>
                </c:pt>
                <c:pt idx="11">
                  <c:v>43770</c:v>
                </c:pt>
                <c:pt idx="12">
                  <c:v>43800</c:v>
                </c:pt>
                <c:pt idx="13">
                  <c:v>43831</c:v>
                </c:pt>
                <c:pt idx="14">
                  <c:v>43862</c:v>
                </c:pt>
                <c:pt idx="15">
                  <c:v>43891</c:v>
                </c:pt>
                <c:pt idx="16">
                  <c:v>43922</c:v>
                </c:pt>
                <c:pt idx="17">
                  <c:v>43952</c:v>
                </c:pt>
                <c:pt idx="18">
                  <c:v>43983</c:v>
                </c:pt>
                <c:pt idx="19">
                  <c:v>44013</c:v>
                </c:pt>
                <c:pt idx="20">
                  <c:v>44044</c:v>
                </c:pt>
                <c:pt idx="21">
                  <c:v>44075</c:v>
                </c:pt>
                <c:pt idx="22">
                  <c:v>44105</c:v>
                </c:pt>
                <c:pt idx="23">
                  <c:v>44136</c:v>
                </c:pt>
                <c:pt idx="24">
                  <c:v>44166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14290093210</c:v>
                </c:pt>
                <c:pt idx="1">
                  <c:v>14028086397</c:v>
                </c:pt>
                <c:pt idx="2">
                  <c:v>12788557132</c:v>
                </c:pt>
                <c:pt idx="3">
                  <c:v>14447789013</c:v>
                </c:pt>
                <c:pt idx="4">
                  <c:v>13068068333</c:v>
                </c:pt>
                <c:pt idx="5">
                  <c:v>14751890718</c:v>
                </c:pt>
                <c:pt idx="6">
                  <c:v>11763353137</c:v>
                </c:pt>
                <c:pt idx="7">
                  <c:v>15238418109</c:v>
                </c:pt>
                <c:pt idx="8">
                  <c:v>14261962734</c:v>
                </c:pt>
                <c:pt idx="9">
                  <c:v>14080108446</c:v>
                </c:pt>
                <c:pt idx="10">
                  <c:v>14881456854</c:v>
                </c:pt>
                <c:pt idx="11">
                  <c:v>13944486957</c:v>
                </c:pt>
                <c:pt idx="12">
                  <c:v>14428818305</c:v>
                </c:pt>
                <c:pt idx="13">
                  <c:v>13632036109</c:v>
                </c:pt>
                <c:pt idx="14">
                  <c:v>14060899749</c:v>
                </c:pt>
                <c:pt idx="15">
                  <c:v>14067939680</c:v>
                </c:pt>
                <c:pt idx="16">
                  <c:v>12163136633</c:v>
                </c:pt>
                <c:pt idx="17">
                  <c:v>10454279383</c:v>
                </c:pt>
                <c:pt idx="18">
                  <c:v>12009343419</c:v>
                </c:pt>
                <c:pt idx="19">
                  <c:v>13702671501</c:v>
                </c:pt>
                <c:pt idx="20">
                  <c:v>13095781016</c:v>
                </c:pt>
                <c:pt idx="21">
                  <c:v>13960528087</c:v>
                </c:pt>
                <c:pt idx="22">
                  <c:v>14362242633</c:v>
                </c:pt>
                <c:pt idx="23">
                  <c:v>15259317172</c:v>
                </c:pt>
                <c:pt idx="24">
                  <c:v>16538310720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3-4CCF-A80D-B1F91828606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Nilai impor (USD)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Sheet1!$A$2:$A$26</c:f>
              <c:numCache>
                <c:formatCode>mmm\-yy</c:formatCode>
                <c:ptCount val="25"/>
                <c:pt idx="0">
                  <c:v>43435</c:v>
                </c:pt>
                <c:pt idx="1">
                  <c:v>43466</c:v>
                </c:pt>
                <c:pt idx="2">
                  <c:v>43497</c:v>
                </c:pt>
                <c:pt idx="3">
                  <c:v>43525</c:v>
                </c:pt>
                <c:pt idx="4">
                  <c:v>43556</c:v>
                </c:pt>
                <c:pt idx="5">
                  <c:v>43586</c:v>
                </c:pt>
                <c:pt idx="6">
                  <c:v>43617</c:v>
                </c:pt>
                <c:pt idx="7">
                  <c:v>43647</c:v>
                </c:pt>
                <c:pt idx="8">
                  <c:v>43678</c:v>
                </c:pt>
                <c:pt idx="9">
                  <c:v>43709</c:v>
                </c:pt>
                <c:pt idx="10">
                  <c:v>43739</c:v>
                </c:pt>
                <c:pt idx="11">
                  <c:v>43770</c:v>
                </c:pt>
                <c:pt idx="12">
                  <c:v>43800</c:v>
                </c:pt>
                <c:pt idx="13">
                  <c:v>43831</c:v>
                </c:pt>
                <c:pt idx="14">
                  <c:v>43862</c:v>
                </c:pt>
                <c:pt idx="15">
                  <c:v>43891</c:v>
                </c:pt>
                <c:pt idx="16">
                  <c:v>43922</c:v>
                </c:pt>
                <c:pt idx="17">
                  <c:v>43952</c:v>
                </c:pt>
                <c:pt idx="18">
                  <c:v>43983</c:v>
                </c:pt>
                <c:pt idx="19">
                  <c:v>44013</c:v>
                </c:pt>
                <c:pt idx="20">
                  <c:v>44044</c:v>
                </c:pt>
                <c:pt idx="21">
                  <c:v>44075</c:v>
                </c:pt>
                <c:pt idx="22">
                  <c:v>44105</c:v>
                </c:pt>
                <c:pt idx="23">
                  <c:v>44136</c:v>
                </c:pt>
                <c:pt idx="24">
                  <c:v>44166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15364986090</c:v>
                </c:pt>
                <c:pt idx="1">
                  <c:v>15005191440</c:v>
                </c:pt>
                <c:pt idx="2">
                  <c:v>12465073944</c:v>
                </c:pt>
                <c:pt idx="3">
                  <c:v>13746621857</c:v>
                </c:pt>
                <c:pt idx="4">
                  <c:v>15399185930</c:v>
                </c:pt>
                <c:pt idx="5">
                  <c:v>14606659275</c:v>
                </c:pt>
                <c:pt idx="6">
                  <c:v>11495388062</c:v>
                </c:pt>
                <c:pt idx="7">
                  <c:v>15518475622</c:v>
                </c:pt>
                <c:pt idx="8">
                  <c:v>14169350761</c:v>
                </c:pt>
                <c:pt idx="9">
                  <c:v>14263448876</c:v>
                </c:pt>
                <c:pt idx="10">
                  <c:v>14759081430</c:v>
                </c:pt>
                <c:pt idx="11">
                  <c:v>15340475284</c:v>
                </c:pt>
                <c:pt idx="12">
                  <c:v>14506784516</c:v>
                </c:pt>
                <c:pt idx="13">
                  <c:v>14268720284</c:v>
                </c:pt>
                <c:pt idx="14">
                  <c:v>11548100132</c:v>
                </c:pt>
                <c:pt idx="15">
                  <c:v>13352176374</c:v>
                </c:pt>
                <c:pt idx="16">
                  <c:v>12535233221</c:v>
                </c:pt>
                <c:pt idx="17">
                  <c:v>8438627383</c:v>
                </c:pt>
                <c:pt idx="18">
                  <c:v>10760317981</c:v>
                </c:pt>
                <c:pt idx="19">
                  <c:v>10464299676</c:v>
                </c:pt>
                <c:pt idx="20">
                  <c:v>10742407847</c:v>
                </c:pt>
                <c:pt idx="21">
                  <c:v>11570104770</c:v>
                </c:pt>
                <c:pt idx="22">
                  <c:v>10786016684</c:v>
                </c:pt>
                <c:pt idx="23">
                  <c:v>12664414194</c:v>
                </c:pt>
                <c:pt idx="24">
                  <c:v>14438376084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3-4CCF-A80D-B1F918286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714032"/>
        <c:axId val="656706544"/>
      </c:lineChart>
      <c:dateAx>
        <c:axId val="6567140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06544"/>
        <c:crosses val="autoZero"/>
        <c:auto val="1"/>
        <c:lblOffset val="100"/>
        <c:baseTimeUnit val="months"/>
      </c:dateAx>
      <c:valAx>
        <c:axId val="656706544"/>
        <c:scaling>
          <c:orientation val="minMax"/>
          <c:min val="8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03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Volume impor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Sheet1!$O$2:$O$26</c:f>
              <c:numCache>
                <c:formatCode>mmm\-yy</c:formatCode>
                <c:ptCount val="25"/>
                <c:pt idx="0">
                  <c:v>43435</c:v>
                </c:pt>
                <c:pt idx="1">
                  <c:v>43466</c:v>
                </c:pt>
                <c:pt idx="2">
                  <c:v>43497</c:v>
                </c:pt>
                <c:pt idx="3">
                  <c:v>43525</c:v>
                </c:pt>
                <c:pt idx="4">
                  <c:v>43556</c:v>
                </c:pt>
                <c:pt idx="5">
                  <c:v>43586</c:v>
                </c:pt>
                <c:pt idx="6">
                  <c:v>43617</c:v>
                </c:pt>
                <c:pt idx="7">
                  <c:v>43647</c:v>
                </c:pt>
                <c:pt idx="8">
                  <c:v>43678</c:v>
                </c:pt>
                <c:pt idx="9">
                  <c:v>43709</c:v>
                </c:pt>
                <c:pt idx="10">
                  <c:v>43739</c:v>
                </c:pt>
                <c:pt idx="11">
                  <c:v>43770</c:v>
                </c:pt>
                <c:pt idx="12">
                  <c:v>43800</c:v>
                </c:pt>
                <c:pt idx="13">
                  <c:v>43831</c:v>
                </c:pt>
                <c:pt idx="14">
                  <c:v>43862</c:v>
                </c:pt>
                <c:pt idx="15">
                  <c:v>43891</c:v>
                </c:pt>
                <c:pt idx="16">
                  <c:v>43922</c:v>
                </c:pt>
                <c:pt idx="17">
                  <c:v>43952</c:v>
                </c:pt>
                <c:pt idx="18">
                  <c:v>43983</c:v>
                </c:pt>
                <c:pt idx="19">
                  <c:v>44013</c:v>
                </c:pt>
                <c:pt idx="20">
                  <c:v>44044</c:v>
                </c:pt>
                <c:pt idx="21">
                  <c:v>44075</c:v>
                </c:pt>
                <c:pt idx="22">
                  <c:v>44105</c:v>
                </c:pt>
                <c:pt idx="23">
                  <c:v>44136</c:v>
                </c:pt>
                <c:pt idx="24">
                  <c:v>44166</c:v>
                </c:pt>
              </c:numCache>
            </c:numRef>
          </c:cat>
          <c:val>
            <c:numRef>
              <c:f>Sheet1!$P$2:$P$26</c:f>
              <c:numCache>
                <c:formatCode>General</c:formatCode>
                <c:ptCount val="25"/>
                <c:pt idx="1">
                  <c:v>-5.6035397619174319</c:v>
                </c:pt>
                <c:pt idx="2">
                  <c:v>-9.7448322698468246</c:v>
                </c:pt>
                <c:pt idx="3">
                  <c:v>4.6800866803043277</c:v>
                </c:pt>
                <c:pt idx="4">
                  <c:v>7.7613334896111468</c:v>
                </c:pt>
                <c:pt idx="5">
                  <c:v>4.398393112290492</c:v>
                </c:pt>
                <c:pt idx="6">
                  <c:v>-30.550723353036034</c:v>
                </c:pt>
                <c:pt idx="7">
                  <c:v>32.715776132833241</c:v>
                </c:pt>
                <c:pt idx="8">
                  <c:v>-6.8351106402631814</c:v>
                </c:pt>
                <c:pt idx="9">
                  <c:v>6.5206022116241229</c:v>
                </c:pt>
                <c:pt idx="10">
                  <c:v>0.73188692640340491</c:v>
                </c:pt>
                <c:pt idx="11">
                  <c:v>19.239303291419247</c:v>
                </c:pt>
                <c:pt idx="12">
                  <c:v>-11.953584855587465</c:v>
                </c:pt>
                <c:pt idx="13">
                  <c:v>-14.982835716252268</c:v>
                </c:pt>
                <c:pt idx="14">
                  <c:v>7.5433538251196097</c:v>
                </c:pt>
                <c:pt idx="15">
                  <c:v>10.510282875333644</c:v>
                </c:pt>
                <c:pt idx="16">
                  <c:v>4.288080057364823</c:v>
                </c:pt>
                <c:pt idx="17">
                  <c:v>-32.998507134337018</c:v>
                </c:pt>
                <c:pt idx="18">
                  <c:v>14.09001902240729</c:v>
                </c:pt>
                <c:pt idx="19">
                  <c:v>-1.5806559993783083</c:v>
                </c:pt>
                <c:pt idx="20">
                  <c:v>4.5589125260425192</c:v>
                </c:pt>
                <c:pt idx="21">
                  <c:v>8.8138937266942037</c:v>
                </c:pt>
                <c:pt idx="22">
                  <c:v>-6.1450598174892974</c:v>
                </c:pt>
                <c:pt idx="23">
                  <c:v>0.37714812535327269</c:v>
                </c:pt>
                <c:pt idx="24">
                  <c:v>26.311942584142599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0-49AC-B9AF-6BBFB4F644CC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Volume ekspor (kg)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Sheet1!$O$2:$O$26</c:f>
              <c:numCache>
                <c:formatCode>mmm\-yy</c:formatCode>
                <c:ptCount val="25"/>
                <c:pt idx="0">
                  <c:v>43435</c:v>
                </c:pt>
                <c:pt idx="1">
                  <c:v>43466</c:v>
                </c:pt>
                <c:pt idx="2">
                  <c:v>43497</c:v>
                </c:pt>
                <c:pt idx="3">
                  <c:v>43525</c:v>
                </c:pt>
                <c:pt idx="4">
                  <c:v>43556</c:v>
                </c:pt>
                <c:pt idx="5">
                  <c:v>43586</c:v>
                </c:pt>
                <c:pt idx="6">
                  <c:v>43617</c:v>
                </c:pt>
                <c:pt idx="7">
                  <c:v>43647</c:v>
                </c:pt>
                <c:pt idx="8">
                  <c:v>43678</c:v>
                </c:pt>
                <c:pt idx="9">
                  <c:v>43709</c:v>
                </c:pt>
                <c:pt idx="10">
                  <c:v>43739</c:v>
                </c:pt>
                <c:pt idx="11">
                  <c:v>43770</c:v>
                </c:pt>
                <c:pt idx="12">
                  <c:v>43800</c:v>
                </c:pt>
                <c:pt idx="13">
                  <c:v>43831</c:v>
                </c:pt>
                <c:pt idx="14">
                  <c:v>43862</c:v>
                </c:pt>
                <c:pt idx="15">
                  <c:v>43891</c:v>
                </c:pt>
                <c:pt idx="16">
                  <c:v>43922</c:v>
                </c:pt>
                <c:pt idx="17">
                  <c:v>43952</c:v>
                </c:pt>
                <c:pt idx="18">
                  <c:v>43983</c:v>
                </c:pt>
                <c:pt idx="19">
                  <c:v>44013</c:v>
                </c:pt>
                <c:pt idx="20">
                  <c:v>44044</c:v>
                </c:pt>
                <c:pt idx="21">
                  <c:v>44075</c:v>
                </c:pt>
                <c:pt idx="22">
                  <c:v>44105</c:v>
                </c:pt>
                <c:pt idx="23">
                  <c:v>44136</c:v>
                </c:pt>
                <c:pt idx="24">
                  <c:v>44166</c:v>
                </c:pt>
              </c:numCache>
            </c:numRef>
          </c:cat>
          <c:val>
            <c:numRef>
              <c:f>Sheet1!$Q$2:$Q$26</c:f>
              <c:numCache>
                <c:formatCode>General</c:formatCode>
                <c:ptCount val="25"/>
                <c:pt idx="1">
                  <c:v>4.4603447827034302</c:v>
                </c:pt>
                <c:pt idx="2">
                  <c:v>-11.674995663201756</c:v>
                </c:pt>
                <c:pt idx="3">
                  <c:v>18.088570044162424</c:v>
                </c:pt>
                <c:pt idx="4">
                  <c:v>-8.971511626824622</c:v>
                </c:pt>
                <c:pt idx="5">
                  <c:v>10.149247382714123</c:v>
                </c:pt>
                <c:pt idx="6">
                  <c:v>-19.386978382820104</c:v>
                </c:pt>
                <c:pt idx="7">
                  <c:v>21.313948310590703</c:v>
                </c:pt>
                <c:pt idx="8">
                  <c:v>-7.131609632794337</c:v>
                </c:pt>
                <c:pt idx="9">
                  <c:v>4.2051771583125515</c:v>
                </c:pt>
                <c:pt idx="10">
                  <c:v>12.502358778960556</c:v>
                </c:pt>
                <c:pt idx="11">
                  <c:v>-8.7779338682055368</c:v>
                </c:pt>
                <c:pt idx="12">
                  <c:v>-0.53915926382008195</c:v>
                </c:pt>
                <c:pt idx="13">
                  <c:v>-8.6050388390458323</c:v>
                </c:pt>
                <c:pt idx="14">
                  <c:v>-2.4600292973103706</c:v>
                </c:pt>
                <c:pt idx="15">
                  <c:v>8.9696014757313804</c:v>
                </c:pt>
                <c:pt idx="16">
                  <c:v>-16.505986206349291</c:v>
                </c:pt>
                <c:pt idx="17">
                  <c:v>-6.3638429169270836</c:v>
                </c:pt>
                <c:pt idx="18">
                  <c:v>9.8693021193782187</c:v>
                </c:pt>
                <c:pt idx="19">
                  <c:v>-0.21337875086865665</c:v>
                </c:pt>
                <c:pt idx="20">
                  <c:v>-6.0679298690180872</c:v>
                </c:pt>
                <c:pt idx="21">
                  <c:v>0.83633962092790171</c:v>
                </c:pt>
                <c:pt idx="22">
                  <c:v>7.4493135494610101</c:v>
                </c:pt>
                <c:pt idx="23">
                  <c:v>12.844303301224144</c:v>
                </c:pt>
                <c:pt idx="24">
                  <c:v>7.5851505928860519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0-49AC-B9AF-6BBFB4F64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497839"/>
        <c:axId val="600529039"/>
      </c:lineChart>
      <c:dateAx>
        <c:axId val="60049783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29039"/>
        <c:crosses val="autoZero"/>
        <c:auto val="1"/>
        <c:lblOffset val="100"/>
        <c:baseTimeUnit val="months"/>
      </c:dateAx>
      <c:valAx>
        <c:axId val="6005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9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'Highly Corr'!$C$1</c:f>
              <c:strCache>
                <c:ptCount val="1"/>
                <c:pt idx="0">
                  <c:v>numVessel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'Highly Corr'!$A$2:$A$25</c:f>
              <c:numCache>
                <c:formatCode>mmm\-yy</c:formatCode>
                <c:ptCount val="2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</c:numCache>
            </c:numRef>
          </c:cat>
          <c:val>
            <c:numRef>
              <c:f>'Highly Corr'!$C$2:$C$25</c:f>
              <c:numCache>
                <c:formatCode>General</c:formatCode>
                <c:ptCount val="24"/>
                <c:pt idx="0">
                  <c:v>11.979960792855501</c:v>
                </c:pt>
                <c:pt idx="1">
                  <c:v>-4.4057576347014296</c:v>
                </c:pt>
                <c:pt idx="2">
                  <c:v>3.0521924916064598</c:v>
                </c:pt>
                <c:pt idx="3">
                  <c:v>-9.4974824760588294</c:v>
                </c:pt>
                <c:pt idx="4">
                  <c:v>5.5961601396312899</c:v>
                </c:pt>
                <c:pt idx="5">
                  <c:v>-7.0867768595041198</c:v>
                </c:pt>
                <c:pt idx="6">
                  <c:v>5.4925505892817403</c:v>
                </c:pt>
                <c:pt idx="7">
                  <c:v>1.2331365935918901</c:v>
                </c:pt>
                <c:pt idx="8">
                  <c:v>0.16657990629880701</c:v>
                </c:pt>
                <c:pt idx="9">
                  <c:v>3.7833904999480201</c:v>
                </c:pt>
                <c:pt idx="10">
                  <c:v>8.8032048072108093</c:v>
                </c:pt>
                <c:pt idx="11">
                  <c:v>1.91458026509572</c:v>
                </c:pt>
                <c:pt idx="12">
                  <c:v>1.4089595375722499</c:v>
                </c:pt>
                <c:pt idx="13">
                  <c:v>-3.8831492696829399</c:v>
                </c:pt>
                <c:pt idx="14">
                  <c:v>4.6979243884358697</c:v>
                </c:pt>
                <c:pt idx="15">
                  <c:v>-6.32799362775466</c:v>
                </c:pt>
                <c:pt idx="16">
                  <c:v>-2.1541950113378601</c:v>
                </c:pt>
                <c:pt idx="17">
                  <c:v>0.36693704132871102</c:v>
                </c:pt>
                <c:pt idx="18">
                  <c:v>4.7623629016740301</c:v>
                </c:pt>
                <c:pt idx="19">
                  <c:v>-2.94792910276426</c:v>
                </c:pt>
                <c:pt idx="20">
                  <c:v>-1.2679788039364099</c:v>
                </c:pt>
                <c:pt idx="21">
                  <c:v>0.22043319915661599</c:v>
                </c:pt>
                <c:pt idx="22">
                  <c:v>-1.74046093525868</c:v>
                </c:pt>
                <c:pt idx="23">
                  <c:v>3.7566909975669001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0-482E-A88A-040B6FF87D67}"/>
            </c:ext>
          </c:extLst>
        </c:ser>
        <c:ser>
          <c:idx val="1"/>
          <c:order val="1"/>
          <c:tx>
            <c:strRef>
              <c:f>'Highly Corr'!$E$1</c:f>
              <c:strCache>
                <c:ptCount val="1"/>
                <c:pt idx="0">
                  <c:v>Volume ekspor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'Highly Corr'!$A$2:$A$25</c:f>
              <c:numCache>
                <c:formatCode>mmm\-yy</c:formatCode>
                <c:ptCount val="2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</c:numCache>
            </c:numRef>
          </c:cat>
          <c:val>
            <c:numRef>
              <c:f>'Highly Corr'!$E$2:$E$25</c:f>
              <c:numCache>
                <c:formatCode>General</c:formatCode>
                <c:ptCount val="24"/>
                <c:pt idx="0">
                  <c:v>4.4603447827034302</c:v>
                </c:pt>
                <c:pt idx="1">
                  <c:v>-11.674995663201701</c:v>
                </c:pt>
                <c:pt idx="2">
                  <c:v>18.088570044162399</c:v>
                </c:pt>
                <c:pt idx="3">
                  <c:v>-8.9715116268246202</c:v>
                </c:pt>
                <c:pt idx="4">
                  <c:v>10.149247382714099</c:v>
                </c:pt>
                <c:pt idx="5">
                  <c:v>-19.3869783828201</c:v>
                </c:pt>
                <c:pt idx="6">
                  <c:v>21.3139483105907</c:v>
                </c:pt>
                <c:pt idx="7">
                  <c:v>-7.1316096327943299</c:v>
                </c:pt>
                <c:pt idx="8">
                  <c:v>4.2051771583125497</c:v>
                </c:pt>
                <c:pt idx="9">
                  <c:v>12.502358778960501</c:v>
                </c:pt>
                <c:pt idx="10">
                  <c:v>-8.7779338682055297</c:v>
                </c:pt>
                <c:pt idx="11">
                  <c:v>-0.53915926382008195</c:v>
                </c:pt>
                <c:pt idx="12">
                  <c:v>-8.6050388390458306</c:v>
                </c:pt>
                <c:pt idx="13">
                  <c:v>-2.4600292973103701</c:v>
                </c:pt>
                <c:pt idx="14">
                  <c:v>8.9696014757313804</c:v>
                </c:pt>
                <c:pt idx="15">
                  <c:v>-16.505986206349199</c:v>
                </c:pt>
                <c:pt idx="16">
                  <c:v>-6.36384291692708</c:v>
                </c:pt>
                <c:pt idx="17">
                  <c:v>9.8693021193782098</c:v>
                </c:pt>
                <c:pt idx="18">
                  <c:v>-0.21337875086865599</c:v>
                </c:pt>
                <c:pt idx="19">
                  <c:v>-6.0679298690180801</c:v>
                </c:pt>
                <c:pt idx="20">
                  <c:v>0.83633962092790104</c:v>
                </c:pt>
                <c:pt idx="21">
                  <c:v>7.4493135494610101</c:v>
                </c:pt>
                <c:pt idx="22">
                  <c:v>12.8443033012241</c:v>
                </c:pt>
                <c:pt idx="23">
                  <c:v>7.5851505928860501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0-482E-A88A-040B6FF87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81535"/>
        <c:axId val="37291519"/>
      </c:lineChart>
      <c:dateAx>
        <c:axId val="3728153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1519"/>
        <c:crosses val="autoZero"/>
        <c:auto val="1"/>
        <c:lblOffset val="100"/>
        <c:baseTimeUnit val="months"/>
      </c:dateAx>
      <c:valAx>
        <c:axId val="372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Nilai ekspor (USD)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Sheet1!$O$2:$O$26</c:f>
              <c:numCache>
                <c:formatCode>mmm\-yy</c:formatCode>
                <c:ptCount val="25"/>
                <c:pt idx="0">
                  <c:v>43435</c:v>
                </c:pt>
                <c:pt idx="1">
                  <c:v>43466</c:v>
                </c:pt>
                <c:pt idx="2">
                  <c:v>43497</c:v>
                </c:pt>
                <c:pt idx="3">
                  <c:v>43525</c:v>
                </c:pt>
                <c:pt idx="4">
                  <c:v>43556</c:v>
                </c:pt>
                <c:pt idx="5">
                  <c:v>43586</c:v>
                </c:pt>
                <c:pt idx="6">
                  <c:v>43617</c:v>
                </c:pt>
                <c:pt idx="7">
                  <c:v>43647</c:v>
                </c:pt>
                <c:pt idx="8">
                  <c:v>43678</c:v>
                </c:pt>
                <c:pt idx="9">
                  <c:v>43709</c:v>
                </c:pt>
                <c:pt idx="10">
                  <c:v>43739</c:v>
                </c:pt>
                <c:pt idx="11">
                  <c:v>43770</c:v>
                </c:pt>
                <c:pt idx="12">
                  <c:v>43800</c:v>
                </c:pt>
                <c:pt idx="13">
                  <c:v>43831</c:v>
                </c:pt>
                <c:pt idx="14">
                  <c:v>43862</c:v>
                </c:pt>
                <c:pt idx="15">
                  <c:v>43891</c:v>
                </c:pt>
                <c:pt idx="16">
                  <c:v>43922</c:v>
                </c:pt>
                <c:pt idx="17">
                  <c:v>43952</c:v>
                </c:pt>
                <c:pt idx="18">
                  <c:v>43983</c:v>
                </c:pt>
                <c:pt idx="19">
                  <c:v>44013</c:v>
                </c:pt>
                <c:pt idx="20">
                  <c:v>44044</c:v>
                </c:pt>
                <c:pt idx="21">
                  <c:v>44075</c:v>
                </c:pt>
                <c:pt idx="22">
                  <c:v>44105</c:v>
                </c:pt>
                <c:pt idx="23">
                  <c:v>44136</c:v>
                </c:pt>
                <c:pt idx="24">
                  <c:v>44166</c:v>
                </c:pt>
              </c:numCache>
            </c:numRef>
          </c:cat>
          <c:val>
            <c:numRef>
              <c:f>Sheet1!$R$2:$R$26</c:f>
              <c:numCache>
                <c:formatCode>General</c:formatCode>
                <c:ptCount val="25"/>
                <c:pt idx="1">
                  <c:v>-1.8334856823512666</c:v>
                </c:pt>
                <c:pt idx="2">
                  <c:v>-8.8360538274492058</c:v>
                </c:pt>
                <c:pt idx="3">
                  <c:v>12.974347800724189</c:v>
                </c:pt>
                <c:pt idx="4">
                  <c:v>-9.5497011948232284</c:v>
                </c:pt>
                <c:pt idx="5">
                  <c:v>12.885013623229582</c:v>
                </c:pt>
                <c:pt idx="6">
                  <c:v>-20.258674892116971</c:v>
                </c:pt>
                <c:pt idx="7">
                  <c:v>29.541449036921819</c:v>
                </c:pt>
                <c:pt idx="8">
                  <c:v>-6.4078526262728985</c:v>
                </c:pt>
                <c:pt idx="9">
                  <c:v>-1.2751000082651132</c:v>
                </c:pt>
                <c:pt idx="10">
                  <c:v>5.6913511076518262</c:v>
                </c:pt>
                <c:pt idx="11">
                  <c:v>-6.2962242621302948</c:v>
                </c:pt>
                <c:pt idx="12">
                  <c:v>3.4732819464316549</c:v>
                </c:pt>
                <c:pt idx="13">
                  <c:v>-5.5221583580679692</c:v>
                </c:pt>
                <c:pt idx="14">
                  <c:v>3.1459984155768126</c:v>
                </c:pt>
                <c:pt idx="15">
                  <c:v>5.0067429010013598E-2</c:v>
                </c:pt>
                <c:pt idx="16">
                  <c:v>-13.540028535294368</c:v>
                </c:pt>
                <c:pt idx="17">
                  <c:v>-14.049478366983664</c:v>
                </c:pt>
                <c:pt idx="18">
                  <c:v>14.874904132835141</c:v>
                </c:pt>
                <c:pt idx="19">
                  <c:v>14.100088763562084</c:v>
                </c:pt>
                <c:pt idx="20">
                  <c:v>-4.4289939006106209</c:v>
                </c:pt>
                <c:pt idx="21">
                  <c:v>6.6032493208574579</c:v>
                </c:pt>
                <c:pt idx="22">
                  <c:v>2.8775025091928796</c:v>
                </c:pt>
                <c:pt idx="23">
                  <c:v>6.2460617183753584</c:v>
                </c:pt>
                <c:pt idx="24">
                  <c:v>8.3817220232297274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A-4B94-A1CA-888F0705D9DB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Nilai impor (USD)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Sheet1!$O$2:$O$26</c:f>
              <c:numCache>
                <c:formatCode>mmm\-yy</c:formatCode>
                <c:ptCount val="25"/>
                <c:pt idx="0">
                  <c:v>43435</c:v>
                </c:pt>
                <c:pt idx="1">
                  <c:v>43466</c:v>
                </c:pt>
                <c:pt idx="2">
                  <c:v>43497</c:v>
                </c:pt>
                <c:pt idx="3">
                  <c:v>43525</c:v>
                </c:pt>
                <c:pt idx="4">
                  <c:v>43556</c:v>
                </c:pt>
                <c:pt idx="5">
                  <c:v>43586</c:v>
                </c:pt>
                <c:pt idx="6">
                  <c:v>43617</c:v>
                </c:pt>
                <c:pt idx="7">
                  <c:v>43647</c:v>
                </c:pt>
                <c:pt idx="8">
                  <c:v>43678</c:v>
                </c:pt>
                <c:pt idx="9">
                  <c:v>43709</c:v>
                </c:pt>
                <c:pt idx="10">
                  <c:v>43739</c:v>
                </c:pt>
                <c:pt idx="11">
                  <c:v>43770</c:v>
                </c:pt>
                <c:pt idx="12">
                  <c:v>43800</c:v>
                </c:pt>
                <c:pt idx="13">
                  <c:v>43831</c:v>
                </c:pt>
                <c:pt idx="14">
                  <c:v>43862</c:v>
                </c:pt>
                <c:pt idx="15">
                  <c:v>43891</c:v>
                </c:pt>
                <c:pt idx="16">
                  <c:v>43922</c:v>
                </c:pt>
                <c:pt idx="17">
                  <c:v>43952</c:v>
                </c:pt>
                <c:pt idx="18">
                  <c:v>43983</c:v>
                </c:pt>
                <c:pt idx="19">
                  <c:v>44013</c:v>
                </c:pt>
                <c:pt idx="20">
                  <c:v>44044</c:v>
                </c:pt>
                <c:pt idx="21">
                  <c:v>44075</c:v>
                </c:pt>
                <c:pt idx="22">
                  <c:v>44105</c:v>
                </c:pt>
                <c:pt idx="23">
                  <c:v>44136</c:v>
                </c:pt>
                <c:pt idx="24">
                  <c:v>44166</c:v>
                </c:pt>
              </c:numCache>
            </c:numRef>
          </c:cat>
          <c:val>
            <c:numRef>
              <c:f>Sheet1!$S$2:$S$26</c:f>
              <c:numCache>
                <c:formatCode>General</c:formatCode>
                <c:ptCount val="25"/>
                <c:pt idx="1">
                  <c:v>-2.3416529497164049</c:v>
                </c:pt>
                <c:pt idx="2">
                  <c:v>-16.928257837675403</c:v>
                </c:pt>
                <c:pt idx="3">
                  <c:v>10.281109592750283</c:v>
                </c:pt>
                <c:pt idx="4">
                  <c:v>12.021601308240591</c:v>
                </c:pt>
                <c:pt idx="5">
                  <c:v>-5.1465490357904997</c:v>
                </c:pt>
                <c:pt idx="6">
                  <c:v>-21.300361392868865</c:v>
                </c:pt>
                <c:pt idx="7">
                  <c:v>34.997405379458343</c:v>
                </c:pt>
                <c:pt idx="8">
                  <c:v>-8.6936687201891942</c:v>
                </c:pt>
                <c:pt idx="9">
                  <c:v>0.66409616493507428</c:v>
                </c:pt>
                <c:pt idx="10">
                  <c:v>3.4748436952998247</c:v>
                </c:pt>
                <c:pt idx="11">
                  <c:v>3.9392279035620277</c:v>
                </c:pt>
                <c:pt idx="12">
                  <c:v>-5.4345823878712167</c:v>
                </c:pt>
                <c:pt idx="13">
                  <c:v>-1.6410544441287556</c:v>
                </c:pt>
                <c:pt idx="14">
                  <c:v>-19.067022815288652</c:v>
                </c:pt>
                <c:pt idx="15">
                  <c:v>15.622277442857197</c:v>
                </c:pt>
                <c:pt idx="16">
                  <c:v>-6.1184269149619013</c:v>
                </c:pt>
                <c:pt idx="17">
                  <c:v>-32.680730910830178</c:v>
                </c:pt>
                <c:pt idx="18">
                  <c:v>27.512656888692021</c:v>
                </c:pt>
                <c:pt idx="19">
                  <c:v>-2.7510181903796251</c:v>
                </c:pt>
                <c:pt idx="20">
                  <c:v>2.657685460192269</c:v>
                </c:pt>
                <c:pt idx="21">
                  <c:v>7.704947855160313</c:v>
                </c:pt>
                <c:pt idx="22">
                  <c:v>-6.7768451676691228</c:v>
                </c:pt>
                <c:pt idx="23">
                  <c:v>17.415117786591395</c:v>
                </c:pt>
                <c:pt idx="24">
                  <c:v>14.007453189903146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A-4B94-A1CA-888F0705D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389871"/>
        <c:axId val="569413167"/>
      </c:lineChart>
      <c:dateAx>
        <c:axId val="5693898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13167"/>
        <c:crosses val="autoZero"/>
        <c:auto val="1"/>
        <c:lblOffset val="100"/>
        <c:baseTimeUnit val="months"/>
      </c:dateAx>
      <c:valAx>
        <c:axId val="5694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8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'Highly Corr'!$C$1</c:f>
              <c:strCache>
                <c:ptCount val="1"/>
                <c:pt idx="0">
                  <c:v>numVessel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'Highly Corr'!$A$2:$A$25</c:f>
              <c:numCache>
                <c:formatCode>mmm\-yy</c:formatCode>
                <c:ptCount val="2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</c:numCache>
            </c:numRef>
          </c:cat>
          <c:val>
            <c:numRef>
              <c:f>'Highly Corr'!$C$2:$C$25</c:f>
              <c:numCache>
                <c:formatCode>General</c:formatCode>
                <c:ptCount val="24"/>
                <c:pt idx="0">
                  <c:v>11.979960792855501</c:v>
                </c:pt>
                <c:pt idx="1">
                  <c:v>-4.4057576347014296</c:v>
                </c:pt>
                <c:pt idx="2">
                  <c:v>3.0521924916064598</c:v>
                </c:pt>
                <c:pt idx="3">
                  <c:v>-9.4974824760588294</c:v>
                </c:pt>
                <c:pt idx="4">
                  <c:v>5.5961601396312899</c:v>
                </c:pt>
                <c:pt idx="5">
                  <c:v>-7.0867768595041198</c:v>
                </c:pt>
                <c:pt idx="6">
                  <c:v>5.4925505892817403</c:v>
                </c:pt>
                <c:pt idx="7">
                  <c:v>1.2331365935918901</c:v>
                </c:pt>
                <c:pt idx="8">
                  <c:v>0.16657990629880701</c:v>
                </c:pt>
                <c:pt idx="9">
                  <c:v>3.7833904999480201</c:v>
                </c:pt>
                <c:pt idx="10">
                  <c:v>8.8032048072108093</c:v>
                </c:pt>
                <c:pt idx="11">
                  <c:v>1.91458026509572</c:v>
                </c:pt>
                <c:pt idx="12">
                  <c:v>1.4089595375722499</c:v>
                </c:pt>
                <c:pt idx="13">
                  <c:v>-3.8831492696829399</c:v>
                </c:pt>
                <c:pt idx="14">
                  <c:v>4.6979243884358697</c:v>
                </c:pt>
                <c:pt idx="15">
                  <c:v>-6.32799362775466</c:v>
                </c:pt>
                <c:pt idx="16">
                  <c:v>-2.1541950113378601</c:v>
                </c:pt>
                <c:pt idx="17">
                  <c:v>0.36693704132871102</c:v>
                </c:pt>
                <c:pt idx="18">
                  <c:v>4.7623629016740301</c:v>
                </c:pt>
                <c:pt idx="19">
                  <c:v>-2.94792910276426</c:v>
                </c:pt>
                <c:pt idx="20">
                  <c:v>-1.2679788039364099</c:v>
                </c:pt>
                <c:pt idx="21">
                  <c:v>0.22043319915661599</c:v>
                </c:pt>
                <c:pt idx="22">
                  <c:v>-1.74046093525868</c:v>
                </c:pt>
                <c:pt idx="23">
                  <c:v>3.7566909975669001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7-4E30-9255-20D2D2106852}"/>
            </c:ext>
          </c:extLst>
        </c:ser>
        <c:ser>
          <c:idx val="1"/>
          <c:order val="1"/>
          <c:tx>
            <c:strRef>
              <c:f>'Highly Corr'!$F$1</c:f>
              <c:strCache>
                <c:ptCount val="1"/>
                <c:pt idx="0">
                  <c:v>Nilai impor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'Highly Corr'!$A$2:$A$25</c:f>
              <c:numCache>
                <c:formatCode>mmm\-yy</c:formatCode>
                <c:ptCount val="2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</c:numCache>
            </c:numRef>
          </c:cat>
          <c:val>
            <c:numRef>
              <c:f>'Highly Corr'!$F$2:$F$25</c:f>
              <c:numCache>
                <c:formatCode>General</c:formatCode>
                <c:ptCount val="24"/>
                <c:pt idx="0">
                  <c:v>-2.3416529497164</c:v>
                </c:pt>
                <c:pt idx="1">
                  <c:v>-16.9282578376754</c:v>
                </c:pt>
                <c:pt idx="2">
                  <c:v>10.2811095927502</c:v>
                </c:pt>
                <c:pt idx="3">
                  <c:v>12.0216013082405</c:v>
                </c:pt>
                <c:pt idx="4">
                  <c:v>-5.1465490357904997</c:v>
                </c:pt>
                <c:pt idx="5">
                  <c:v>-21.300361392868801</c:v>
                </c:pt>
                <c:pt idx="6">
                  <c:v>34.9974053794583</c:v>
                </c:pt>
                <c:pt idx="7">
                  <c:v>-8.6936687201891907</c:v>
                </c:pt>
                <c:pt idx="8">
                  <c:v>0.66409616493507395</c:v>
                </c:pt>
                <c:pt idx="9">
                  <c:v>3.4748436952998198</c:v>
                </c:pt>
                <c:pt idx="10">
                  <c:v>3.9392279035620201</c:v>
                </c:pt>
                <c:pt idx="11">
                  <c:v>-5.4345823878712096</c:v>
                </c:pt>
                <c:pt idx="12">
                  <c:v>-1.64105444412875</c:v>
                </c:pt>
                <c:pt idx="13">
                  <c:v>-19.067022815288599</c:v>
                </c:pt>
                <c:pt idx="14">
                  <c:v>15.622277442857101</c:v>
                </c:pt>
                <c:pt idx="15">
                  <c:v>-6.1184269149619004</c:v>
                </c:pt>
                <c:pt idx="16">
                  <c:v>-32.6807309108301</c:v>
                </c:pt>
                <c:pt idx="17">
                  <c:v>27.512656888692</c:v>
                </c:pt>
                <c:pt idx="18">
                  <c:v>-2.7510181903796198</c:v>
                </c:pt>
                <c:pt idx="19">
                  <c:v>2.6576854601922602</c:v>
                </c:pt>
                <c:pt idx="20">
                  <c:v>7.7049478551603103</c:v>
                </c:pt>
                <c:pt idx="21">
                  <c:v>-6.7768451676691202</c:v>
                </c:pt>
                <c:pt idx="22">
                  <c:v>17.415117786591299</c:v>
                </c:pt>
                <c:pt idx="23">
                  <c:v>14.007453189903099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7-4E30-9255-20D2D2106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212351"/>
        <c:axId val="311199871"/>
      </c:lineChart>
      <c:dateAx>
        <c:axId val="31121235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99871"/>
        <c:crosses val="autoZero"/>
        <c:auto val="1"/>
        <c:lblOffset val="100"/>
        <c:baseTimeUnit val="months"/>
      </c:dateAx>
      <c:valAx>
        <c:axId val="31119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1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'Highly Corr'!$B$1</c:f>
              <c:strCache>
                <c:ptCount val="1"/>
                <c:pt idx="0">
                  <c:v>numVisit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'Highly Corr'!$A$2:$A$25</c:f>
              <c:numCache>
                <c:formatCode>mmm\-yy</c:formatCode>
                <c:ptCount val="2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</c:numCache>
            </c:numRef>
          </c:cat>
          <c:val>
            <c:numRef>
              <c:f>'Highly Corr'!$B$2:$B$25</c:f>
              <c:numCache>
                <c:formatCode>General</c:formatCode>
                <c:ptCount val="24"/>
                <c:pt idx="0">
                  <c:v>8.2767664301141597</c:v>
                </c:pt>
                <c:pt idx="1">
                  <c:v>-5.28602977844269</c:v>
                </c:pt>
                <c:pt idx="2">
                  <c:v>8.9582549830763405</c:v>
                </c:pt>
                <c:pt idx="3">
                  <c:v>-5.30857379538865</c:v>
                </c:pt>
                <c:pt idx="4">
                  <c:v>15.630239848363299</c:v>
                </c:pt>
                <c:pt idx="5">
                  <c:v>-26.776369711871801</c:v>
                </c:pt>
                <c:pt idx="6">
                  <c:v>23.729981057344499</c:v>
                </c:pt>
                <c:pt idx="7">
                  <c:v>-1.8858733472512199</c:v>
                </c:pt>
                <c:pt idx="8">
                  <c:v>0.63834314490389898</c:v>
                </c:pt>
                <c:pt idx="9">
                  <c:v>6.9631404609204397</c:v>
                </c:pt>
                <c:pt idx="10">
                  <c:v>22.764709758186701</c:v>
                </c:pt>
                <c:pt idx="11">
                  <c:v>-10.5732073851438</c:v>
                </c:pt>
                <c:pt idx="12">
                  <c:v>6.4878165886448098</c:v>
                </c:pt>
                <c:pt idx="13">
                  <c:v>1.51045482725582</c:v>
                </c:pt>
                <c:pt idx="14">
                  <c:v>5.3245239020598598</c:v>
                </c:pt>
                <c:pt idx="15">
                  <c:v>-21.2440695835529</c:v>
                </c:pt>
                <c:pt idx="16">
                  <c:v>-4.5381526104417702</c:v>
                </c:pt>
                <c:pt idx="17">
                  <c:v>-4.2139952320852601</c:v>
                </c:pt>
                <c:pt idx="18">
                  <c:v>22.377571188053501</c:v>
                </c:pt>
                <c:pt idx="19">
                  <c:v>3.2599593252781398</c:v>
                </c:pt>
                <c:pt idx="20">
                  <c:v>-12.303771071076801</c:v>
                </c:pt>
                <c:pt idx="21">
                  <c:v>18.2178479424004</c:v>
                </c:pt>
                <c:pt idx="22">
                  <c:v>-1.47510755992624</c:v>
                </c:pt>
                <c:pt idx="23">
                  <c:v>-12.8112062609879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B-45B1-B65C-FD9CD99B4B59}"/>
            </c:ext>
          </c:extLst>
        </c:ser>
        <c:ser>
          <c:idx val="1"/>
          <c:order val="1"/>
          <c:tx>
            <c:strRef>
              <c:f>'Highly Corr'!$G$1</c:f>
              <c:strCache>
                <c:ptCount val="1"/>
                <c:pt idx="0">
                  <c:v>Volume impor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'Highly Corr'!$A$2:$A$25</c:f>
              <c:numCache>
                <c:formatCode>mmm\-yy</c:formatCode>
                <c:ptCount val="2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</c:numCache>
            </c:numRef>
          </c:cat>
          <c:val>
            <c:numRef>
              <c:f>'Highly Corr'!$G$2:$G$25</c:f>
              <c:numCache>
                <c:formatCode>General</c:formatCode>
                <c:ptCount val="24"/>
                <c:pt idx="0">
                  <c:v>-5.6035397619174301</c:v>
                </c:pt>
                <c:pt idx="1">
                  <c:v>-9.7448322698468193</c:v>
                </c:pt>
                <c:pt idx="2">
                  <c:v>4.6800866803043197</c:v>
                </c:pt>
                <c:pt idx="3">
                  <c:v>7.7613334896111397</c:v>
                </c:pt>
                <c:pt idx="4">
                  <c:v>4.3983931122904902</c:v>
                </c:pt>
                <c:pt idx="5">
                  <c:v>-30.550723353035998</c:v>
                </c:pt>
                <c:pt idx="6">
                  <c:v>32.715776132833199</c:v>
                </c:pt>
                <c:pt idx="7">
                  <c:v>-6.8351106402631796</c:v>
                </c:pt>
                <c:pt idx="8">
                  <c:v>6.5206022116241202</c:v>
                </c:pt>
                <c:pt idx="9">
                  <c:v>0.73188692640340403</c:v>
                </c:pt>
                <c:pt idx="10">
                  <c:v>19.239303291419201</c:v>
                </c:pt>
                <c:pt idx="11">
                  <c:v>-11.953584855587399</c:v>
                </c:pt>
                <c:pt idx="12">
                  <c:v>-14.9828357162522</c:v>
                </c:pt>
                <c:pt idx="13">
                  <c:v>7.5433538251196097</c:v>
                </c:pt>
                <c:pt idx="14">
                  <c:v>10.5102828753336</c:v>
                </c:pt>
                <c:pt idx="15">
                  <c:v>4.2880800573648203</c:v>
                </c:pt>
                <c:pt idx="16">
                  <c:v>-32.998507134336997</c:v>
                </c:pt>
                <c:pt idx="17">
                  <c:v>14.0900190224072</c:v>
                </c:pt>
                <c:pt idx="18">
                  <c:v>-1.5806559993783</c:v>
                </c:pt>
                <c:pt idx="19">
                  <c:v>4.5589125260425103</c:v>
                </c:pt>
                <c:pt idx="20">
                  <c:v>8.8138937266942001</c:v>
                </c:pt>
                <c:pt idx="21">
                  <c:v>-6.1450598174892903</c:v>
                </c:pt>
                <c:pt idx="22">
                  <c:v>0.37714812535327202</c:v>
                </c:pt>
                <c:pt idx="23">
                  <c:v>26.311942584142599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B-45B1-B65C-FD9CD99B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658175"/>
        <c:axId val="248141279"/>
      </c:lineChart>
      <c:dateAx>
        <c:axId val="85365817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1279"/>
        <c:crosses val="autoZero"/>
        <c:auto val="1"/>
        <c:lblOffset val="100"/>
        <c:baseTimeUnit val="months"/>
      </c:dateAx>
      <c:valAx>
        <c:axId val="2481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'Actual vs Pred (2)'!$E$1</c:f>
              <c:strCache>
                <c:ptCount val="1"/>
                <c:pt idx="0">
                  <c:v>Hasil Peramalan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'Actual vs Pred (2)'!$D$2:$D$6</c:f>
              <c:numCache>
                <c:formatCode>mmm\-yy</c:formatCode>
                <c:ptCount val="5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</c:numCache>
            </c:numRef>
          </c:cat>
          <c:val>
            <c:numRef>
              <c:f>'Actual vs Pred (2)'!$E$2:$E$6</c:f>
              <c:numCache>
                <c:formatCode>#,##0.00</c:formatCode>
                <c:ptCount val="5"/>
                <c:pt idx="0">
                  <c:v>13284.45</c:v>
                </c:pt>
                <c:pt idx="1">
                  <c:v>13809.87</c:v>
                </c:pt>
                <c:pt idx="2">
                  <c:v>14795.31</c:v>
                </c:pt>
                <c:pt idx="3">
                  <c:v>14899.13</c:v>
                </c:pt>
                <c:pt idx="4">
                  <c:v>16391.71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D-4652-94E7-0F444AD385E3}"/>
            </c:ext>
          </c:extLst>
        </c:ser>
        <c:ser>
          <c:idx val="1"/>
          <c:order val="1"/>
          <c:tx>
            <c:strRef>
              <c:f>'Actual vs Pred (2)'!$F$1</c:f>
              <c:strCache>
                <c:ptCount val="1"/>
                <c:pt idx="0">
                  <c:v>Nilai Aktual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'Actual vs Pred (2)'!$D$2:$D$6</c:f>
              <c:numCache>
                <c:formatCode>mmm\-yy</c:formatCode>
                <c:ptCount val="5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</c:numCache>
            </c:numRef>
          </c:cat>
          <c:val>
            <c:numRef>
              <c:f>'Actual vs Pred (2)'!$F$2:$F$6</c:f>
              <c:numCache>
                <c:formatCode>#,##0.00</c:formatCode>
                <c:ptCount val="5"/>
                <c:pt idx="0">
                  <c:v>13095.781016000001</c:v>
                </c:pt>
                <c:pt idx="1">
                  <c:v>13960.528087000001</c:v>
                </c:pt>
                <c:pt idx="2">
                  <c:v>14362.242633</c:v>
                </c:pt>
                <c:pt idx="3">
                  <c:v>15259.317171999999</c:v>
                </c:pt>
                <c:pt idx="4">
                  <c:v>16538.310720000001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D-4652-94E7-0F444AD38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779487"/>
        <c:axId val="442781151"/>
      </c:lineChart>
      <c:dateAx>
        <c:axId val="44277948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81151"/>
        <c:crosses val="autoZero"/>
        <c:auto val="1"/>
        <c:lblOffset val="100"/>
        <c:baseTimeUnit val="months"/>
      </c:dateAx>
      <c:valAx>
        <c:axId val="442781151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'Actual vs Pred (2)'!$E$1</c:f>
              <c:strCache>
                <c:ptCount val="1"/>
                <c:pt idx="0">
                  <c:v>Hasil Peramalan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'Actual vs Pred (2)'!$D$2:$D$6</c:f>
              <c:numCache>
                <c:formatCode>mmm\-yy</c:formatCode>
                <c:ptCount val="5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</c:numCache>
            </c:numRef>
          </c:cat>
          <c:val>
            <c:numRef>
              <c:f>'Actual vs Pred (2)'!$E$8:$E$12</c:f>
              <c:numCache>
                <c:formatCode>#,##0.00</c:formatCode>
                <c:ptCount val="5"/>
                <c:pt idx="0">
                  <c:v>47033.03</c:v>
                </c:pt>
                <c:pt idx="1">
                  <c:v>47403.91</c:v>
                </c:pt>
                <c:pt idx="2">
                  <c:v>49928.65</c:v>
                </c:pt>
                <c:pt idx="3">
                  <c:v>52222.63</c:v>
                </c:pt>
                <c:pt idx="4">
                  <c:v>54796.92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8-4501-A48E-D579481CDC86}"/>
            </c:ext>
          </c:extLst>
        </c:ser>
        <c:ser>
          <c:idx val="1"/>
          <c:order val="1"/>
          <c:tx>
            <c:strRef>
              <c:f>'Actual vs Pred (2)'!$F$1</c:f>
              <c:strCache>
                <c:ptCount val="1"/>
                <c:pt idx="0">
                  <c:v>Nilai Aktual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'Actual vs Pred (2)'!$D$2:$D$6</c:f>
              <c:numCache>
                <c:formatCode>mmm\-yy</c:formatCode>
                <c:ptCount val="5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</c:numCache>
            </c:numRef>
          </c:cat>
          <c:val>
            <c:numRef>
              <c:f>'Actual vs Pred (2)'!$F$8:$F$12</c:f>
              <c:numCache>
                <c:formatCode>#,##0.00</c:formatCode>
                <c:ptCount val="5"/>
                <c:pt idx="0">
                  <c:v>43579.668460000001</c:v>
                </c:pt>
                <c:pt idx="1">
                  <c:v>43944.142494</c:v>
                </c:pt>
                <c:pt idx="2">
                  <c:v>47217.679454999998</c:v>
                </c:pt>
                <c:pt idx="3">
                  <c:v>53282.461415999998</c:v>
                </c:pt>
                <c:pt idx="4">
                  <c:v>57324.016353999999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8-4501-A48E-D579481C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416703"/>
        <c:axId val="776411711"/>
      </c:lineChart>
      <c:dateAx>
        <c:axId val="77641670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11711"/>
        <c:crosses val="autoZero"/>
        <c:auto val="1"/>
        <c:lblOffset val="100"/>
        <c:baseTimeUnit val="months"/>
      </c:dateAx>
      <c:valAx>
        <c:axId val="776411711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1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'Actual vs Pred (2)'!$E$1</c:f>
              <c:strCache>
                <c:ptCount val="1"/>
                <c:pt idx="0">
                  <c:v>Hasil Peramalan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'Actual vs Pred (2)'!$D$2:$D$6</c:f>
              <c:numCache>
                <c:formatCode>mmm\-yy</c:formatCode>
                <c:ptCount val="5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</c:numCache>
            </c:numRef>
          </c:cat>
          <c:val>
            <c:numRef>
              <c:f>'Actual vs Pred (2)'!$E$14:$E$18</c:f>
              <c:numCache>
                <c:formatCode>#,##0.00</c:formatCode>
                <c:ptCount val="5"/>
                <c:pt idx="0">
                  <c:v>10569.24</c:v>
                </c:pt>
                <c:pt idx="1">
                  <c:v>10101.1</c:v>
                </c:pt>
                <c:pt idx="2">
                  <c:v>11222.02</c:v>
                </c:pt>
                <c:pt idx="3">
                  <c:v>11863.75</c:v>
                </c:pt>
                <c:pt idx="4">
                  <c:v>13224.28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C-4174-BF30-4E728217BF13}"/>
            </c:ext>
          </c:extLst>
        </c:ser>
        <c:ser>
          <c:idx val="1"/>
          <c:order val="1"/>
          <c:tx>
            <c:strRef>
              <c:f>'Actual vs Pred (2)'!$F$1</c:f>
              <c:strCache>
                <c:ptCount val="1"/>
                <c:pt idx="0">
                  <c:v>Nilai Aktual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'Actual vs Pred (2)'!$D$2:$D$6</c:f>
              <c:numCache>
                <c:formatCode>mmm\-yy</c:formatCode>
                <c:ptCount val="5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</c:numCache>
            </c:numRef>
          </c:cat>
          <c:val>
            <c:numRef>
              <c:f>'Actual vs Pred (2)'!$F$14:$F$18</c:f>
              <c:numCache>
                <c:formatCode>#,##0.00</c:formatCode>
                <c:ptCount val="5"/>
                <c:pt idx="0">
                  <c:v>10742.407847</c:v>
                </c:pt>
                <c:pt idx="1">
                  <c:v>11570.10477</c:v>
                </c:pt>
                <c:pt idx="2">
                  <c:v>10786.016684</c:v>
                </c:pt>
                <c:pt idx="3">
                  <c:v>12664.414194000001</c:v>
                </c:pt>
                <c:pt idx="4">
                  <c:v>14438.376084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C-4174-BF30-4E728217B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057583"/>
        <c:axId val="837060911"/>
      </c:lineChart>
      <c:dateAx>
        <c:axId val="8370575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60911"/>
        <c:crosses val="autoZero"/>
        <c:auto val="1"/>
        <c:lblOffset val="100"/>
        <c:baseTimeUnit val="months"/>
      </c:dateAx>
      <c:valAx>
        <c:axId val="837060911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5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'Actual vs Pred (2)'!$E$1</c:f>
              <c:strCache>
                <c:ptCount val="1"/>
                <c:pt idx="0">
                  <c:v>Hasil Peramalan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'Actual vs Pred (2)'!$D$2:$D$6</c:f>
              <c:numCache>
                <c:formatCode>mmm\-yy</c:formatCode>
                <c:ptCount val="5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</c:numCache>
            </c:numRef>
          </c:cat>
          <c:val>
            <c:numRef>
              <c:f>'Actual vs Pred (2)'!$E$20:$E$24</c:f>
              <c:numCache>
                <c:formatCode>#,##0.00</c:formatCode>
                <c:ptCount val="5"/>
                <c:pt idx="0">
                  <c:v>11115.19</c:v>
                </c:pt>
                <c:pt idx="1">
                  <c:v>11227.53</c:v>
                </c:pt>
                <c:pt idx="2">
                  <c:v>11524.09</c:v>
                </c:pt>
                <c:pt idx="3">
                  <c:v>12303.78</c:v>
                </c:pt>
                <c:pt idx="4">
                  <c:v>14320.5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4-4855-ADFD-746FC590CD54}"/>
            </c:ext>
          </c:extLst>
        </c:ser>
        <c:ser>
          <c:idx val="1"/>
          <c:order val="1"/>
          <c:tx>
            <c:strRef>
              <c:f>'Actual vs Pred (2)'!$F$1</c:f>
              <c:strCache>
                <c:ptCount val="1"/>
                <c:pt idx="0">
                  <c:v>Nilai Aktual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'Actual vs Pred (2)'!$D$2:$D$6</c:f>
              <c:numCache>
                <c:formatCode>mmm\-yy</c:formatCode>
                <c:ptCount val="5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</c:numCache>
            </c:numRef>
          </c:cat>
          <c:val>
            <c:numRef>
              <c:f>'Actual vs Pred (2)'!$F$20:$F$24</c:f>
              <c:numCache>
                <c:formatCode>#,##0.00</c:formatCode>
                <c:ptCount val="5"/>
                <c:pt idx="0">
                  <c:v>11839.690849000001</c:v>
                </c:pt>
                <c:pt idx="1">
                  <c:v>12883.228617999999</c:v>
                </c:pt>
                <c:pt idx="2">
                  <c:v>12091.546512999999</c:v>
                </c:pt>
                <c:pt idx="3">
                  <c:v>12137.149554</c:v>
                </c:pt>
                <c:pt idx="4">
                  <c:v>15330.669376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4-4855-ADFD-746FC590C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191407"/>
        <c:axId val="850192655"/>
      </c:lineChart>
      <c:dateAx>
        <c:axId val="85019140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192655"/>
        <c:crosses val="autoZero"/>
        <c:auto val="1"/>
        <c:lblOffset val="100"/>
        <c:baseTimeUnit val="months"/>
      </c:dateAx>
      <c:valAx>
        <c:axId val="850192655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19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'Actual vs Pred'!$E$1</c:f>
              <c:strCache>
                <c:ptCount val="1"/>
                <c:pt idx="0">
                  <c:v>Hasil Peramalan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'Actual vs Pred'!$D$2:$D$6</c:f>
              <c:numCache>
                <c:formatCode>mmm\-yy</c:formatCode>
                <c:ptCount val="5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</c:numCache>
            </c:numRef>
          </c:cat>
          <c:val>
            <c:numRef>
              <c:f>'Actual vs Pred'!$E$2:$E$6</c:f>
              <c:numCache>
                <c:formatCode>General</c:formatCode>
                <c:ptCount val="5"/>
                <c:pt idx="0">
                  <c:v>3.8999999999999998E-3</c:v>
                </c:pt>
                <c:pt idx="1">
                  <c:v>-0.38429999999999997</c:v>
                </c:pt>
                <c:pt idx="2">
                  <c:v>0.98499999999999999</c:v>
                </c:pt>
                <c:pt idx="3">
                  <c:v>-0.10249999999999999</c:v>
                </c:pt>
                <c:pt idx="4">
                  <c:v>-0.42099999999999999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8-44BC-913A-A19A74DBA8D0}"/>
            </c:ext>
          </c:extLst>
        </c:ser>
        <c:ser>
          <c:idx val="1"/>
          <c:order val="1"/>
          <c:tx>
            <c:strRef>
              <c:f>'Actual vs Pred'!$F$1</c:f>
              <c:strCache>
                <c:ptCount val="1"/>
                <c:pt idx="0">
                  <c:v>Nilai Aktual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'Actual vs Pred'!$D$2:$D$6</c:f>
              <c:numCache>
                <c:formatCode>mmm\-yy</c:formatCode>
                <c:ptCount val="5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</c:numCache>
            </c:numRef>
          </c:cat>
          <c:val>
            <c:numRef>
              <c:f>'Actual vs Pred'!$F$2:$F$6</c:f>
              <c:numCache>
                <c:formatCode>General</c:formatCode>
                <c:ptCount val="5"/>
                <c:pt idx="0">
                  <c:v>-0.40799999999999997</c:v>
                </c:pt>
                <c:pt idx="1">
                  <c:v>0.50839999999999996</c:v>
                </c:pt>
                <c:pt idx="2">
                  <c:v>0.19889999999999999</c:v>
                </c:pt>
                <c:pt idx="3">
                  <c:v>0.4788</c:v>
                </c:pt>
                <c:pt idx="4">
                  <c:v>0.65620000000000001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8-44BC-913A-A19A74DBA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779487"/>
        <c:axId val="442781151"/>
      </c:lineChart>
      <c:dateAx>
        <c:axId val="44277948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81151"/>
        <c:crosses val="autoZero"/>
        <c:auto val="1"/>
        <c:lblOffset val="100"/>
        <c:baseTimeUnit val="months"/>
      </c:dateAx>
      <c:valAx>
        <c:axId val="442781151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4149F4-6501-4E1F-A06D-08AD6A3DD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F05205-93E1-468A-975F-849F78537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B96B750-E66F-41E4-AF0A-D3A3D8D08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8B2366-39E3-48D9-A159-C9211D0D3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56433-13B8-4EC6-B739-710DC81C7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5B9447-BE1A-4B85-8163-979914508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7F037-7A5E-4619-90D4-1641ADA2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22</xdr:col>
      <xdr:colOff>304800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33E940-0A6F-489E-BCFC-A3F7160C7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F6AB2C-4F99-4FDE-8F26-788F31E7F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B12891-C8D4-4141-BD0D-22AA542CA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94C3C8-E45A-4BA3-A77C-A145121F8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22</xdr:col>
      <xdr:colOff>304800</xdr:colOff>
      <xdr:row>30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6096E9-4419-4BD4-9325-B1D14673D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8F9691-A731-4EA7-B4AA-104692047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07DDA8-5BD9-4ED0-B4B6-69005E19B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FC7978-8BB6-4476-9EE8-BB01C59C9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81D53B-17F9-4F1B-A4AA-C2E6CC6D2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F2A69-58CE-4FBB-A75C-1FA1DE0FE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304800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82AED8-F9AE-4968-B13A-2C63A53CC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E09C9F-2149-47E6-A854-9A08864AE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16</xdr:row>
      <xdr:rowOff>0</xdr:rowOff>
    </xdr:from>
    <xdr:to>
      <xdr:col>26</xdr:col>
      <xdr:colOff>304800</xdr:colOff>
      <xdr:row>30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36D169-C5C0-4EA9-9B1B-AF47BA09E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2A09-2FC4-4511-9C3E-45766DE52774}">
  <dimension ref="B1:N29"/>
  <sheetViews>
    <sheetView workbookViewId="0">
      <selection activeCell="B1" sqref="B1:I29"/>
    </sheetView>
  </sheetViews>
  <sheetFormatPr defaultRowHeight="15" x14ac:dyDescent="0.25"/>
  <cols>
    <col min="2" max="2" width="14.42578125" bestFit="1" customWidth="1"/>
    <col min="3" max="3" width="12.7109375" bestFit="1" customWidth="1"/>
    <col min="4" max="5" width="9.140625" customWidth="1"/>
    <col min="12" max="12" width="14.42578125" bestFit="1" customWidth="1"/>
  </cols>
  <sheetData>
    <row r="1" spans="2:14" x14ac:dyDescent="0.25">
      <c r="D1" s="18" t="s">
        <v>10</v>
      </c>
      <c r="E1" s="18"/>
      <c r="F1" s="18" t="s">
        <v>13</v>
      </c>
      <c r="G1" s="18"/>
    </row>
    <row r="2" spans="2:14" x14ac:dyDescent="0.25">
      <c r="B2" s="6"/>
      <c r="C2" s="6"/>
      <c r="D2" s="6" t="s">
        <v>11</v>
      </c>
      <c r="E2" s="6" t="s">
        <v>12</v>
      </c>
      <c r="F2" s="6" t="s">
        <v>11</v>
      </c>
      <c r="G2" s="6" t="s">
        <v>12</v>
      </c>
      <c r="M2" t="str">
        <f>D1</f>
        <v>ANN</v>
      </c>
      <c r="N2" t="str">
        <f>F1</f>
        <v>ARIMA</v>
      </c>
    </row>
    <row r="3" spans="2:14" x14ac:dyDescent="0.25">
      <c r="B3" s="3" t="s">
        <v>6</v>
      </c>
      <c r="C3" s="3" t="s">
        <v>0</v>
      </c>
      <c r="D3" s="4">
        <v>1.0668244023647699</v>
      </c>
      <c r="E3" s="5">
        <v>5.1791396281464603</v>
      </c>
      <c r="F3" s="1">
        <v>2.05140694495427</v>
      </c>
      <c r="G3" s="2">
        <v>9.2067083837578796</v>
      </c>
      <c r="H3">
        <f>IF(D3&lt;F3,1,0)</f>
        <v>1</v>
      </c>
      <c r="I3">
        <f>IF(E3&lt;G3,1,0)</f>
        <v>1</v>
      </c>
      <c r="L3" t="str">
        <f>B3</f>
        <v>Nilai Ekspor</v>
      </c>
      <c r="M3" s="9">
        <f>D7</f>
        <v>0.95350298968219405</v>
      </c>
      <c r="N3" s="9">
        <f>F3</f>
        <v>2.05140694495427</v>
      </c>
    </row>
    <row r="4" spans="2:14" x14ac:dyDescent="0.25">
      <c r="B4" s="3"/>
      <c r="C4" s="3" t="s">
        <v>1</v>
      </c>
      <c r="D4" s="4">
        <v>1.13751019283583</v>
      </c>
      <c r="E4" s="5">
        <v>6.5096974896441901</v>
      </c>
      <c r="F4" s="2">
        <v>2.1538061837046101</v>
      </c>
      <c r="G4" s="1">
        <v>9.0455663930299401</v>
      </c>
      <c r="H4">
        <f t="shared" ref="H4:H26" si="0">IF(D4&lt;F4,1,0)</f>
        <v>1</v>
      </c>
      <c r="I4">
        <f t="shared" ref="I4:I26" si="1">IF(E4&lt;G4,1,0)</f>
        <v>1</v>
      </c>
      <c r="L4" t="str">
        <f>B9</f>
        <v>Volume Ekspor</v>
      </c>
      <c r="M4" s="9">
        <f>D10</f>
        <v>3.5056517027401002</v>
      </c>
      <c r="N4" s="9">
        <f>F11</f>
        <v>7.0005563935067698</v>
      </c>
    </row>
    <row r="5" spans="2:14" x14ac:dyDescent="0.25">
      <c r="B5" s="3"/>
      <c r="C5" s="3" t="s">
        <v>2</v>
      </c>
      <c r="D5" s="4">
        <v>0.97407879352859605</v>
      </c>
      <c r="E5" s="4">
        <v>5.9951829675180699</v>
      </c>
      <c r="F5" s="1">
        <v>2.5140320780532401</v>
      </c>
      <c r="G5" s="2">
        <v>13.3468424294357</v>
      </c>
      <c r="H5">
        <f t="shared" si="0"/>
        <v>1</v>
      </c>
      <c r="I5">
        <f t="shared" si="1"/>
        <v>1</v>
      </c>
      <c r="L5" t="str">
        <f>B15</f>
        <v>Nilai Impor</v>
      </c>
      <c r="M5" s="9">
        <f>D19</f>
        <v>0.73635814309751302</v>
      </c>
      <c r="N5" s="9">
        <f>F19</f>
        <v>0.94796059663070098</v>
      </c>
    </row>
    <row r="6" spans="2:14" x14ac:dyDescent="0.25">
      <c r="B6" s="3"/>
      <c r="C6" s="3" t="s">
        <v>3</v>
      </c>
      <c r="D6" s="5">
        <v>1.3739412850800301</v>
      </c>
      <c r="E6" s="5">
        <v>6.6938533393498698</v>
      </c>
      <c r="F6" s="1">
        <v>2.20669270562956</v>
      </c>
      <c r="G6" s="2">
        <v>9.0847350107656393</v>
      </c>
      <c r="H6">
        <f t="shared" si="0"/>
        <v>1</v>
      </c>
      <c r="I6">
        <f t="shared" si="1"/>
        <v>1</v>
      </c>
      <c r="L6" t="str">
        <f>B21</f>
        <v>Volume Impor</v>
      </c>
      <c r="M6" s="9">
        <f>D24</f>
        <v>0.61589477829611505</v>
      </c>
      <c r="N6" s="9">
        <f>F25</f>
        <v>0.94796059663070098</v>
      </c>
    </row>
    <row r="7" spans="2:14" x14ac:dyDescent="0.25">
      <c r="B7" s="3"/>
      <c r="C7" s="3" t="s">
        <v>4</v>
      </c>
      <c r="D7" s="1">
        <v>0.95350298968219405</v>
      </c>
      <c r="E7" s="2">
        <v>4.90808377053244</v>
      </c>
      <c r="F7" s="2">
        <v>2.2732086682603398</v>
      </c>
      <c r="G7" s="1">
        <v>9.6675348709622995</v>
      </c>
      <c r="H7">
        <f t="shared" ref="H7:H8" si="2">IF(D7&lt;F7,1,0)</f>
        <v>1</v>
      </c>
      <c r="I7">
        <f t="shared" ref="I7:I8" si="3">IF(E7&lt;G7,1,0)</f>
        <v>1</v>
      </c>
    </row>
    <row r="8" spans="2:14" x14ac:dyDescent="0.25">
      <c r="B8" s="6"/>
      <c r="C8" s="6" t="s">
        <v>5</v>
      </c>
      <c r="D8" s="7">
        <v>0.99778702663474095</v>
      </c>
      <c r="E8" s="7">
        <v>5.95797644405424</v>
      </c>
      <c r="F8" s="8">
        <v>2.6758054606862598</v>
      </c>
      <c r="G8" s="8">
        <v>11.2940610748271</v>
      </c>
      <c r="H8" s="6">
        <f t="shared" si="2"/>
        <v>1</v>
      </c>
      <c r="I8" s="6">
        <f t="shared" si="3"/>
        <v>1</v>
      </c>
    </row>
    <row r="9" spans="2:14" x14ac:dyDescent="0.25">
      <c r="B9" t="s">
        <v>7</v>
      </c>
      <c r="C9" t="s">
        <v>0</v>
      </c>
      <c r="D9" s="2">
        <v>4.2041285322659903</v>
      </c>
      <c r="E9" s="1">
        <v>7.4928215568094698</v>
      </c>
      <c r="F9" s="1">
        <v>7.7788615849660996</v>
      </c>
      <c r="G9" s="1">
        <v>11.9932198549091</v>
      </c>
      <c r="H9">
        <f t="shared" si="0"/>
        <v>1</v>
      </c>
      <c r="I9">
        <f t="shared" si="1"/>
        <v>1</v>
      </c>
    </row>
    <row r="10" spans="2:14" x14ac:dyDescent="0.25">
      <c r="C10" t="s">
        <v>1</v>
      </c>
      <c r="D10" s="1">
        <v>3.5056517027401002</v>
      </c>
      <c r="E10" s="2">
        <v>6.0839422807173102</v>
      </c>
      <c r="F10" s="1">
        <v>7.4747446055201499</v>
      </c>
      <c r="G10" s="1">
        <v>11.543429272429901</v>
      </c>
      <c r="H10">
        <f t="shared" si="0"/>
        <v>1</v>
      </c>
      <c r="I10">
        <f t="shared" si="1"/>
        <v>1</v>
      </c>
    </row>
    <row r="11" spans="2:14" x14ac:dyDescent="0.25">
      <c r="C11" t="s">
        <v>2</v>
      </c>
      <c r="D11" s="2">
        <v>4.6219327667636199</v>
      </c>
      <c r="E11" s="1">
        <v>6.5299732217024102</v>
      </c>
      <c r="F11" s="1">
        <v>7.0005563935067698</v>
      </c>
      <c r="G11" s="1">
        <v>9.8084831959105792</v>
      </c>
      <c r="H11">
        <f t="shared" si="0"/>
        <v>1</v>
      </c>
      <c r="I11">
        <f t="shared" si="1"/>
        <v>1</v>
      </c>
    </row>
    <row r="12" spans="2:14" x14ac:dyDescent="0.25">
      <c r="C12" t="s">
        <v>3</v>
      </c>
      <c r="D12" s="1">
        <v>9.2854835646618596</v>
      </c>
      <c r="E12" s="2">
        <v>12.755374542460901</v>
      </c>
      <c r="F12" s="1">
        <v>9.2357843985841601</v>
      </c>
      <c r="G12" s="1">
        <v>12.7736023540927</v>
      </c>
      <c r="H12">
        <f t="shared" si="0"/>
        <v>0</v>
      </c>
      <c r="I12">
        <f t="shared" si="1"/>
        <v>1</v>
      </c>
    </row>
    <row r="13" spans="2:14" x14ac:dyDescent="0.25">
      <c r="C13" t="s">
        <v>4</v>
      </c>
      <c r="D13" s="1">
        <v>8.2187135647563903</v>
      </c>
      <c r="E13" s="1">
        <v>11.5027555561649</v>
      </c>
      <c r="F13" s="1">
        <v>9.1932010473326802</v>
      </c>
      <c r="G13" s="1">
        <v>12.958225882308399</v>
      </c>
      <c r="H13">
        <f t="shared" si="0"/>
        <v>1</v>
      </c>
      <c r="I13">
        <f t="shared" si="1"/>
        <v>1</v>
      </c>
    </row>
    <row r="14" spans="2:14" x14ac:dyDescent="0.25">
      <c r="B14" s="6"/>
      <c r="C14" s="6" t="s">
        <v>5</v>
      </c>
      <c r="D14" s="8">
        <v>9.0406037553481493</v>
      </c>
      <c r="E14" s="7">
        <v>14.6080115095913</v>
      </c>
      <c r="F14" s="8">
        <v>11.5957138590509</v>
      </c>
      <c r="G14" s="8">
        <v>18.397969870650499</v>
      </c>
      <c r="H14" s="6">
        <f t="shared" si="0"/>
        <v>1</v>
      </c>
      <c r="I14" s="6">
        <f t="shared" si="1"/>
        <v>1</v>
      </c>
    </row>
    <row r="15" spans="2:14" x14ac:dyDescent="0.25">
      <c r="B15" t="s">
        <v>8</v>
      </c>
      <c r="C15" t="s">
        <v>0</v>
      </c>
      <c r="D15" s="2">
        <v>1.38338384286145</v>
      </c>
      <c r="E15" s="2">
        <v>10.3039970316685</v>
      </c>
      <c r="F15" s="1">
        <v>1.74137107897234</v>
      </c>
      <c r="G15" s="1">
        <v>9.2795838277579001</v>
      </c>
      <c r="H15">
        <f t="shared" si="0"/>
        <v>1</v>
      </c>
      <c r="I15">
        <f t="shared" si="1"/>
        <v>0</v>
      </c>
    </row>
    <row r="16" spans="2:14" x14ac:dyDescent="0.25">
      <c r="C16" t="s">
        <v>1</v>
      </c>
      <c r="D16" s="2">
        <v>2.5733389520363001</v>
      </c>
      <c r="E16" s="1">
        <v>15.449759866374301</v>
      </c>
      <c r="F16" s="1">
        <v>1.7728498271311299</v>
      </c>
      <c r="G16" s="1">
        <v>9.0038256953564897</v>
      </c>
      <c r="H16">
        <f t="shared" si="0"/>
        <v>0</v>
      </c>
      <c r="I16">
        <f t="shared" si="1"/>
        <v>0</v>
      </c>
    </row>
    <row r="17" spans="2:9" x14ac:dyDescent="0.25">
      <c r="C17" t="s">
        <v>2</v>
      </c>
      <c r="D17" s="2">
        <v>3.2287326128985399</v>
      </c>
      <c r="E17" s="2">
        <v>19.3905521541244</v>
      </c>
      <c r="F17" s="1">
        <v>1.8471403855192901</v>
      </c>
      <c r="G17" s="1">
        <v>9.6050233560793892</v>
      </c>
      <c r="H17">
        <f t="shared" si="0"/>
        <v>0</v>
      </c>
      <c r="I17">
        <f t="shared" si="1"/>
        <v>0</v>
      </c>
    </row>
    <row r="18" spans="2:9" x14ac:dyDescent="0.25">
      <c r="C18" t="s">
        <v>3</v>
      </c>
      <c r="D18" s="1">
        <v>1.4928915247251899</v>
      </c>
      <c r="E18" s="1">
        <v>10.2063544594095</v>
      </c>
      <c r="F18" s="1">
        <v>2.7078593426969899</v>
      </c>
      <c r="G18" s="1">
        <v>15.1372131729571</v>
      </c>
      <c r="H18">
        <f t="shared" si="0"/>
        <v>1</v>
      </c>
      <c r="I18">
        <f t="shared" si="1"/>
        <v>1</v>
      </c>
    </row>
    <row r="19" spans="2:9" x14ac:dyDescent="0.25">
      <c r="C19" t="s">
        <v>4</v>
      </c>
      <c r="D19" s="2">
        <v>0.73635814309751302</v>
      </c>
      <c r="E19" s="2">
        <v>4.88586331299331</v>
      </c>
      <c r="F19" s="1">
        <v>0.94796059663070098</v>
      </c>
      <c r="G19" s="1">
        <v>6.6163727971831596</v>
      </c>
      <c r="H19">
        <f t="shared" si="0"/>
        <v>1</v>
      </c>
      <c r="I19">
        <f t="shared" si="1"/>
        <v>1</v>
      </c>
    </row>
    <row r="20" spans="2:9" x14ac:dyDescent="0.25">
      <c r="B20" s="6"/>
      <c r="C20" s="6" t="s">
        <v>5</v>
      </c>
      <c r="D20" s="7">
        <v>1.1662507668756801</v>
      </c>
      <c r="E20" s="7">
        <v>6.6066627552160604</v>
      </c>
      <c r="F20" s="8">
        <v>1.41783596695279</v>
      </c>
      <c r="G20" s="8">
        <v>8.7181785351212007</v>
      </c>
      <c r="H20" s="6">
        <f t="shared" si="0"/>
        <v>1</v>
      </c>
      <c r="I20" s="6">
        <f t="shared" si="1"/>
        <v>1</v>
      </c>
    </row>
    <row r="21" spans="2:9" x14ac:dyDescent="0.25">
      <c r="B21" t="s">
        <v>9</v>
      </c>
      <c r="C21" t="s">
        <v>0</v>
      </c>
      <c r="D21" s="2">
        <v>2.17158079181783</v>
      </c>
      <c r="E21" s="2">
        <v>12.5249008100407</v>
      </c>
      <c r="F21" s="2">
        <v>1.74137107897234</v>
      </c>
      <c r="G21" s="1">
        <v>9.2795838277579001</v>
      </c>
      <c r="H21">
        <f t="shared" si="0"/>
        <v>0</v>
      </c>
      <c r="I21">
        <f t="shared" si="1"/>
        <v>0</v>
      </c>
    </row>
    <row r="22" spans="2:9" x14ac:dyDescent="0.25">
      <c r="C22" t="s">
        <v>1</v>
      </c>
      <c r="D22" s="2">
        <v>1.4382464003450099</v>
      </c>
      <c r="E22" s="2">
        <v>9.7085511204499007</v>
      </c>
      <c r="F22" s="1">
        <v>1.7728498271311299</v>
      </c>
      <c r="G22" s="2">
        <v>9.0038256953564897</v>
      </c>
      <c r="H22">
        <f t="shared" si="0"/>
        <v>1</v>
      </c>
      <c r="I22">
        <f t="shared" si="1"/>
        <v>0</v>
      </c>
    </row>
    <row r="23" spans="2:9" x14ac:dyDescent="0.25">
      <c r="C23" t="s">
        <v>2</v>
      </c>
      <c r="D23" s="2">
        <v>2.7995691204962099</v>
      </c>
      <c r="E23" s="2">
        <v>16.559198055298801</v>
      </c>
      <c r="F23" s="1">
        <v>1.8471403855192901</v>
      </c>
      <c r="G23" s="2">
        <v>9.6050233560793892</v>
      </c>
      <c r="H23">
        <f t="shared" si="0"/>
        <v>0</v>
      </c>
      <c r="I23">
        <f t="shared" si="1"/>
        <v>0</v>
      </c>
    </row>
    <row r="24" spans="2:9" x14ac:dyDescent="0.25">
      <c r="C24" t="s">
        <v>3</v>
      </c>
      <c r="D24" s="2">
        <v>0.61589477829611505</v>
      </c>
      <c r="E24" s="2">
        <v>3.9357334456418802</v>
      </c>
      <c r="F24" s="1">
        <v>2.7077031611821001</v>
      </c>
      <c r="G24" s="2">
        <v>15.1351645595128</v>
      </c>
      <c r="H24">
        <f t="shared" si="0"/>
        <v>1</v>
      </c>
      <c r="I24">
        <f t="shared" si="1"/>
        <v>1</v>
      </c>
    </row>
    <row r="25" spans="2:9" x14ac:dyDescent="0.25">
      <c r="C25" t="s">
        <v>4</v>
      </c>
      <c r="D25" s="2">
        <v>1.4197294052404501</v>
      </c>
      <c r="E25" s="2">
        <v>8.4443860522741705</v>
      </c>
      <c r="F25" s="2">
        <v>0.94796059663070098</v>
      </c>
      <c r="G25" s="2">
        <v>6.6163727971831596</v>
      </c>
      <c r="H25">
        <f t="shared" si="0"/>
        <v>0</v>
      </c>
      <c r="I25">
        <f t="shared" si="1"/>
        <v>0</v>
      </c>
    </row>
    <row r="26" spans="2:9" x14ac:dyDescent="0.25">
      <c r="B26" s="6"/>
      <c r="C26" s="6" t="s">
        <v>5</v>
      </c>
      <c r="D26" s="7">
        <v>1.6005493903208201</v>
      </c>
      <c r="E26" s="8">
        <v>11.054178413099301</v>
      </c>
      <c r="F26" s="7">
        <v>1.41783596695279</v>
      </c>
      <c r="G26" s="7">
        <v>8.7181785351212007</v>
      </c>
      <c r="H26" s="6">
        <f t="shared" si="0"/>
        <v>0</v>
      </c>
      <c r="I26" s="6">
        <f t="shared" si="1"/>
        <v>0</v>
      </c>
    </row>
    <row r="28" spans="2:9" x14ac:dyDescent="0.25">
      <c r="B28" t="s">
        <v>14</v>
      </c>
    </row>
    <row r="29" spans="2:9" x14ac:dyDescent="0.25">
      <c r="B29" t="s">
        <v>15</v>
      </c>
    </row>
  </sheetData>
  <mergeCells count="2">
    <mergeCell ref="D1:E1"/>
    <mergeCell ref="F1:G1"/>
  </mergeCells>
  <conditionalFormatting sqref="E3:E8">
    <cfRule type="top10" dxfId="34" priority="16" bottom="1" rank="1"/>
  </conditionalFormatting>
  <conditionalFormatting sqref="D9:D14">
    <cfRule type="top10" dxfId="33" priority="15" bottom="1" rank="1"/>
  </conditionalFormatting>
  <conditionalFormatting sqref="D3:D8">
    <cfRule type="top10" dxfId="32" priority="17" bottom="1" rank="1"/>
  </conditionalFormatting>
  <conditionalFormatting sqref="E9:E14">
    <cfRule type="top10" dxfId="31" priority="14" bottom="1" rank="1"/>
  </conditionalFormatting>
  <conditionalFormatting sqref="D15:D20">
    <cfRule type="top10" dxfId="30" priority="13" bottom="1" rank="1"/>
  </conditionalFormatting>
  <conditionalFormatting sqref="E15:E20">
    <cfRule type="top10" dxfId="29" priority="12" bottom="1" rank="1"/>
  </conditionalFormatting>
  <conditionalFormatting sqref="D21:D26">
    <cfRule type="top10" dxfId="28" priority="11" bottom="1" rank="1"/>
  </conditionalFormatting>
  <conditionalFormatting sqref="E21:E26">
    <cfRule type="top10" dxfId="27" priority="10" bottom="1" rank="1"/>
  </conditionalFormatting>
  <conditionalFormatting sqref="F3:F8">
    <cfRule type="top10" dxfId="26" priority="9" bottom="1" rank="1"/>
  </conditionalFormatting>
  <conditionalFormatting sqref="G3:G8">
    <cfRule type="top10" dxfId="25" priority="8" bottom="1" rank="1"/>
  </conditionalFormatting>
  <conditionalFormatting sqref="F9:F14">
    <cfRule type="top10" dxfId="24" priority="7" bottom="1" rank="1"/>
  </conditionalFormatting>
  <conditionalFormatting sqref="G9:G14">
    <cfRule type="top10" dxfId="23" priority="6" bottom="1" rank="1"/>
  </conditionalFormatting>
  <conditionalFormatting sqref="F15:F20">
    <cfRule type="top10" dxfId="22" priority="5" bottom="1" rank="1"/>
  </conditionalFormatting>
  <conditionalFormatting sqref="G15:G20">
    <cfRule type="top10" dxfId="21" priority="4" bottom="1" rank="1"/>
  </conditionalFormatting>
  <conditionalFormatting sqref="H3:I26">
    <cfRule type="cellIs" dxfId="20" priority="3" operator="equal">
      <formula>1</formula>
    </cfRule>
  </conditionalFormatting>
  <conditionalFormatting sqref="F21:F26">
    <cfRule type="top10" dxfId="19" priority="2" bottom="1" rank="1"/>
  </conditionalFormatting>
  <conditionalFormatting sqref="G21:G26">
    <cfRule type="top10" dxfId="18" priority="1" bottom="1" rank="1"/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73BC-BA01-4740-8162-96F03FD64C3B}">
  <dimension ref="B1:O29"/>
  <sheetViews>
    <sheetView topLeftCell="B1" workbookViewId="0">
      <selection activeCell="D3" sqref="D3:G26"/>
    </sheetView>
  </sheetViews>
  <sheetFormatPr defaultRowHeight="15" x14ac:dyDescent="0.25"/>
  <cols>
    <col min="2" max="2" width="14.42578125" bestFit="1" customWidth="1"/>
    <col min="3" max="3" width="12.7109375" bestFit="1" customWidth="1"/>
    <col min="4" max="5" width="9.140625" customWidth="1"/>
    <col min="12" max="12" width="14.42578125" bestFit="1" customWidth="1"/>
  </cols>
  <sheetData>
    <row r="1" spans="2:15" x14ac:dyDescent="0.25">
      <c r="D1" s="18" t="s">
        <v>10</v>
      </c>
      <c r="E1" s="18"/>
      <c r="F1" s="18" t="s">
        <v>13</v>
      </c>
      <c r="G1" s="18"/>
    </row>
    <row r="2" spans="2:15" x14ac:dyDescent="0.25">
      <c r="B2" s="6"/>
      <c r="C2" s="6"/>
      <c r="D2" s="6" t="s">
        <v>11</v>
      </c>
      <c r="E2" s="6" t="s">
        <v>12</v>
      </c>
      <c r="F2" s="6" t="s">
        <v>11</v>
      </c>
      <c r="G2" s="6" t="s">
        <v>12</v>
      </c>
      <c r="M2" t="str">
        <f>D1</f>
        <v>ANN</v>
      </c>
      <c r="N2" t="str">
        <f>F1</f>
        <v>ARIMA</v>
      </c>
    </row>
    <row r="3" spans="2:15" x14ac:dyDescent="0.25">
      <c r="B3" s="3" t="s">
        <v>6</v>
      </c>
      <c r="C3" s="3" t="s">
        <v>0</v>
      </c>
      <c r="D3" s="1">
        <v>1.82743658301763</v>
      </c>
      <c r="E3" s="1">
        <v>7.9229334396649396</v>
      </c>
      <c r="F3" s="1">
        <v>2.05140694495427</v>
      </c>
      <c r="G3" s="2">
        <v>9.2067083837578796</v>
      </c>
      <c r="H3">
        <f>IF(D3&lt;F3,1,0)</f>
        <v>1</v>
      </c>
      <c r="I3">
        <f>IF(E3&lt;G3,1,0)</f>
        <v>1</v>
      </c>
      <c r="L3" t="str">
        <f>B3</f>
        <v>Nilai Ekspor</v>
      </c>
      <c r="M3" s="9">
        <f>D7</f>
        <v>0.28180328223346901</v>
      </c>
      <c r="N3" s="9">
        <f>F3</f>
        <v>2.05140694495427</v>
      </c>
      <c r="O3">
        <f>IF(M3&lt;N3,1,0)</f>
        <v>1</v>
      </c>
    </row>
    <row r="4" spans="2:15" x14ac:dyDescent="0.25">
      <c r="B4" s="3"/>
      <c r="C4" s="3" t="s">
        <v>1</v>
      </c>
      <c r="D4" s="1">
        <v>1.55303798837402</v>
      </c>
      <c r="E4" s="1">
        <v>8.2794328703166293</v>
      </c>
      <c r="F4" s="2">
        <v>2.1538061837046101</v>
      </c>
      <c r="G4" s="1">
        <v>9.0455663930299401</v>
      </c>
      <c r="H4">
        <f t="shared" ref="H4:I26" si="0">IF(D4&lt;F4,1,0)</f>
        <v>1</v>
      </c>
      <c r="I4">
        <f t="shared" si="0"/>
        <v>1</v>
      </c>
      <c r="L4" t="str">
        <f>B9</f>
        <v>Volume Ekspor</v>
      </c>
      <c r="M4" s="9">
        <f>D13</f>
        <v>2.7263719222074299</v>
      </c>
      <c r="N4" s="9">
        <f>F11</f>
        <v>7.0005563935067698</v>
      </c>
      <c r="O4">
        <f t="shared" ref="O4:O6" si="1">IF(M4&lt;N4,1,0)</f>
        <v>1</v>
      </c>
    </row>
    <row r="5" spans="2:15" x14ac:dyDescent="0.25">
      <c r="B5" s="3"/>
      <c r="C5" s="3" t="s">
        <v>2</v>
      </c>
      <c r="D5" s="1">
        <v>1.61970264328826</v>
      </c>
      <c r="E5" s="1">
        <v>8.4611633404074809</v>
      </c>
      <c r="F5" s="1">
        <v>2.5140320780532401</v>
      </c>
      <c r="G5" s="2">
        <v>13.3468424294357</v>
      </c>
      <c r="H5">
        <f t="shared" si="0"/>
        <v>1</v>
      </c>
      <c r="I5">
        <f t="shared" si="0"/>
        <v>1</v>
      </c>
      <c r="L5" t="str">
        <f>B15</f>
        <v>Nilai Impor</v>
      </c>
      <c r="M5" s="9">
        <f>D16</f>
        <v>1.43293868005932</v>
      </c>
      <c r="N5" s="9">
        <f>F19</f>
        <v>0.94796059663070098</v>
      </c>
      <c r="O5">
        <f t="shared" si="1"/>
        <v>0</v>
      </c>
    </row>
    <row r="6" spans="2:15" x14ac:dyDescent="0.25">
      <c r="B6" s="3"/>
      <c r="C6" s="3" t="s">
        <v>3</v>
      </c>
      <c r="D6" s="1">
        <v>1.7183288778275101</v>
      </c>
      <c r="E6" s="1">
        <v>9.0762757803079204</v>
      </c>
      <c r="F6" s="1">
        <v>2.20669270562956</v>
      </c>
      <c r="G6" s="2">
        <v>9.0847350107656393</v>
      </c>
      <c r="H6">
        <f t="shared" si="0"/>
        <v>1</v>
      </c>
      <c r="I6">
        <f t="shared" si="0"/>
        <v>1</v>
      </c>
      <c r="L6" t="str">
        <f>B21</f>
        <v>Volume Impor</v>
      </c>
      <c r="M6" s="9">
        <f>D24</f>
        <v>0.94251251824608195</v>
      </c>
      <c r="N6" s="9">
        <f>F25</f>
        <v>0.94796059663070098</v>
      </c>
      <c r="O6">
        <f t="shared" si="1"/>
        <v>1</v>
      </c>
    </row>
    <row r="7" spans="2:15" x14ac:dyDescent="0.25">
      <c r="B7" s="3"/>
      <c r="C7" s="3" t="s">
        <v>4</v>
      </c>
      <c r="D7" s="1">
        <v>0.28180328223346901</v>
      </c>
      <c r="E7" s="1">
        <v>1.7564066391047799</v>
      </c>
      <c r="F7" s="2">
        <v>2.2732086682603398</v>
      </c>
      <c r="G7" s="1">
        <v>9.6675348709622995</v>
      </c>
      <c r="H7">
        <f t="shared" si="0"/>
        <v>1</v>
      </c>
      <c r="I7">
        <f t="shared" si="0"/>
        <v>1</v>
      </c>
    </row>
    <row r="8" spans="2:15" x14ac:dyDescent="0.25">
      <c r="B8" s="6"/>
      <c r="C8" s="6" t="s">
        <v>5</v>
      </c>
      <c r="D8" s="8">
        <v>1.82298734782456</v>
      </c>
      <c r="E8" s="8">
        <v>10.9386448378729</v>
      </c>
      <c r="F8" s="8">
        <v>2.6758054606862598</v>
      </c>
      <c r="G8" s="8">
        <v>11.2940610748271</v>
      </c>
      <c r="H8" s="6">
        <f t="shared" si="0"/>
        <v>1</v>
      </c>
      <c r="I8" s="6">
        <f t="shared" si="0"/>
        <v>1</v>
      </c>
    </row>
    <row r="9" spans="2:15" x14ac:dyDescent="0.25">
      <c r="B9" t="s">
        <v>7</v>
      </c>
      <c r="C9" t="s">
        <v>0</v>
      </c>
      <c r="D9" s="1">
        <v>4.4623289634704202</v>
      </c>
      <c r="E9" s="1">
        <v>7.1153938155681304</v>
      </c>
      <c r="F9" s="1">
        <v>7.7788615849660996</v>
      </c>
      <c r="G9" s="1">
        <v>11.9932198549091</v>
      </c>
      <c r="H9">
        <f t="shared" si="0"/>
        <v>1</v>
      </c>
      <c r="I9">
        <f t="shared" si="0"/>
        <v>1</v>
      </c>
    </row>
    <row r="10" spans="2:15" x14ac:dyDescent="0.25">
      <c r="C10" t="s">
        <v>1</v>
      </c>
      <c r="D10" s="2">
        <v>3.4842799611805901</v>
      </c>
      <c r="E10" s="1">
        <v>6.4762189680161102</v>
      </c>
      <c r="F10" s="1">
        <v>7.4747446055201499</v>
      </c>
      <c r="G10" s="1">
        <v>11.543429272429901</v>
      </c>
      <c r="H10">
        <f t="shared" si="0"/>
        <v>1</v>
      </c>
      <c r="I10">
        <f t="shared" si="0"/>
        <v>1</v>
      </c>
    </row>
    <row r="11" spans="2:15" x14ac:dyDescent="0.25">
      <c r="C11" t="s">
        <v>2</v>
      </c>
      <c r="D11" s="1">
        <v>5.11536376145565</v>
      </c>
      <c r="E11" s="1">
        <v>7.4510312803548997</v>
      </c>
      <c r="F11" s="1">
        <v>7.0005563935067698</v>
      </c>
      <c r="G11" s="1">
        <v>9.8084831959105792</v>
      </c>
      <c r="H11">
        <f t="shared" si="0"/>
        <v>1</v>
      </c>
      <c r="I11">
        <f t="shared" si="0"/>
        <v>1</v>
      </c>
    </row>
    <row r="12" spans="2:15" x14ac:dyDescent="0.25">
      <c r="C12" t="s">
        <v>3</v>
      </c>
      <c r="D12" s="1">
        <v>8.3637435221224603</v>
      </c>
      <c r="E12" s="1">
        <v>11.3569095626415</v>
      </c>
      <c r="F12" s="1">
        <v>9.2357843985841601</v>
      </c>
      <c r="G12" s="1">
        <v>12.7736023540927</v>
      </c>
      <c r="H12">
        <f t="shared" si="0"/>
        <v>1</v>
      </c>
      <c r="I12">
        <f t="shared" si="0"/>
        <v>1</v>
      </c>
    </row>
    <row r="13" spans="2:15" x14ac:dyDescent="0.25">
      <c r="C13" t="s">
        <v>4</v>
      </c>
      <c r="D13" s="4">
        <v>2.7263719222074299</v>
      </c>
      <c r="E13" s="4">
        <v>5.5183713775320102</v>
      </c>
      <c r="F13" s="1">
        <v>9.1932010473326802</v>
      </c>
      <c r="G13" s="1">
        <v>12.958225882308399</v>
      </c>
      <c r="H13">
        <f t="shared" si="0"/>
        <v>1</v>
      </c>
      <c r="I13">
        <f t="shared" si="0"/>
        <v>1</v>
      </c>
    </row>
    <row r="14" spans="2:15" x14ac:dyDescent="0.25">
      <c r="B14" s="6"/>
      <c r="C14" s="6" t="s">
        <v>5</v>
      </c>
      <c r="D14" s="8">
        <v>9.9856251856948397</v>
      </c>
      <c r="E14" s="8">
        <v>15.381008279462099</v>
      </c>
      <c r="F14" s="8">
        <v>11.5957138590509</v>
      </c>
      <c r="G14" s="8">
        <v>18.397969870650499</v>
      </c>
      <c r="H14" s="6">
        <f t="shared" si="0"/>
        <v>1</v>
      </c>
      <c r="I14" s="6">
        <f t="shared" si="0"/>
        <v>1</v>
      </c>
    </row>
    <row r="15" spans="2:15" x14ac:dyDescent="0.25">
      <c r="B15" t="s">
        <v>8</v>
      </c>
      <c r="C15" t="s">
        <v>0</v>
      </c>
      <c r="D15" s="1">
        <v>2.06650919614416</v>
      </c>
      <c r="E15" s="1">
        <v>10.1162074823383</v>
      </c>
      <c r="F15" s="1">
        <v>1.74137107897234</v>
      </c>
      <c r="G15" s="1">
        <v>9.2795838277579001</v>
      </c>
      <c r="H15">
        <f t="shared" si="0"/>
        <v>0</v>
      </c>
      <c r="I15">
        <f t="shared" si="0"/>
        <v>0</v>
      </c>
    </row>
    <row r="16" spans="2:15" x14ac:dyDescent="0.25">
      <c r="C16" t="s">
        <v>1</v>
      </c>
      <c r="D16" s="1">
        <v>1.43293868005932</v>
      </c>
      <c r="E16" s="1">
        <v>9.5437742316363394</v>
      </c>
      <c r="F16" s="1">
        <v>1.7728498271311299</v>
      </c>
      <c r="G16" s="1">
        <v>9.0038256953564897</v>
      </c>
      <c r="H16">
        <f t="shared" si="0"/>
        <v>1</v>
      </c>
      <c r="I16">
        <f t="shared" si="0"/>
        <v>0</v>
      </c>
    </row>
    <row r="17" spans="2:9" x14ac:dyDescent="0.25">
      <c r="C17" t="s">
        <v>2</v>
      </c>
      <c r="D17" s="1">
        <v>2.8678445750527302</v>
      </c>
      <c r="E17" s="1">
        <v>16.890321762433398</v>
      </c>
      <c r="F17" s="1">
        <v>1.8471403855192901</v>
      </c>
      <c r="G17" s="1">
        <v>9.6050233560793892</v>
      </c>
      <c r="H17">
        <f t="shared" si="0"/>
        <v>0</v>
      </c>
      <c r="I17">
        <f t="shared" si="0"/>
        <v>0</v>
      </c>
    </row>
    <row r="18" spans="2:9" x14ac:dyDescent="0.25">
      <c r="C18" t="s">
        <v>3</v>
      </c>
      <c r="D18" s="4">
        <v>2.3282875731259001</v>
      </c>
      <c r="E18" s="4">
        <v>16.235333703553799</v>
      </c>
      <c r="F18" s="1">
        <v>2.7078593426969899</v>
      </c>
      <c r="G18" s="1">
        <v>15.1372131729571</v>
      </c>
      <c r="H18">
        <f t="shared" si="0"/>
        <v>1</v>
      </c>
      <c r="I18">
        <f t="shared" si="0"/>
        <v>0</v>
      </c>
    </row>
    <row r="19" spans="2:9" x14ac:dyDescent="0.25">
      <c r="C19" t="s">
        <v>4</v>
      </c>
      <c r="D19" s="4">
        <v>2.8171516767362199</v>
      </c>
      <c r="E19" s="4">
        <v>20.087305110689599</v>
      </c>
      <c r="F19" s="1">
        <v>0.94796059663070098</v>
      </c>
      <c r="G19" s="1">
        <v>6.6163727971831596</v>
      </c>
      <c r="H19">
        <f t="shared" si="0"/>
        <v>0</v>
      </c>
      <c r="I19">
        <f t="shared" si="0"/>
        <v>0</v>
      </c>
    </row>
    <row r="20" spans="2:9" x14ac:dyDescent="0.25">
      <c r="B20" s="6"/>
      <c r="C20" s="6" t="s">
        <v>5</v>
      </c>
      <c r="D20" s="8">
        <v>3.8321496659048799</v>
      </c>
      <c r="E20" s="8">
        <v>26.560789349523201</v>
      </c>
      <c r="F20" s="8">
        <v>1.41783596695279</v>
      </c>
      <c r="G20" s="8">
        <v>8.7181785351212007</v>
      </c>
      <c r="H20" s="6">
        <f t="shared" si="0"/>
        <v>0</v>
      </c>
      <c r="I20" s="6">
        <f t="shared" si="0"/>
        <v>0</v>
      </c>
    </row>
    <row r="21" spans="2:9" x14ac:dyDescent="0.25">
      <c r="B21" t="s">
        <v>9</v>
      </c>
      <c r="C21" t="s">
        <v>0</v>
      </c>
      <c r="D21" s="1">
        <v>1.7347450877828601</v>
      </c>
      <c r="E21" s="1">
        <v>8.1312838262293301</v>
      </c>
      <c r="F21" s="2">
        <v>1.74137107897234</v>
      </c>
      <c r="G21" s="1">
        <v>9.2795838277579001</v>
      </c>
      <c r="H21">
        <f t="shared" si="0"/>
        <v>1</v>
      </c>
      <c r="I21">
        <f t="shared" si="0"/>
        <v>1</v>
      </c>
    </row>
    <row r="22" spans="2:9" x14ac:dyDescent="0.25">
      <c r="C22" t="s">
        <v>1</v>
      </c>
      <c r="D22" s="1">
        <v>1.81845809691132</v>
      </c>
      <c r="E22" s="1">
        <v>11.0023505089053</v>
      </c>
      <c r="F22" s="1">
        <v>1.7728498271311299</v>
      </c>
      <c r="G22" s="2">
        <v>9.0038256953564897</v>
      </c>
      <c r="H22">
        <f t="shared" si="0"/>
        <v>0</v>
      </c>
      <c r="I22">
        <f t="shared" si="0"/>
        <v>0</v>
      </c>
    </row>
    <row r="23" spans="2:9" x14ac:dyDescent="0.25">
      <c r="C23" t="s">
        <v>2</v>
      </c>
      <c r="D23" s="2">
        <v>2.2146690677480301</v>
      </c>
      <c r="E23" s="2">
        <v>12.104050720307599</v>
      </c>
      <c r="F23" s="1">
        <v>1.8471403855192901</v>
      </c>
      <c r="G23" s="2">
        <v>9.6050233560793892</v>
      </c>
      <c r="H23">
        <f t="shared" si="0"/>
        <v>0</v>
      </c>
      <c r="I23">
        <f t="shared" si="0"/>
        <v>0</v>
      </c>
    </row>
    <row r="24" spans="2:9" x14ac:dyDescent="0.25">
      <c r="C24" t="s">
        <v>3</v>
      </c>
      <c r="D24" s="4">
        <v>0.94251251824608195</v>
      </c>
      <c r="E24" s="4">
        <v>6.2636059860540598</v>
      </c>
      <c r="F24" s="1">
        <v>2.7077031611821001</v>
      </c>
      <c r="G24" s="2">
        <v>15.1351645595128</v>
      </c>
      <c r="H24">
        <f t="shared" si="0"/>
        <v>1</v>
      </c>
      <c r="I24">
        <f t="shared" si="0"/>
        <v>1</v>
      </c>
    </row>
    <row r="25" spans="2:9" x14ac:dyDescent="0.25">
      <c r="C25" t="s">
        <v>4</v>
      </c>
      <c r="D25" s="4">
        <v>2.5368467600390998</v>
      </c>
      <c r="E25" s="5">
        <v>16.521192433289301</v>
      </c>
      <c r="F25" s="2">
        <v>0.94796059663070098</v>
      </c>
      <c r="G25" s="2">
        <v>6.6163727971831596</v>
      </c>
      <c r="H25">
        <f t="shared" si="0"/>
        <v>0</v>
      </c>
      <c r="I25">
        <f t="shared" si="0"/>
        <v>0</v>
      </c>
    </row>
    <row r="26" spans="2:9" x14ac:dyDescent="0.25">
      <c r="B26" s="6"/>
      <c r="C26" s="6" t="s">
        <v>5</v>
      </c>
      <c r="D26" s="8">
        <v>2.3170394266230998</v>
      </c>
      <c r="E26" s="8">
        <v>15.186778211345</v>
      </c>
      <c r="F26" s="7">
        <v>1.41783596695279</v>
      </c>
      <c r="G26" s="7">
        <v>8.7181785351212007</v>
      </c>
      <c r="H26" s="6">
        <f t="shared" si="0"/>
        <v>0</v>
      </c>
      <c r="I26" s="6">
        <f t="shared" si="0"/>
        <v>0</v>
      </c>
    </row>
    <row r="28" spans="2:9" x14ac:dyDescent="0.25">
      <c r="B28" t="s">
        <v>14</v>
      </c>
    </row>
    <row r="29" spans="2:9" x14ac:dyDescent="0.25">
      <c r="B29" t="s">
        <v>15</v>
      </c>
    </row>
  </sheetData>
  <mergeCells count="2">
    <mergeCell ref="D1:E1"/>
    <mergeCell ref="F1:G1"/>
  </mergeCells>
  <conditionalFormatting sqref="F3:F8">
    <cfRule type="top10" dxfId="17" priority="18" bottom="1" rank="1"/>
  </conditionalFormatting>
  <conditionalFormatting sqref="G3:G8">
    <cfRule type="top10" dxfId="16" priority="17" bottom="1" rank="1"/>
  </conditionalFormatting>
  <conditionalFormatting sqref="F9:F14">
    <cfRule type="top10" dxfId="15" priority="16" bottom="1" rank="1"/>
  </conditionalFormatting>
  <conditionalFormatting sqref="G9:G14">
    <cfRule type="top10" dxfId="14" priority="15" bottom="1" rank="1"/>
  </conditionalFormatting>
  <conditionalFormatting sqref="F15:F20">
    <cfRule type="top10" dxfId="13" priority="14" bottom="1" rank="1"/>
  </conditionalFormatting>
  <conditionalFormatting sqref="G15:G20">
    <cfRule type="top10" dxfId="12" priority="13" bottom="1" rank="1"/>
  </conditionalFormatting>
  <conditionalFormatting sqref="H3:I26">
    <cfRule type="cellIs" dxfId="11" priority="12" operator="equal">
      <formula>1</formula>
    </cfRule>
  </conditionalFormatting>
  <conditionalFormatting sqref="F21:F26">
    <cfRule type="top10" dxfId="10" priority="11" bottom="1" rank="1"/>
  </conditionalFormatting>
  <conditionalFormatting sqref="G21:G26">
    <cfRule type="top10" dxfId="9" priority="10" bottom="1" rank="1"/>
  </conditionalFormatting>
  <conditionalFormatting sqref="D3:D8">
    <cfRule type="top10" dxfId="8" priority="9" bottom="1" rank="1"/>
  </conditionalFormatting>
  <conditionalFormatting sqref="E3:E8">
    <cfRule type="top10" dxfId="7" priority="8" bottom="1" rank="1"/>
  </conditionalFormatting>
  <conditionalFormatting sqref="D9:D14">
    <cfRule type="top10" dxfId="6" priority="7" bottom="1" rank="1"/>
  </conditionalFormatting>
  <conditionalFormatting sqref="E9:E14">
    <cfRule type="top10" dxfId="5" priority="6" bottom="1" rank="1"/>
  </conditionalFormatting>
  <conditionalFormatting sqref="D15:D20">
    <cfRule type="top10" dxfId="4" priority="5" bottom="1" rank="1"/>
  </conditionalFormatting>
  <conditionalFormatting sqref="E15:E20">
    <cfRule type="top10" dxfId="3" priority="4" bottom="1" rank="1"/>
  </conditionalFormatting>
  <conditionalFormatting sqref="D21:D26">
    <cfRule type="top10" dxfId="2" priority="3" bottom="1" rank="1"/>
  </conditionalFormatting>
  <conditionalFormatting sqref="E21:E26">
    <cfRule type="top10" dxfId="1" priority="2" bottom="1" rank="1"/>
  </conditionalFormatting>
  <conditionalFormatting sqref="O3:O6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265C-CD14-406B-8E20-53D4BC9C09DC}">
  <sheetPr codeName="Sheet1"/>
  <dimension ref="A1:G25"/>
  <sheetViews>
    <sheetView workbookViewId="0">
      <selection activeCell="G1" activeCellId="1" sqref="E1:E25 G1:G25"/>
    </sheetView>
  </sheetViews>
  <sheetFormatPr defaultRowHeight="15" x14ac:dyDescent="0.25"/>
  <sheetData>
    <row r="1" spans="1:7" x14ac:dyDescent="0.25">
      <c r="A1" t="s">
        <v>29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25">
      <c r="A2" s="15">
        <v>43466</v>
      </c>
      <c r="B2" s="14">
        <v>8.2767664301141597</v>
      </c>
      <c r="C2" s="14">
        <v>11.979960792855501</v>
      </c>
      <c r="D2" s="14">
        <v>-1.83348568235126</v>
      </c>
      <c r="E2" s="14">
        <v>4.4603447827034302</v>
      </c>
      <c r="F2" s="14">
        <v>-2.3416529497164</v>
      </c>
      <c r="G2" s="14">
        <v>-5.6035397619174301</v>
      </c>
    </row>
    <row r="3" spans="1:7" x14ac:dyDescent="0.25">
      <c r="A3" s="15">
        <v>43497</v>
      </c>
      <c r="B3" s="14">
        <v>-5.28602977844269</v>
      </c>
      <c r="C3" s="14">
        <v>-4.4057576347014296</v>
      </c>
      <c r="D3" s="14">
        <v>-8.8360538274492004</v>
      </c>
      <c r="E3" s="14">
        <v>-11.674995663201701</v>
      </c>
      <c r="F3" s="14">
        <v>-16.9282578376754</v>
      </c>
      <c r="G3" s="14">
        <v>-9.7448322698468193</v>
      </c>
    </row>
    <row r="4" spans="1:7" x14ac:dyDescent="0.25">
      <c r="A4" s="15">
        <v>43525</v>
      </c>
      <c r="B4" s="14">
        <v>8.9582549830763405</v>
      </c>
      <c r="C4" s="14">
        <v>3.0521924916064598</v>
      </c>
      <c r="D4" s="14">
        <v>12.9743478007241</v>
      </c>
      <c r="E4" s="14">
        <v>18.088570044162399</v>
      </c>
      <c r="F4" s="14">
        <v>10.2811095927502</v>
      </c>
      <c r="G4" s="14">
        <v>4.6800866803043197</v>
      </c>
    </row>
    <row r="5" spans="1:7" x14ac:dyDescent="0.25">
      <c r="A5" s="15">
        <v>43556</v>
      </c>
      <c r="B5" s="14">
        <v>-5.30857379538865</v>
      </c>
      <c r="C5" s="14">
        <v>-9.4974824760588294</v>
      </c>
      <c r="D5" s="14">
        <v>-9.5497011948232196</v>
      </c>
      <c r="E5" s="14">
        <v>-8.9715116268246202</v>
      </c>
      <c r="F5" s="14">
        <v>12.0216013082405</v>
      </c>
      <c r="G5" s="14">
        <v>7.7613334896111397</v>
      </c>
    </row>
    <row r="6" spans="1:7" x14ac:dyDescent="0.25">
      <c r="A6" s="15">
        <v>43586</v>
      </c>
      <c r="B6" s="14">
        <v>15.630239848363299</v>
      </c>
      <c r="C6" s="14">
        <v>5.5961601396312899</v>
      </c>
      <c r="D6" s="14">
        <v>12.885013623229501</v>
      </c>
      <c r="E6" s="14">
        <v>10.149247382714099</v>
      </c>
      <c r="F6" s="14">
        <v>-5.1465490357904997</v>
      </c>
      <c r="G6" s="14">
        <v>4.3983931122904902</v>
      </c>
    </row>
    <row r="7" spans="1:7" x14ac:dyDescent="0.25">
      <c r="A7" s="15">
        <v>43617</v>
      </c>
      <c r="B7" s="14">
        <v>-26.776369711871801</v>
      </c>
      <c r="C7" s="14">
        <v>-7.0867768595041198</v>
      </c>
      <c r="D7" s="14">
        <v>-20.2586748921169</v>
      </c>
      <c r="E7" s="14">
        <v>-19.3869783828201</v>
      </c>
      <c r="F7" s="14">
        <v>-21.300361392868801</v>
      </c>
      <c r="G7" s="14">
        <v>-30.550723353035998</v>
      </c>
    </row>
    <row r="8" spans="1:7" x14ac:dyDescent="0.25">
      <c r="A8" s="15">
        <v>43647</v>
      </c>
      <c r="B8" s="14">
        <v>23.729981057344499</v>
      </c>
      <c r="C8" s="14">
        <v>5.4925505892817403</v>
      </c>
      <c r="D8" s="14">
        <v>29.541449036921801</v>
      </c>
      <c r="E8" s="14">
        <v>21.3139483105907</v>
      </c>
      <c r="F8" s="14">
        <v>34.9974053794583</v>
      </c>
      <c r="G8" s="14">
        <v>32.715776132833199</v>
      </c>
    </row>
    <row r="9" spans="1:7" x14ac:dyDescent="0.25">
      <c r="A9" s="15">
        <v>43678</v>
      </c>
      <c r="B9" s="14">
        <v>-1.8858733472512199</v>
      </c>
      <c r="C9" s="14">
        <v>1.2331365935918901</v>
      </c>
      <c r="D9" s="14">
        <v>-6.4078526262728897</v>
      </c>
      <c r="E9" s="14">
        <v>-7.1316096327943299</v>
      </c>
      <c r="F9" s="14">
        <v>-8.6936687201891907</v>
      </c>
      <c r="G9" s="14">
        <v>-6.8351106402631796</v>
      </c>
    </row>
    <row r="10" spans="1:7" x14ac:dyDescent="0.25">
      <c r="A10" s="15">
        <v>43709</v>
      </c>
      <c r="B10" s="14">
        <v>0.63834314490389898</v>
      </c>
      <c r="C10" s="14">
        <v>0.16657990629880701</v>
      </c>
      <c r="D10" s="14">
        <v>-1.2751000082651101</v>
      </c>
      <c r="E10" s="14">
        <v>4.2051771583125497</v>
      </c>
      <c r="F10" s="14">
        <v>0.66409616493507395</v>
      </c>
      <c r="G10" s="14">
        <v>6.5206022116241202</v>
      </c>
    </row>
    <row r="11" spans="1:7" x14ac:dyDescent="0.25">
      <c r="A11" s="15">
        <v>43739</v>
      </c>
      <c r="B11" s="14">
        <v>6.9631404609204397</v>
      </c>
      <c r="C11" s="14">
        <v>3.7833904999480201</v>
      </c>
      <c r="D11" s="14">
        <v>5.69135110765182</v>
      </c>
      <c r="E11" s="14">
        <v>12.502358778960501</v>
      </c>
      <c r="F11" s="14">
        <v>3.4748436952998198</v>
      </c>
      <c r="G11" s="14">
        <v>0.73188692640340403</v>
      </c>
    </row>
    <row r="12" spans="1:7" x14ac:dyDescent="0.25">
      <c r="A12" s="15">
        <v>43770</v>
      </c>
      <c r="B12" s="14">
        <v>22.764709758186701</v>
      </c>
      <c r="C12" s="14">
        <v>8.8032048072108093</v>
      </c>
      <c r="D12" s="14">
        <v>-6.2962242621302904</v>
      </c>
      <c r="E12" s="14">
        <v>-8.7779338682055297</v>
      </c>
      <c r="F12" s="14">
        <v>3.9392279035620201</v>
      </c>
      <c r="G12" s="14">
        <v>19.239303291419201</v>
      </c>
    </row>
    <row r="13" spans="1:7" x14ac:dyDescent="0.25">
      <c r="A13" s="15">
        <v>43800</v>
      </c>
      <c r="B13" s="14">
        <v>-10.5732073851438</v>
      </c>
      <c r="C13" s="14">
        <v>1.91458026509572</v>
      </c>
      <c r="D13" s="14">
        <v>3.47328194643165</v>
      </c>
      <c r="E13" s="14">
        <v>-0.53915926382008195</v>
      </c>
      <c r="F13" s="14">
        <v>-5.4345823878712096</v>
      </c>
      <c r="G13" s="14">
        <v>-11.953584855587399</v>
      </c>
    </row>
    <row r="14" spans="1:7" x14ac:dyDescent="0.25">
      <c r="A14" s="15">
        <v>43831</v>
      </c>
      <c r="B14" s="14">
        <v>6.4878165886448098</v>
      </c>
      <c r="C14" s="14">
        <v>1.4089595375722499</v>
      </c>
      <c r="D14" s="14">
        <v>-5.5221583580679603</v>
      </c>
      <c r="E14" s="14">
        <v>-8.6050388390458306</v>
      </c>
      <c r="F14" s="14">
        <v>-1.64105444412875</v>
      </c>
      <c r="G14" s="14">
        <v>-14.9828357162522</v>
      </c>
    </row>
    <row r="15" spans="1:7" x14ac:dyDescent="0.25">
      <c r="A15" s="15">
        <v>43862</v>
      </c>
      <c r="B15" s="14">
        <v>1.51045482725582</v>
      </c>
      <c r="C15" s="14">
        <v>-3.8831492696829399</v>
      </c>
      <c r="D15" s="14">
        <v>3.1459984155768099</v>
      </c>
      <c r="E15" s="14">
        <v>-2.4600292973103701</v>
      </c>
      <c r="F15" s="14">
        <v>-19.067022815288599</v>
      </c>
      <c r="G15" s="14">
        <v>7.5433538251196097</v>
      </c>
    </row>
    <row r="16" spans="1:7" x14ac:dyDescent="0.25">
      <c r="A16" s="15">
        <v>43891</v>
      </c>
      <c r="B16" s="14">
        <v>5.3245239020598598</v>
      </c>
      <c r="C16" s="14">
        <v>4.6979243884358697</v>
      </c>
      <c r="D16" s="14">
        <v>5.0067429010013598E-2</v>
      </c>
      <c r="E16" s="14">
        <v>8.9696014757313804</v>
      </c>
      <c r="F16" s="14">
        <v>15.622277442857101</v>
      </c>
      <c r="G16" s="14">
        <v>10.5102828753336</v>
      </c>
    </row>
    <row r="17" spans="1:7" x14ac:dyDescent="0.25">
      <c r="A17" s="15">
        <v>43922</v>
      </c>
      <c r="B17" s="14">
        <v>-21.2440695835529</v>
      </c>
      <c r="C17" s="14">
        <v>-6.32799362775466</v>
      </c>
      <c r="D17" s="14">
        <v>-13.540028535294301</v>
      </c>
      <c r="E17" s="14">
        <v>-16.505986206349199</v>
      </c>
      <c r="F17" s="14">
        <v>-6.1184269149619004</v>
      </c>
      <c r="G17" s="14">
        <v>4.2880800573648203</v>
      </c>
    </row>
    <row r="18" spans="1:7" x14ac:dyDescent="0.25">
      <c r="A18" s="15">
        <v>43952</v>
      </c>
      <c r="B18" s="14">
        <v>-4.5381526104417702</v>
      </c>
      <c r="C18" s="14">
        <v>-2.1541950113378601</v>
      </c>
      <c r="D18" s="14">
        <v>-14.0494783669836</v>
      </c>
      <c r="E18" s="14">
        <v>-6.36384291692708</v>
      </c>
      <c r="F18" s="14">
        <v>-32.6807309108301</v>
      </c>
      <c r="G18" s="14">
        <v>-32.998507134336997</v>
      </c>
    </row>
    <row r="19" spans="1:7" x14ac:dyDescent="0.25">
      <c r="A19" s="15">
        <v>43983</v>
      </c>
      <c r="B19" s="14">
        <v>-4.2139952320852601</v>
      </c>
      <c r="C19" s="14">
        <v>0.36693704132871102</v>
      </c>
      <c r="D19" s="14">
        <v>14.8749041328351</v>
      </c>
      <c r="E19" s="14">
        <v>9.8693021193782098</v>
      </c>
      <c r="F19" s="14">
        <v>27.512656888692</v>
      </c>
      <c r="G19" s="14">
        <v>14.0900190224072</v>
      </c>
    </row>
    <row r="20" spans="1:7" x14ac:dyDescent="0.25">
      <c r="A20" s="15">
        <v>44013</v>
      </c>
      <c r="B20" s="14">
        <v>22.377571188053501</v>
      </c>
      <c r="C20" s="14">
        <v>4.7623629016740301</v>
      </c>
      <c r="D20" s="14">
        <v>14.100088763562001</v>
      </c>
      <c r="E20" s="14">
        <v>-0.21337875086865599</v>
      </c>
      <c r="F20" s="14">
        <v>-2.7510181903796198</v>
      </c>
      <c r="G20" s="14">
        <v>-1.5806559993783</v>
      </c>
    </row>
    <row r="21" spans="1:7" x14ac:dyDescent="0.25">
      <c r="A21" s="15">
        <v>44044</v>
      </c>
      <c r="B21" s="14">
        <v>3.2599593252781398</v>
      </c>
      <c r="C21" s="14">
        <v>-2.94792910276426</v>
      </c>
      <c r="D21" s="14">
        <v>-4.42899390061062</v>
      </c>
      <c r="E21" s="14">
        <v>-6.0679298690180801</v>
      </c>
      <c r="F21" s="14">
        <v>2.6576854601922602</v>
      </c>
      <c r="G21" s="14">
        <v>4.5589125260425103</v>
      </c>
    </row>
    <row r="22" spans="1:7" x14ac:dyDescent="0.25">
      <c r="A22" s="15">
        <v>44075</v>
      </c>
      <c r="B22" s="14">
        <v>-12.303771071076801</v>
      </c>
      <c r="C22" s="14">
        <v>-1.2679788039364099</v>
      </c>
      <c r="D22" s="14">
        <v>6.6032493208574499</v>
      </c>
      <c r="E22" s="14">
        <v>0.83633962092790104</v>
      </c>
      <c r="F22" s="14">
        <v>7.7049478551603103</v>
      </c>
      <c r="G22" s="14">
        <v>8.8138937266942001</v>
      </c>
    </row>
    <row r="23" spans="1:7" x14ac:dyDescent="0.25">
      <c r="A23" s="15">
        <v>44105</v>
      </c>
      <c r="B23" s="14">
        <v>18.2178479424004</v>
      </c>
      <c r="C23" s="14">
        <v>0.22043319915661599</v>
      </c>
      <c r="D23" s="14">
        <v>2.8775025091928699</v>
      </c>
      <c r="E23" s="14">
        <v>7.4493135494610101</v>
      </c>
      <c r="F23" s="14">
        <v>-6.7768451676691202</v>
      </c>
      <c r="G23" s="14">
        <v>-6.1450598174892903</v>
      </c>
    </row>
    <row r="24" spans="1:7" x14ac:dyDescent="0.25">
      <c r="A24" s="15">
        <v>44136</v>
      </c>
      <c r="B24" s="14">
        <v>-1.47510755992624</v>
      </c>
      <c r="C24" s="14">
        <v>-1.74046093525868</v>
      </c>
      <c r="D24" s="14">
        <v>6.2460617183753504</v>
      </c>
      <c r="E24" s="14">
        <v>12.8443033012241</v>
      </c>
      <c r="F24" s="14">
        <v>17.415117786591299</v>
      </c>
      <c r="G24" s="14">
        <v>0.37714812535327202</v>
      </c>
    </row>
    <row r="25" spans="1:7" x14ac:dyDescent="0.25">
      <c r="A25" s="15">
        <v>44166</v>
      </c>
      <c r="B25" s="14">
        <v>-12.8112062609879</v>
      </c>
      <c r="C25" s="14">
        <v>3.7566909975669001</v>
      </c>
      <c r="D25" s="14">
        <v>8.3817220232297203</v>
      </c>
      <c r="E25" s="14">
        <v>7.5851505928860501</v>
      </c>
      <c r="F25" s="14">
        <v>14.007453189903099</v>
      </c>
      <c r="G25" s="14">
        <v>26.311942584142599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B739-4077-4348-AE1A-530CEEA68430}">
  <dimension ref="A1:G27"/>
  <sheetViews>
    <sheetView topLeftCell="D10" workbookViewId="0">
      <selection activeCell="D20" sqref="D20:D24"/>
    </sheetView>
  </sheetViews>
  <sheetFormatPr defaultRowHeight="15" x14ac:dyDescent="0.25"/>
  <cols>
    <col min="1" max="1" width="14.28515625" bestFit="1" customWidth="1"/>
    <col min="2" max="2" width="16.42578125" bestFit="1" customWidth="1"/>
    <col min="3" max="3" width="13.85546875" bestFit="1" customWidth="1"/>
    <col min="5" max="5" width="15.28515625" bestFit="1" customWidth="1"/>
    <col min="6" max="6" width="12" bestFit="1" customWidth="1"/>
    <col min="7" max="7" width="16.85546875" bestFit="1" customWidth="1"/>
  </cols>
  <sheetData>
    <row r="1" spans="1:7" x14ac:dyDescent="0.25">
      <c r="A1" s="12" t="s">
        <v>16</v>
      </c>
      <c r="B1" s="13" t="s">
        <v>18</v>
      </c>
      <c r="C1" s="13" t="s">
        <v>19</v>
      </c>
      <c r="D1" s="12"/>
      <c r="E1" s="13" t="s">
        <v>18</v>
      </c>
      <c r="F1" s="13" t="s">
        <v>19</v>
      </c>
      <c r="G1" s="16"/>
    </row>
    <row r="2" spans="1:7" ht="15" customHeight="1" x14ac:dyDescent="0.25">
      <c r="A2" t="s">
        <v>17</v>
      </c>
      <c r="B2" s="14">
        <v>13284.45</v>
      </c>
      <c r="C2" s="11">
        <v>13095781016</v>
      </c>
      <c r="D2" s="15">
        <v>44044</v>
      </c>
      <c r="E2" s="10">
        <f>B2</f>
        <v>13284.45</v>
      </c>
      <c r="F2" s="10">
        <f>C2/1000000</f>
        <v>13095.781016000001</v>
      </c>
      <c r="G2" s="16"/>
    </row>
    <row r="3" spans="1:7" x14ac:dyDescent="0.25">
      <c r="B3" s="14">
        <v>13809.87</v>
      </c>
      <c r="C3" s="11">
        <v>13960528087</v>
      </c>
      <c r="D3" s="15">
        <v>44075</v>
      </c>
      <c r="E3" s="10">
        <f t="shared" ref="E3:E6" si="0">B3</f>
        <v>13809.87</v>
      </c>
      <c r="F3" s="10">
        <f t="shared" ref="F3:F6" si="1">C3/1000000</f>
        <v>13960.528087000001</v>
      </c>
      <c r="G3" s="16"/>
    </row>
    <row r="4" spans="1:7" x14ac:dyDescent="0.25">
      <c r="B4" s="14">
        <v>14795.31</v>
      </c>
      <c r="C4" s="11">
        <v>14362242633</v>
      </c>
      <c r="D4" s="15">
        <v>44105</v>
      </c>
      <c r="E4" s="10">
        <f t="shared" si="0"/>
        <v>14795.31</v>
      </c>
      <c r="F4" s="10">
        <f t="shared" si="1"/>
        <v>14362.242633</v>
      </c>
      <c r="G4" s="16"/>
    </row>
    <row r="5" spans="1:7" x14ac:dyDescent="0.25">
      <c r="B5" s="14">
        <v>14899.13</v>
      </c>
      <c r="C5" s="11">
        <v>15259317172</v>
      </c>
      <c r="D5" s="15">
        <v>44136</v>
      </c>
      <c r="E5" s="10">
        <f t="shared" si="0"/>
        <v>14899.13</v>
      </c>
      <c r="F5" s="10">
        <f t="shared" si="1"/>
        <v>15259.317171999999</v>
      </c>
      <c r="G5" s="16"/>
    </row>
    <row r="6" spans="1:7" x14ac:dyDescent="0.25">
      <c r="B6" s="14">
        <v>16391.71</v>
      </c>
      <c r="C6" s="11">
        <v>16538310720</v>
      </c>
      <c r="D6" s="15">
        <v>44166</v>
      </c>
      <c r="E6" s="10">
        <f t="shared" si="0"/>
        <v>16391.71</v>
      </c>
      <c r="F6" s="10">
        <f t="shared" si="1"/>
        <v>16538.310720000001</v>
      </c>
      <c r="G6" s="16"/>
    </row>
    <row r="7" spans="1:7" x14ac:dyDescent="0.25">
      <c r="E7" s="13" t="s">
        <v>18</v>
      </c>
      <c r="F7" s="13" t="s">
        <v>19</v>
      </c>
      <c r="G7" s="16"/>
    </row>
    <row r="8" spans="1:7" x14ac:dyDescent="0.25">
      <c r="A8" t="s">
        <v>20</v>
      </c>
      <c r="B8" s="14">
        <v>47033.03</v>
      </c>
      <c r="C8" s="14">
        <v>43579.668460000001</v>
      </c>
      <c r="D8" s="15">
        <v>44044</v>
      </c>
      <c r="E8" s="10">
        <f>B8</f>
        <v>47033.03</v>
      </c>
      <c r="F8" s="10">
        <f>C8</f>
        <v>43579.668460000001</v>
      </c>
      <c r="G8" s="16"/>
    </row>
    <row r="9" spans="1:7" x14ac:dyDescent="0.25">
      <c r="B9" s="14">
        <v>47403.91</v>
      </c>
      <c r="C9" s="14">
        <v>43944.142494</v>
      </c>
      <c r="D9" s="15">
        <v>44075</v>
      </c>
      <c r="E9" s="10">
        <f t="shared" ref="E9:F24" si="2">B9</f>
        <v>47403.91</v>
      </c>
      <c r="F9" s="10">
        <f t="shared" si="2"/>
        <v>43944.142494</v>
      </c>
      <c r="G9" s="16"/>
    </row>
    <row r="10" spans="1:7" x14ac:dyDescent="0.25">
      <c r="B10" s="14">
        <v>49928.65</v>
      </c>
      <c r="C10" s="14">
        <v>47217.679454999998</v>
      </c>
      <c r="D10" s="15">
        <v>44105</v>
      </c>
      <c r="E10" s="10">
        <f t="shared" si="2"/>
        <v>49928.65</v>
      </c>
      <c r="F10" s="10">
        <f t="shared" si="2"/>
        <v>47217.679454999998</v>
      </c>
      <c r="G10" s="16"/>
    </row>
    <row r="11" spans="1:7" x14ac:dyDescent="0.25">
      <c r="B11" s="14">
        <v>52222.63</v>
      </c>
      <c r="C11" s="14">
        <v>53282.461415999998</v>
      </c>
      <c r="D11" s="15">
        <v>44136</v>
      </c>
      <c r="E11" s="10">
        <f t="shared" si="2"/>
        <v>52222.63</v>
      </c>
      <c r="F11" s="10">
        <f t="shared" si="2"/>
        <v>53282.461415999998</v>
      </c>
      <c r="G11" s="16"/>
    </row>
    <row r="12" spans="1:7" x14ac:dyDescent="0.25">
      <c r="B12" s="14">
        <v>54796.92</v>
      </c>
      <c r="C12" s="14">
        <v>57324.016353999999</v>
      </c>
      <c r="D12" s="15">
        <v>44166</v>
      </c>
      <c r="E12" s="10">
        <f t="shared" si="2"/>
        <v>54796.92</v>
      </c>
      <c r="F12" s="10">
        <f t="shared" si="2"/>
        <v>57324.016353999999</v>
      </c>
      <c r="G12" s="16"/>
    </row>
    <row r="13" spans="1:7" x14ac:dyDescent="0.25">
      <c r="E13" s="13" t="s">
        <v>18</v>
      </c>
      <c r="F13" s="13" t="s">
        <v>19</v>
      </c>
      <c r="G13" s="16"/>
    </row>
    <row r="14" spans="1:7" x14ac:dyDescent="0.25">
      <c r="A14" t="s">
        <v>21</v>
      </c>
      <c r="B14" s="14">
        <v>10569.24</v>
      </c>
      <c r="C14" s="14">
        <v>10742.407847</v>
      </c>
      <c r="D14" s="15">
        <v>44044</v>
      </c>
      <c r="E14" s="10">
        <f t="shared" si="2"/>
        <v>10569.24</v>
      </c>
      <c r="F14" s="10">
        <f t="shared" si="2"/>
        <v>10742.407847</v>
      </c>
      <c r="G14" s="16"/>
    </row>
    <row r="15" spans="1:7" x14ac:dyDescent="0.25">
      <c r="B15" s="14">
        <v>10101.1</v>
      </c>
      <c r="C15" s="14">
        <v>11570.10477</v>
      </c>
      <c r="D15" s="15">
        <v>44075</v>
      </c>
      <c r="E15" s="10">
        <f t="shared" si="2"/>
        <v>10101.1</v>
      </c>
      <c r="F15" s="10">
        <f t="shared" si="2"/>
        <v>11570.10477</v>
      </c>
      <c r="G15" s="16"/>
    </row>
    <row r="16" spans="1:7" x14ac:dyDescent="0.25">
      <c r="B16" s="14">
        <v>11222.02</v>
      </c>
      <c r="C16" s="14">
        <v>10786.016684</v>
      </c>
      <c r="D16" s="15">
        <v>44105</v>
      </c>
      <c r="E16" s="10">
        <f t="shared" si="2"/>
        <v>11222.02</v>
      </c>
      <c r="F16" s="10">
        <f t="shared" si="2"/>
        <v>10786.016684</v>
      </c>
      <c r="G16" s="16"/>
    </row>
    <row r="17" spans="1:7" x14ac:dyDescent="0.25">
      <c r="B17" s="14">
        <v>11863.75</v>
      </c>
      <c r="C17" s="14">
        <v>12664.414194000001</v>
      </c>
      <c r="D17" s="15">
        <v>44136</v>
      </c>
      <c r="E17" s="10">
        <f t="shared" si="2"/>
        <v>11863.75</v>
      </c>
      <c r="F17" s="10">
        <f t="shared" si="2"/>
        <v>12664.414194000001</v>
      </c>
      <c r="G17" s="16"/>
    </row>
    <row r="18" spans="1:7" x14ac:dyDescent="0.25">
      <c r="B18" s="14">
        <v>13224.28</v>
      </c>
      <c r="C18" s="14">
        <v>14438.376084</v>
      </c>
      <c r="D18" s="15">
        <v>44166</v>
      </c>
      <c r="E18" s="10">
        <f t="shared" si="2"/>
        <v>13224.28</v>
      </c>
      <c r="F18" s="10">
        <f t="shared" si="2"/>
        <v>14438.376084</v>
      </c>
      <c r="G18" s="16"/>
    </row>
    <row r="19" spans="1:7" x14ac:dyDescent="0.25">
      <c r="E19" s="13" t="s">
        <v>18</v>
      </c>
      <c r="F19" s="13" t="s">
        <v>19</v>
      </c>
      <c r="G19" s="16"/>
    </row>
    <row r="20" spans="1:7" x14ac:dyDescent="0.25">
      <c r="A20" t="s">
        <v>22</v>
      </c>
      <c r="B20" s="14">
        <v>11115.19</v>
      </c>
      <c r="C20" s="14">
        <v>11839.690849000001</v>
      </c>
      <c r="D20" s="15">
        <v>44044</v>
      </c>
      <c r="E20" s="10">
        <f t="shared" si="2"/>
        <v>11115.19</v>
      </c>
      <c r="F20" s="10">
        <f t="shared" si="2"/>
        <v>11839.690849000001</v>
      </c>
      <c r="G20" s="17"/>
    </row>
    <row r="21" spans="1:7" x14ac:dyDescent="0.25">
      <c r="B21" s="14">
        <v>11227.53</v>
      </c>
      <c r="C21" s="14">
        <v>12883.228617999999</v>
      </c>
      <c r="D21" s="15">
        <v>44075</v>
      </c>
      <c r="E21" s="10">
        <f t="shared" si="2"/>
        <v>11227.53</v>
      </c>
      <c r="F21" s="10">
        <f t="shared" si="2"/>
        <v>12883.228617999999</v>
      </c>
      <c r="G21" s="17"/>
    </row>
    <row r="22" spans="1:7" x14ac:dyDescent="0.25">
      <c r="B22" s="14">
        <v>11524.09</v>
      </c>
      <c r="C22" s="14">
        <v>12091.546512999999</v>
      </c>
      <c r="D22" s="15">
        <v>44105</v>
      </c>
      <c r="E22" s="10">
        <f t="shared" si="2"/>
        <v>11524.09</v>
      </c>
      <c r="F22" s="10">
        <f t="shared" si="2"/>
        <v>12091.546512999999</v>
      </c>
      <c r="G22" s="17"/>
    </row>
    <row r="23" spans="1:7" x14ac:dyDescent="0.25">
      <c r="B23" s="14">
        <v>12303.78</v>
      </c>
      <c r="C23" s="14">
        <v>12137.149554</v>
      </c>
      <c r="D23" s="15">
        <v>44136</v>
      </c>
      <c r="E23" s="10">
        <f t="shared" si="2"/>
        <v>12303.78</v>
      </c>
      <c r="F23" s="10">
        <f t="shared" si="2"/>
        <v>12137.149554</v>
      </c>
      <c r="G23" s="17"/>
    </row>
    <row r="24" spans="1:7" x14ac:dyDescent="0.25">
      <c r="B24" s="14">
        <v>14320.5</v>
      </c>
      <c r="C24" s="14">
        <v>15330.669376</v>
      </c>
      <c r="D24" s="15">
        <v>44166</v>
      </c>
      <c r="E24" s="10">
        <f t="shared" si="2"/>
        <v>14320.5</v>
      </c>
      <c r="F24" s="10">
        <f t="shared" si="2"/>
        <v>15330.669376</v>
      </c>
      <c r="G24" s="17"/>
    </row>
    <row r="25" spans="1:7" x14ac:dyDescent="0.25">
      <c r="E25" s="10"/>
      <c r="F25" s="10"/>
    </row>
    <row r="26" spans="1:7" x14ac:dyDescent="0.25">
      <c r="E26" s="10"/>
      <c r="F26" s="10"/>
    </row>
    <row r="27" spans="1:7" x14ac:dyDescent="0.25">
      <c r="E27" s="10"/>
      <c r="F27" s="10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662C-66E1-43C7-9B02-E5C1E1A3ED4F}">
  <dimension ref="A1:G27"/>
  <sheetViews>
    <sheetView tabSelected="1" topLeftCell="A13" workbookViewId="0">
      <selection activeCell="F14" sqref="F14"/>
    </sheetView>
  </sheetViews>
  <sheetFormatPr defaultRowHeight="15" x14ac:dyDescent="0.25"/>
  <cols>
    <col min="1" max="1" width="14.28515625" bestFit="1" customWidth="1"/>
    <col min="2" max="2" width="16.42578125" bestFit="1" customWidth="1"/>
    <col min="3" max="3" width="13.85546875" bestFit="1" customWidth="1"/>
    <col min="5" max="5" width="15.28515625" bestFit="1" customWidth="1"/>
    <col min="6" max="6" width="12" bestFit="1" customWidth="1"/>
    <col min="7" max="7" width="16.85546875" bestFit="1" customWidth="1"/>
  </cols>
  <sheetData>
    <row r="1" spans="1:7" x14ac:dyDescent="0.25">
      <c r="A1" s="12" t="s">
        <v>16</v>
      </c>
      <c r="B1" s="13" t="s">
        <v>18</v>
      </c>
      <c r="C1" s="13" t="s">
        <v>19</v>
      </c>
      <c r="D1" s="12"/>
      <c r="E1" s="13" t="s">
        <v>18</v>
      </c>
      <c r="F1" s="13" t="s">
        <v>19</v>
      </c>
      <c r="G1" s="16"/>
    </row>
    <row r="2" spans="1:7" ht="15" customHeight="1" x14ac:dyDescent="0.25">
      <c r="A2" t="s">
        <v>17</v>
      </c>
      <c r="B2" s="14">
        <v>13284.45</v>
      </c>
      <c r="C2" s="11">
        <v>13095781016</v>
      </c>
      <c r="D2" s="15">
        <v>44044</v>
      </c>
      <c r="E2" s="14">
        <v>3.8999999999999998E-3</v>
      </c>
      <c r="F2" s="14">
        <v>-0.40799999999999997</v>
      </c>
      <c r="G2" s="16"/>
    </row>
    <row r="3" spans="1:7" x14ac:dyDescent="0.25">
      <c r="B3" s="14">
        <v>13809.87</v>
      </c>
      <c r="C3" s="11">
        <v>13960528087</v>
      </c>
      <c r="D3" s="15">
        <v>44075</v>
      </c>
      <c r="E3" s="14">
        <v>-0.38429999999999997</v>
      </c>
      <c r="F3" s="14">
        <v>0.50839999999999996</v>
      </c>
      <c r="G3" s="16"/>
    </row>
    <row r="4" spans="1:7" x14ac:dyDescent="0.25">
      <c r="B4" s="14">
        <v>14795.31</v>
      </c>
      <c r="C4" s="11">
        <v>14362242633</v>
      </c>
      <c r="D4" s="15">
        <v>44105</v>
      </c>
      <c r="E4" s="14">
        <v>0.98499999999999999</v>
      </c>
      <c r="F4" s="14">
        <v>0.19889999999999999</v>
      </c>
      <c r="G4" s="16"/>
    </row>
    <row r="5" spans="1:7" x14ac:dyDescent="0.25">
      <c r="B5" s="14">
        <v>14899.13</v>
      </c>
      <c r="C5" s="11">
        <v>15259317172</v>
      </c>
      <c r="D5" s="15">
        <v>44136</v>
      </c>
      <c r="E5" s="14">
        <v>-0.10249999999999999</v>
      </c>
      <c r="F5" s="14">
        <v>0.4788</v>
      </c>
      <c r="G5" s="16"/>
    </row>
    <row r="6" spans="1:7" x14ac:dyDescent="0.25">
      <c r="B6" s="14">
        <v>16391.71</v>
      </c>
      <c r="C6" s="11">
        <v>16538310720</v>
      </c>
      <c r="D6" s="15">
        <v>44166</v>
      </c>
      <c r="E6" s="14">
        <v>-0.42099999999999999</v>
      </c>
      <c r="F6" s="14">
        <v>0.65620000000000001</v>
      </c>
      <c r="G6" s="16"/>
    </row>
    <row r="7" spans="1:7" x14ac:dyDescent="0.25">
      <c r="E7" s="13" t="s">
        <v>18</v>
      </c>
      <c r="F7" s="13" t="s">
        <v>19</v>
      </c>
      <c r="G7" s="16"/>
    </row>
    <row r="8" spans="1:7" x14ac:dyDescent="0.25">
      <c r="A8" t="s">
        <v>20</v>
      </c>
      <c r="B8" s="14">
        <v>47033.03</v>
      </c>
      <c r="C8" s="14">
        <v>43579.668460000001</v>
      </c>
      <c r="D8" s="15">
        <v>44044</v>
      </c>
      <c r="E8" s="14">
        <v>-4.7272999999999996</v>
      </c>
      <c r="F8" s="14">
        <v>-5.5232000000000001</v>
      </c>
      <c r="G8" s="16"/>
    </row>
    <row r="9" spans="1:7" x14ac:dyDescent="0.25">
      <c r="B9" s="14">
        <v>47403.91</v>
      </c>
      <c r="C9" s="14">
        <v>43944.142494</v>
      </c>
      <c r="D9" s="15">
        <v>44075</v>
      </c>
      <c r="E9" s="14">
        <v>-5.6303000000000001</v>
      </c>
      <c r="F9" s="14">
        <v>-4.4447000000000001</v>
      </c>
      <c r="G9" s="16"/>
    </row>
    <row r="10" spans="1:7" x14ac:dyDescent="0.25">
      <c r="B10" s="14">
        <v>49928.65</v>
      </c>
      <c r="C10" s="14">
        <v>47217.679454999998</v>
      </c>
      <c r="D10" s="15">
        <v>44105</v>
      </c>
      <c r="E10" s="14">
        <v>-3.7421000000000002</v>
      </c>
      <c r="F10" s="14">
        <v>-3.5207999999999999</v>
      </c>
      <c r="G10" s="16"/>
    </row>
    <row r="11" spans="1:7" x14ac:dyDescent="0.25">
      <c r="B11" s="14">
        <v>52222.63</v>
      </c>
      <c r="C11" s="14">
        <v>53282.461415999998</v>
      </c>
      <c r="D11" s="15">
        <v>44136</v>
      </c>
      <c r="E11" s="14">
        <v>-4.6527000000000003</v>
      </c>
      <c r="F11" s="14">
        <v>-2.8317999999999999</v>
      </c>
      <c r="G11" s="16"/>
    </row>
    <row r="12" spans="1:7" x14ac:dyDescent="0.25">
      <c r="B12" s="14">
        <v>54796.92</v>
      </c>
      <c r="C12" s="14">
        <v>57324.016353999999</v>
      </c>
      <c r="D12" s="15">
        <v>44166</v>
      </c>
      <c r="E12" s="14">
        <v>-4.9747000000000003</v>
      </c>
      <c r="F12" s="14">
        <v>-3.5028000000000001</v>
      </c>
      <c r="G12" s="16"/>
    </row>
    <row r="13" spans="1:7" ht="30" x14ac:dyDescent="0.25">
      <c r="E13" s="13" t="s">
        <v>34</v>
      </c>
      <c r="F13" s="13" t="s">
        <v>35</v>
      </c>
      <c r="G13" s="16"/>
    </row>
    <row r="14" spans="1:7" x14ac:dyDescent="0.25">
      <c r="A14" t="s">
        <v>21</v>
      </c>
      <c r="B14" s="14">
        <v>10569.24</v>
      </c>
      <c r="C14" s="14">
        <v>10742.407847</v>
      </c>
      <c r="D14" s="15">
        <v>44044</v>
      </c>
      <c r="E14" s="14">
        <v>0.53239999999999998</v>
      </c>
      <c r="F14" s="14">
        <v>0.21110000000000001</v>
      </c>
      <c r="G14" s="16"/>
    </row>
    <row r="15" spans="1:7" x14ac:dyDescent="0.25">
      <c r="B15" s="14">
        <v>10101.1</v>
      </c>
      <c r="C15" s="14">
        <v>11570.10477</v>
      </c>
      <c r="D15" s="15">
        <v>44075</v>
      </c>
      <c r="E15" s="14">
        <v>0.87560000000000004</v>
      </c>
      <c r="F15" s="14">
        <v>0.52700000000000002</v>
      </c>
      <c r="G15" s="16"/>
    </row>
    <row r="16" spans="1:7" x14ac:dyDescent="0.25">
      <c r="B16" s="14">
        <v>11222.02</v>
      </c>
      <c r="C16" s="14">
        <v>10786.016684</v>
      </c>
      <c r="D16" s="15">
        <v>44105</v>
      </c>
      <c r="E16" s="14">
        <v>-1.0661</v>
      </c>
      <c r="F16" s="14">
        <v>-0.37940000000000002</v>
      </c>
      <c r="G16" s="16"/>
    </row>
    <row r="17" spans="1:7" x14ac:dyDescent="0.25">
      <c r="B17" s="14">
        <v>11863.75</v>
      </c>
      <c r="C17" s="14">
        <v>12664.414194000001</v>
      </c>
      <c r="D17" s="15">
        <v>44136</v>
      </c>
      <c r="E17" s="14">
        <v>1.2060999999999999</v>
      </c>
      <c r="F17" s="14">
        <v>1.1347</v>
      </c>
      <c r="G17" s="16"/>
    </row>
    <row r="18" spans="1:7" x14ac:dyDescent="0.25">
      <c r="B18" s="14">
        <v>13224.28</v>
      </c>
      <c r="C18" s="14">
        <v>14438.376084</v>
      </c>
      <c r="D18" s="15">
        <v>44166</v>
      </c>
      <c r="E18" s="14">
        <v>-1.1529</v>
      </c>
      <c r="F18" s="14">
        <v>0.9214</v>
      </c>
      <c r="G18" s="16"/>
    </row>
    <row r="19" spans="1:7" x14ac:dyDescent="0.25">
      <c r="E19" s="13" t="s">
        <v>18</v>
      </c>
      <c r="F19" s="13" t="s">
        <v>19</v>
      </c>
      <c r="G19" s="16"/>
    </row>
    <row r="20" spans="1:7" x14ac:dyDescent="0.25">
      <c r="A20" t="s">
        <v>22</v>
      </c>
      <c r="B20" s="14">
        <v>11115.19</v>
      </c>
      <c r="C20" s="14">
        <v>11839.690849000001</v>
      </c>
      <c r="D20" s="15">
        <v>44044</v>
      </c>
      <c r="E20" s="14">
        <v>4.0899999999999999E-2</v>
      </c>
      <c r="F20" s="14">
        <v>0.30109999999999998</v>
      </c>
      <c r="G20" s="17"/>
    </row>
    <row r="21" spans="1:7" x14ac:dyDescent="0.25">
      <c r="B21" s="14">
        <v>11227.53</v>
      </c>
      <c r="C21" s="14">
        <v>12883.228617999999</v>
      </c>
      <c r="D21" s="15">
        <v>44075</v>
      </c>
      <c r="E21" s="14">
        <v>0.25940000000000002</v>
      </c>
      <c r="F21" s="14">
        <v>0.5766</v>
      </c>
      <c r="G21" s="17"/>
    </row>
    <row r="22" spans="1:7" x14ac:dyDescent="0.25">
      <c r="B22" s="14">
        <v>11524.09</v>
      </c>
      <c r="C22" s="14">
        <v>12091.546512999999</v>
      </c>
      <c r="D22" s="15">
        <v>44105</v>
      </c>
      <c r="E22" s="14">
        <v>0.14019999999999999</v>
      </c>
      <c r="F22" s="14">
        <v>-0.39179999999999998</v>
      </c>
      <c r="G22" s="17"/>
    </row>
    <row r="23" spans="1:7" x14ac:dyDescent="0.25">
      <c r="B23" s="14">
        <v>12303.78</v>
      </c>
      <c r="C23" s="14">
        <v>12137.149554</v>
      </c>
      <c r="D23" s="15">
        <v>44136</v>
      </c>
      <c r="E23" s="14">
        <v>7.9100000000000004E-2</v>
      </c>
      <c r="F23" s="14">
        <v>3.04E-2</v>
      </c>
      <c r="G23" s="17"/>
    </row>
    <row r="24" spans="1:7" x14ac:dyDescent="0.25">
      <c r="B24" s="14">
        <v>14320.5</v>
      </c>
      <c r="C24" s="14">
        <v>15330.669376</v>
      </c>
      <c r="D24" s="15">
        <v>44166</v>
      </c>
      <c r="E24" s="14">
        <v>0.15359999999999999</v>
      </c>
      <c r="F24" s="14">
        <v>1.7093</v>
      </c>
      <c r="G24" s="17"/>
    </row>
    <row r="25" spans="1:7" x14ac:dyDescent="0.25">
      <c r="E25" s="10"/>
      <c r="F25" s="10"/>
    </row>
    <row r="26" spans="1:7" x14ac:dyDescent="0.25">
      <c r="E26" s="10"/>
      <c r="F26" s="10"/>
    </row>
    <row r="27" spans="1:7" x14ac:dyDescent="0.25">
      <c r="E27" s="10"/>
      <c r="F27" s="10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5375-6109-4D29-958D-73DD885885C6}">
  <dimension ref="A1"/>
  <sheetViews>
    <sheetView workbookViewId="0">
      <selection activeCell="H16" sqref="H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B454-4B8A-4CA5-B076-0660DBE265A5}">
  <dimension ref="A1:S26"/>
  <sheetViews>
    <sheetView workbookViewId="0">
      <selection activeCell="E2" sqref="E2"/>
    </sheetView>
  </sheetViews>
  <sheetFormatPr defaultRowHeight="15" x14ac:dyDescent="0.25"/>
  <sheetData>
    <row r="1" spans="1:19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O1" t="str">
        <f>A1</f>
        <v>periode</v>
      </c>
      <c r="P1" t="str">
        <f t="shared" ref="P1:S1" si="0">B1</f>
        <v>Volume impor (kg)</v>
      </c>
      <c r="Q1" t="str">
        <f t="shared" si="0"/>
        <v>Volume ekspor (kg)</v>
      </c>
      <c r="R1" t="str">
        <f t="shared" si="0"/>
        <v>Nilai ekspor (USD)</v>
      </c>
      <c r="S1" t="str">
        <f t="shared" si="0"/>
        <v>Nilai impor (USD)</v>
      </c>
    </row>
    <row r="2" spans="1:19" x14ac:dyDescent="0.25">
      <c r="A2" s="15">
        <v>43435</v>
      </c>
      <c r="B2">
        <v>14716898033</v>
      </c>
      <c r="C2">
        <v>52798736011</v>
      </c>
      <c r="D2">
        <v>14290093210</v>
      </c>
      <c r="E2">
        <v>15364986090</v>
      </c>
      <c r="O2" s="15">
        <f>A2</f>
        <v>43435</v>
      </c>
    </row>
    <row r="3" spans="1:19" x14ac:dyDescent="0.25">
      <c r="A3" s="15">
        <v>43466</v>
      </c>
      <c r="B3">
        <v>13892230800</v>
      </c>
      <c r="C3">
        <v>55153741678</v>
      </c>
      <c r="D3">
        <v>14028086397</v>
      </c>
      <c r="E3">
        <v>15005191440</v>
      </c>
      <c r="O3" s="15">
        <f t="shared" ref="O3:O26" si="1">A3</f>
        <v>43466</v>
      </c>
      <c r="P3">
        <f>B3/B2*100-100</f>
        <v>-5.6035397619174319</v>
      </c>
      <c r="Q3">
        <f t="shared" ref="Q3:S18" si="2">C3/C2*100-100</f>
        <v>4.4603447827034302</v>
      </c>
      <c r="R3">
        <f t="shared" si="2"/>
        <v>-1.8334856823512666</v>
      </c>
      <c r="S3">
        <f t="shared" si="2"/>
        <v>-2.3416529497164049</v>
      </c>
    </row>
    <row r="4" spans="1:19" x14ac:dyDescent="0.25">
      <c r="A4" s="15">
        <v>43497</v>
      </c>
      <c r="B4">
        <v>12538456210</v>
      </c>
      <c r="C4">
        <v>48714544729</v>
      </c>
      <c r="D4">
        <v>12788557132</v>
      </c>
      <c r="E4">
        <v>12465073944</v>
      </c>
      <c r="O4" s="15">
        <f t="shared" si="1"/>
        <v>43497</v>
      </c>
      <c r="P4">
        <f t="shared" ref="P4:P26" si="3">B4/B3*100-100</f>
        <v>-9.7448322698468246</v>
      </c>
      <c r="Q4">
        <f t="shared" si="2"/>
        <v>-11.674995663201756</v>
      </c>
      <c r="R4">
        <f t="shared" si="2"/>
        <v>-8.8360538274492058</v>
      </c>
      <c r="S4">
        <f t="shared" si="2"/>
        <v>-16.928257837675403</v>
      </c>
    </row>
    <row r="5" spans="1:19" x14ac:dyDescent="0.25">
      <c r="A5" s="15">
        <v>43525</v>
      </c>
      <c r="B5">
        <v>13125266829</v>
      </c>
      <c r="C5">
        <v>57526309274</v>
      </c>
      <c r="D5">
        <v>14447789013</v>
      </c>
      <c r="E5">
        <v>13746621857</v>
      </c>
      <c r="O5" s="15">
        <f t="shared" si="1"/>
        <v>43525</v>
      </c>
      <c r="P5">
        <f t="shared" si="3"/>
        <v>4.6800866803043277</v>
      </c>
      <c r="Q5">
        <f t="shared" si="2"/>
        <v>18.088570044162424</v>
      </c>
      <c r="R5">
        <f t="shared" si="2"/>
        <v>12.974347800724189</v>
      </c>
      <c r="S5">
        <f t="shared" si="2"/>
        <v>10.281109592750283</v>
      </c>
    </row>
    <row r="6" spans="1:19" x14ac:dyDescent="0.25">
      <c r="A6" s="15">
        <v>43556</v>
      </c>
      <c r="B6">
        <v>14143962559</v>
      </c>
      <c r="C6">
        <v>52365329749</v>
      </c>
      <c r="D6">
        <v>13068068333</v>
      </c>
      <c r="E6">
        <v>15399185930</v>
      </c>
      <c r="O6" s="15">
        <f t="shared" si="1"/>
        <v>43556</v>
      </c>
      <c r="P6">
        <f t="shared" si="3"/>
        <v>7.7613334896111468</v>
      </c>
      <c r="Q6">
        <f t="shared" si="2"/>
        <v>-8.971511626824622</v>
      </c>
      <c r="R6">
        <f t="shared" si="2"/>
        <v>-9.5497011948232284</v>
      </c>
      <c r="S6">
        <f t="shared" si="2"/>
        <v>12.021601308240591</v>
      </c>
    </row>
    <row r="7" spans="1:19" x14ac:dyDescent="0.25">
      <c r="A7" s="15">
        <v>43586</v>
      </c>
      <c r="B7">
        <v>14766069634</v>
      </c>
      <c r="C7">
        <v>57680016608</v>
      </c>
      <c r="D7">
        <v>14751890718</v>
      </c>
      <c r="E7">
        <v>14606659275</v>
      </c>
      <c r="O7" s="15">
        <f t="shared" si="1"/>
        <v>43586</v>
      </c>
      <c r="P7">
        <f t="shared" si="3"/>
        <v>4.398393112290492</v>
      </c>
      <c r="Q7">
        <f t="shared" si="2"/>
        <v>10.149247382714123</v>
      </c>
      <c r="R7">
        <f t="shared" si="2"/>
        <v>12.885013623229582</v>
      </c>
      <c r="S7">
        <f t="shared" si="2"/>
        <v>-5.1465490357904997</v>
      </c>
    </row>
    <row r="8" spans="1:19" x14ac:dyDescent="0.25">
      <c r="A8" s="15">
        <v>43617</v>
      </c>
      <c r="B8">
        <v>10254928550</v>
      </c>
      <c r="C8">
        <v>46497604257</v>
      </c>
      <c r="D8">
        <v>11763353137</v>
      </c>
      <c r="E8">
        <v>11495388062</v>
      </c>
      <c r="O8" s="15">
        <f t="shared" si="1"/>
        <v>43617</v>
      </c>
      <c r="P8">
        <f t="shared" si="3"/>
        <v>-30.550723353036034</v>
      </c>
      <c r="Q8">
        <f t="shared" si="2"/>
        <v>-19.386978382820104</v>
      </c>
      <c r="R8">
        <f t="shared" si="2"/>
        <v>-20.258674892116971</v>
      </c>
      <c r="S8">
        <f t="shared" si="2"/>
        <v>-21.300361392868865</v>
      </c>
    </row>
    <row r="9" spans="1:19" x14ac:dyDescent="0.25">
      <c r="A9" s="15">
        <v>43647</v>
      </c>
      <c r="B9">
        <v>13609908017</v>
      </c>
      <c r="C9">
        <v>56408079594</v>
      </c>
      <c r="D9">
        <v>15238418109</v>
      </c>
      <c r="E9">
        <v>15518475622</v>
      </c>
      <c r="O9" s="15">
        <f t="shared" si="1"/>
        <v>43647</v>
      </c>
      <c r="P9">
        <f t="shared" si="3"/>
        <v>32.715776132833241</v>
      </c>
      <c r="Q9">
        <f t="shared" si="2"/>
        <v>21.313948310590703</v>
      </c>
      <c r="R9">
        <f t="shared" si="2"/>
        <v>29.541449036921819</v>
      </c>
      <c r="S9">
        <f t="shared" si="2"/>
        <v>34.997405379458343</v>
      </c>
    </row>
    <row r="10" spans="1:19" x14ac:dyDescent="0.25">
      <c r="A10" s="15">
        <v>43678</v>
      </c>
      <c r="B10">
        <v>12679655746</v>
      </c>
      <c r="C10">
        <v>52385275556</v>
      </c>
      <c r="D10">
        <v>14261962734</v>
      </c>
      <c r="E10">
        <v>14169350761</v>
      </c>
      <c r="O10" s="15">
        <f t="shared" si="1"/>
        <v>43678</v>
      </c>
      <c r="P10">
        <f t="shared" si="3"/>
        <v>-6.8351106402631814</v>
      </c>
      <c r="Q10">
        <f t="shared" si="2"/>
        <v>-7.131609632794337</v>
      </c>
      <c r="R10">
        <f t="shared" si="2"/>
        <v>-6.4078526262728985</v>
      </c>
      <c r="S10">
        <f t="shared" si="2"/>
        <v>-8.6936687201891942</v>
      </c>
    </row>
    <row r="11" spans="1:19" x14ac:dyDescent="0.25">
      <c r="A11" s="15">
        <v>43709</v>
      </c>
      <c r="B11">
        <v>13506445659</v>
      </c>
      <c r="C11">
        <v>54588169198</v>
      </c>
      <c r="D11">
        <v>14080108446</v>
      </c>
      <c r="E11">
        <v>14263448876</v>
      </c>
      <c r="O11" s="15">
        <f t="shared" si="1"/>
        <v>43709</v>
      </c>
      <c r="P11">
        <f t="shared" si="3"/>
        <v>6.5206022116241229</v>
      </c>
      <c r="Q11">
        <f t="shared" si="2"/>
        <v>4.2051771583125515</v>
      </c>
      <c r="R11">
        <f t="shared" si="2"/>
        <v>-1.2751000082651132</v>
      </c>
      <c r="S11">
        <f t="shared" si="2"/>
        <v>0.66409616493507428</v>
      </c>
    </row>
    <row r="12" spans="1:19" x14ac:dyDescent="0.25">
      <c r="A12" s="15">
        <v>43739</v>
      </c>
      <c r="B12">
        <v>13605297569</v>
      </c>
      <c r="C12">
        <v>61412977962</v>
      </c>
      <c r="D12">
        <v>14881456854</v>
      </c>
      <c r="E12">
        <v>14759081430</v>
      </c>
      <c r="O12" s="15">
        <f t="shared" si="1"/>
        <v>43739</v>
      </c>
      <c r="P12">
        <f t="shared" si="3"/>
        <v>0.73188692640340491</v>
      </c>
      <c r="Q12">
        <f t="shared" si="2"/>
        <v>12.502358778960556</v>
      </c>
      <c r="R12">
        <f t="shared" si="2"/>
        <v>5.6913511076518262</v>
      </c>
      <c r="S12">
        <f t="shared" si="2"/>
        <v>3.4748436952998247</v>
      </c>
    </row>
    <row r="13" spans="1:19" x14ac:dyDescent="0.25">
      <c r="A13" s="15">
        <v>43770</v>
      </c>
      <c r="B13">
        <v>16222862032</v>
      </c>
      <c r="C13">
        <v>56022187370</v>
      </c>
      <c r="D13">
        <v>13944486957</v>
      </c>
      <c r="E13">
        <v>15340475284</v>
      </c>
      <c r="O13" s="15">
        <f t="shared" si="1"/>
        <v>43770</v>
      </c>
      <c r="P13">
        <f t="shared" si="3"/>
        <v>19.239303291419247</v>
      </c>
      <c r="Q13">
        <f t="shared" si="2"/>
        <v>-8.7779338682055368</v>
      </c>
      <c r="R13">
        <f t="shared" si="2"/>
        <v>-6.2962242621302948</v>
      </c>
      <c r="S13">
        <f t="shared" si="2"/>
        <v>3.9392279035620277</v>
      </c>
    </row>
    <row r="14" spans="1:19" x14ac:dyDescent="0.25">
      <c r="A14" s="15">
        <v>43800</v>
      </c>
      <c r="B14">
        <v>14283648453</v>
      </c>
      <c r="C14">
        <v>55720138557</v>
      </c>
      <c r="D14">
        <v>14428818305</v>
      </c>
      <c r="E14">
        <v>14506784516</v>
      </c>
      <c r="O14" s="15">
        <f t="shared" si="1"/>
        <v>43800</v>
      </c>
      <c r="P14">
        <f t="shared" si="3"/>
        <v>-11.953584855587465</v>
      </c>
      <c r="Q14">
        <f t="shared" si="2"/>
        <v>-0.53915926382008195</v>
      </c>
      <c r="R14">
        <f t="shared" si="2"/>
        <v>3.4732819464316549</v>
      </c>
      <c r="S14">
        <f t="shared" si="2"/>
        <v>-5.4345823878712167</v>
      </c>
    </row>
    <row r="15" spans="1:19" x14ac:dyDescent="0.25">
      <c r="A15" s="15">
        <v>43831</v>
      </c>
      <c r="B15">
        <v>12143552871</v>
      </c>
      <c r="C15">
        <v>50925398993</v>
      </c>
      <c r="D15">
        <v>13632036109</v>
      </c>
      <c r="E15">
        <v>14268720284</v>
      </c>
      <c r="O15" s="15">
        <f t="shared" si="1"/>
        <v>43831</v>
      </c>
      <c r="P15">
        <f t="shared" si="3"/>
        <v>-14.982835716252268</v>
      </c>
      <c r="Q15">
        <f t="shared" si="2"/>
        <v>-8.6050388390458323</v>
      </c>
      <c r="R15">
        <f t="shared" si="2"/>
        <v>-5.5221583580679692</v>
      </c>
      <c r="S15">
        <f t="shared" si="2"/>
        <v>-1.6410544441287556</v>
      </c>
    </row>
    <row r="16" spans="1:19" x14ac:dyDescent="0.25">
      <c r="A16" s="15">
        <v>43862</v>
      </c>
      <c r="B16">
        <v>13059584031</v>
      </c>
      <c r="C16">
        <v>49672619258</v>
      </c>
      <c r="D16">
        <v>14060899749</v>
      </c>
      <c r="E16">
        <v>11548100132</v>
      </c>
      <c r="O16" s="15">
        <f t="shared" si="1"/>
        <v>43862</v>
      </c>
      <c r="P16">
        <f t="shared" si="3"/>
        <v>7.5433538251196097</v>
      </c>
      <c r="Q16">
        <f t="shared" si="2"/>
        <v>-2.4600292973103706</v>
      </c>
      <c r="R16">
        <f t="shared" si="2"/>
        <v>3.1459984155768126</v>
      </c>
      <c r="S16">
        <f t="shared" si="2"/>
        <v>-19.067022815288652</v>
      </c>
    </row>
    <row r="17" spans="1:19" x14ac:dyDescent="0.25">
      <c r="A17" s="15">
        <v>43891</v>
      </c>
      <c r="B17">
        <v>14432183255</v>
      </c>
      <c r="C17">
        <v>54128055248</v>
      </c>
      <c r="D17">
        <v>14067939680</v>
      </c>
      <c r="E17">
        <v>13352176374</v>
      </c>
      <c r="O17" s="15">
        <f t="shared" si="1"/>
        <v>43891</v>
      </c>
      <c r="P17">
        <f t="shared" si="3"/>
        <v>10.510282875333644</v>
      </c>
      <c r="Q17">
        <f t="shared" si="2"/>
        <v>8.9696014757313804</v>
      </c>
      <c r="R17">
        <f t="shared" si="2"/>
        <v>5.0067429010013598E-2</v>
      </c>
      <c r="S17">
        <f t="shared" si="2"/>
        <v>15.622277442857197</v>
      </c>
    </row>
    <row r="18" spans="1:19" x14ac:dyDescent="0.25">
      <c r="A18" s="15">
        <v>43922</v>
      </c>
      <c r="B18">
        <v>15051046827</v>
      </c>
      <c r="C18">
        <v>45193685915</v>
      </c>
      <c r="D18">
        <v>12163136633</v>
      </c>
      <c r="E18">
        <v>12535233221</v>
      </c>
      <c r="O18" s="15">
        <f t="shared" si="1"/>
        <v>43922</v>
      </c>
      <c r="P18">
        <f t="shared" si="3"/>
        <v>4.288080057364823</v>
      </c>
      <c r="Q18">
        <f t="shared" si="2"/>
        <v>-16.505986206349291</v>
      </c>
      <c r="R18">
        <f t="shared" si="2"/>
        <v>-13.540028535294368</v>
      </c>
      <c r="S18">
        <f t="shared" si="2"/>
        <v>-6.1184269149619013</v>
      </c>
    </row>
    <row r="19" spans="1:19" x14ac:dyDescent="0.25">
      <c r="A19" s="15">
        <v>43952</v>
      </c>
      <c r="B19">
        <v>10084426066</v>
      </c>
      <c r="C19">
        <v>42317630735</v>
      </c>
      <c r="D19">
        <v>10454279383</v>
      </c>
      <c r="E19">
        <v>8438627383</v>
      </c>
      <c r="O19" s="15">
        <f t="shared" si="1"/>
        <v>43952</v>
      </c>
      <c r="P19">
        <f t="shared" si="3"/>
        <v>-32.998507134337018</v>
      </c>
      <c r="Q19">
        <f t="shared" ref="Q19:Q26" si="4">C19/C18*100-100</f>
        <v>-6.3638429169270836</v>
      </c>
      <c r="R19">
        <f t="shared" ref="R19:R26" si="5">D19/D18*100-100</f>
        <v>-14.049478366983664</v>
      </c>
      <c r="S19">
        <f t="shared" ref="S19:S26" si="6">E19/E18*100-100</f>
        <v>-32.680730910830178</v>
      </c>
    </row>
    <row r="20" spans="1:19" x14ac:dyDescent="0.25">
      <c r="A20" s="15">
        <v>43983</v>
      </c>
      <c r="B20">
        <v>11505323617</v>
      </c>
      <c r="C20">
        <v>46494085562</v>
      </c>
      <c r="D20">
        <v>12009343419</v>
      </c>
      <c r="E20">
        <v>10760317981</v>
      </c>
      <c r="O20" s="15">
        <f t="shared" si="1"/>
        <v>43983</v>
      </c>
      <c r="P20">
        <f t="shared" si="3"/>
        <v>14.09001902240729</v>
      </c>
      <c r="Q20">
        <f t="shared" si="4"/>
        <v>9.8693021193782187</v>
      </c>
      <c r="R20">
        <f t="shared" si="5"/>
        <v>14.874904132835141</v>
      </c>
      <c r="S20">
        <f t="shared" si="6"/>
        <v>27.512656888692021</v>
      </c>
    </row>
    <row r="21" spans="1:19" x14ac:dyDescent="0.25">
      <c r="A21" s="15">
        <v>44013</v>
      </c>
      <c r="B21">
        <v>11323464029</v>
      </c>
      <c r="C21">
        <v>46394877063</v>
      </c>
      <c r="D21">
        <v>13702671501</v>
      </c>
      <c r="E21">
        <v>10464299676</v>
      </c>
      <c r="O21" s="15">
        <f t="shared" si="1"/>
        <v>44013</v>
      </c>
      <c r="P21">
        <f t="shared" si="3"/>
        <v>-1.5806559993783083</v>
      </c>
      <c r="Q21">
        <f t="shared" si="4"/>
        <v>-0.21337875086865665</v>
      </c>
      <c r="R21">
        <f t="shared" si="5"/>
        <v>14.100088763562084</v>
      </c>
      <c r="S21">
        <f t="shared" si="6"/>
        <v>-2.7510181903796251</v>
      </c>
    </row>
    <row r="22" spans="1:19" x14ac:dyDescent="0.25">
      <c r="A22" s="15">
        <v>44044</v>
      </c>
      <c r="B22">
        <v>11839690849</v>
      </c>
      <c r="C22">
        <v>43579668460</v>
      </c>
      <c r="D22">
        <v>13095781016</v>
      </c>
      <c r="E22">
        <v>10742407847</v>
      </c>
      <c r="O22" s="15">
        <f t="shared" si="1"/>
        <v>44044</v>
      </c>
      <c r="P22">
        <f t="shared" si="3"/>
        <v>4.5589125260425192</v>
      </c>
      <c r="Q22">
        <f t="shared" si="4"/>
        <v>-6.0679298690180872</v>
      </c>
      <c r="R22">
        <f t="shared" si="5"/>
        <v>-4.4289939006106209</v>
      </c>
      <c r="S22">
        <f t="shared" si="6"/>
        <v>2.657685460192269</v>
      </c>
    </row>
    <row r="23" spans="1:19" x14ac:dyDescent="0.25">
      <c r="A23" s="15">
        <v>44075</v>
      </c>
      <c r="B23">
        <v>12883228618</v>
      </c>
      <c r="C23">
        <v>43944142494</v>
      </c>
      <c r="D23">
        <v>13960528087</v>
      </c>
      <c r="E23">
        <v>11570104770</v>
      </c>
      <c r="O23" s="15">
        <f t="shared" si="1"/>
        <v>44075</v>
      </c>
      <c r="P23">
        <f t="shared" si="3"/>
        <v>8.8138937266942037</v>
      </c>
      <c r="Q23">
        <f t="shared" si="4"/>
        <v>0.83633962092790171</v>
      </c>
      <c r="R23">
        <f t="shared" si="5"/>
        <v>6.6032493208574579</v>
      </c>
      <c r="S23">
        <f t="shared" si="6"/>
        <v>7.704947855160313</v>
      </c>
    </row>
    <row r="24" spans="1:19" x14ac:dyDescent="0.25">
      <c r="A24" s="15">
        <v>44105</v>
      </c>
      <c r="B24">
        <v>12091546513</v>
      </c>
      <c r="C24">
        <v>47217679455</v>
      </c>
      <c r="D24">
        <v>14362242633</v>
      </c>
      <c r="E24">
        <v>10786016684</v>
      </c>
      <c r="O24" s="15">
        <f t="shared" si="1"/>
        <v>44105</v>
      </c>
      <c r="P24">
        <f t="shared" si="3"/>
        <v>-6.1450598174892974</v>
      </c>
      <c r="Q24">
        <f t="shared" si="4"/>
        <v>7.4493135494610101</v>
      </c>
      <c r="R24">
        <f t="shared" si="5"/>
        <v>2.8775025091928796</v>
      </c>
      <c r="S24">
        <f t="shared" si="6"/>
        <v>-6.7768451676691228</v>
      </c>
    </row>
    <row r="25" spans="1:19" x14ac:dyDescent="0.25">
      <c r="A25" s="15">
        <v>44136</v>
      </c>
      <c r="B25">
        <v>12137149554</v>
      </c>
      <c r="C25">
        <v>53282461416</v>
      </c>
      <c r="D25">
        <v>15259317172</v>
      </c>
      <c r="E25">
        <v>12664414194</v>
      </c>
      <c r="O25" s="15">
        <f t="shared" si="1"/>
        <v>44136</v>
      </c>
      <c r="P25">
        <f t="shared" si="3"/>
        <v>0.37714812535327269</v>
      </c>
      <c r="Q25">
        <f t="shared" si="4"/>
        <v>12.844303301224144</v>
      </c>
      <c r="R25">
        <f t="shared" si="5"/>
        <v>6.2460617183753584</v>
      </c>
      <c r="S25">
        <f t="shared" si="6"/>
        <v>17.415117786591395</v>
      </c>
    </row>
    <row r="26" spans="1:19" x14ac:dyDescent="0.25">
      <c r="A26" s="15">
        <v>44166</v>
      </c>
      <c r="B26">
        <v>15330669376</v>
      </c>
      <c r="C26">
        <v>57324016354</v>
      </c>
      <c r="D26">
        <v>16538310720</v>
      </c>
      <c r="E26">
        <v>14438376084</v>
      </c>
      <c r="O26" s="15">
        <f t="shared" si="1"/>
        <v>44166</v>
      </c>
      <c r="P26">
        <f t="shared" si="3"/>
        <v>26.311942584142599</v>
      </c>
      <c r="Q26">
        <f t="shared" si="4"/>
        <v>7.5851505928860519</v>
      </c>
      <c r="R26">
        <f t="shared" si="5"/>
        <v>8.3817220232297274</v>
      </c>
      <c r="S26">
        <f t="shared" si="6"/>
        <v>14.007453189903146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Tabel</vt:lpstr>
      <vt:lpstr>Tabel (3)</vt:lpstr>
      <vt:lpstr>Highly Corr</vt:lpstr>
      <vt:lpstr>Actual vs Pred (2)</vt:lpstr>
      <vt:lpstr>Actual vs Pred</vt:lpstr>
      <vt:lpstr>Grafik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Jimmy-Nick</dc:creator>
  <cp:lastModifiedBy>Jimmy-Nick</cp:lastModifiedBy>
  <dcterms:created xsi:type="dcterms:W3CDTF">2021-05-28T03:41:06Z</dcterms:created>
  <dcterms:modified xsi:type="dcterms:W3CDTF">2021-07-19T10:16:36Z</dcterms:modified>
</cp:coreProperties>
</file>