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tabRatio="496" activeTab="1"/>
  </bookViews>
  <sheets>
    <sheet name="2023 l.o" sheetId="7" r:id="rId1"/>
    <sheet name="pur 23" sheetId="6" r:id="rId2"/>
    <sheet name="p. stock new" sheetId="5" r:id="rId3"/>
    <sheet name="capital " sheetId="2" r:id="rId4"/>
    <sheet name="Sheet3" sheetId="3" r:id="rId5"/>
    <sheet name="Sheet4" sheetId="4" r:id="rId6"/>
  </sheets>
  <definedNames>
    <definedName name="_xlnm._FilterDatabase" localSheetId="2" hidden="1">'p. stock new'!$A$1:$J$1</definedName>
  </definedNames>
  <calcPr calcId="124519"/>
</workbook>
</file>

<file path=xl/calcChain.xml><?xml version="1.0" encoding="utf-8"?>
<calcChain xmlns="http://schemas.openxmlformats.org/spreadsheetml/2006/main">
  <c r="R16" i="6"/>
  <c r="R18" s="1"/>
  <c r="M10" i="5" l="1"/>
  <c r="M46"/>
  <c r="M3"/>
  <c r="M4"/>
  <c r="M5"/>
  <c r="M6"/>
  <c r="M7"/>
  <c r="M8"/>
  <c r="M9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7"/>
  <c r="M48"/>
  <c r="M49"/>
  <c r="M50"/>
  <c r="M51"/>
  <c r="M52"/>
  <c r="M53"/>
  <c r="M54"/>
  <c r="M55"/>
  <c r="M56"/>
  <c r="M2"/>
  <c r="L57"/>
  <c r="M57" l="1"/>
  <c r="J52" i="7"/>
  <c r="J51"/>
  <c r="J50"/>
  <c r="J49"/>
  <c r="J48"/>
  <c r="J47"/>
  <c r="J46"/>
  <c r="J45"/>
  <c r="J44"/>
  <c r="J43"/>
  <c r="J42"/>
  <c r="J41"/>
  <c r="J40"/>
  <c r="J39"/>
  <c r="G39"/>
  <c r="J38"/>
  <c r="G38"/>
  <c r="J37"/>
  <c r="G37"/>
  <c r="J36"/>
  <c r="G36"/>
  <c r="J35"/>
  <c r="G35"/>
  <c r="J34"/>
  <c r="G34"/>
  <c r="J33"/>
  <c r="G33"/>
  <c r="J32"/>
  <c r="G32"/>
  <c r="J31"/>
  <c r="G31"/>
  <c r="J30"/>
  <c r="G30"/>
  <c r="J29"/>
  <c r="G29"/>
  <c r="J28"/>
  <c r="G28"/>
  <c r="J27"/>
  <c r="G27"/>
  <c r="J26"/>
  <c r="G26"/>
  <c r="J25"/>
  <c r="G25"/>
  <c r="J24"/>
  <c r="G24"/>
  <c r="J23"/>
  <c r="G23"/>
  <c r="J22"/>
  <c r="G22"/>
  <c r="J21"/>
  <c r="G21"/>
  <c r="J20"/>
  <c r="G20"/>
  <c r="J19"/>
  <c r="G19"/>
  <c r="J18"/>
  <c r="G18"/>
  <c r="J17"/>
  <c r="G17"/>
  <c r="J16"/>
  <c r="G16"/>
  <c r="J15"/>
  <c r="G15"/>
  <c r="J14"/>
  <c r="G14"/>
  <c r="J13"/>
  <c r="G13"/>
  <c r="J12"/>
  <c r="G12"/>
  <c r="J11"/>
  <c r="G11"/>
  <c r="J10"/>
  <c r="G10"/>
  <c r="J9"/>
  <c r="G9"/>
  <c r="J8"/>
  <c r="G8"/>
  <c r="J7"/>
  <c r="G7"/>
  <c r="J6"/>
  <c r="G6"/>
  <c r="J5"/>
  <c r="G5"/>
  <c r="J4"/>
  <c r="G4"/>
  <c r="J3"/>
  <c r="G3"/>
  <c r="J2"/>
  <c r="G2"/>
  <c r="G99" i="6"/>
  <c r="E99"/>
  <c r="G72"/>
  <c r="E72"/>
  <c r="G65"/>
  <c r="E65"/>
  <c r="G58"/>
  <c r="E58"/>
  <c r="G47"/>
  <c r="E47"/>
  <c r="G40"/>
  <c r="E40"/>
  <c r="G34"/>
  <c r="E34"/>
  <c r="G23"/>
  <c r="E23"/>
  <c r="Q16"/>
  <c r="P16"/>
  <c r="G12"/>
  <c r="E12"/>
  <c r="F57" i="5" l="1"/>
  <c r="J57"/>
  <c r="C15"/>
  <c r="G57"/>
  <c r="I57" l="1"/>
  <c r="H57"/>
  <c r="E57"/>
  <c r="C56"/>
  <c r="C55"/>
  <c r="C54"/>
  <c r="C53"/>
  <c r="C52"/>
  <c r="C51"/>
  <c r="C50"/>
  <c r="C47"/>
  <c r="C48"/>
  <c r="C49"/>
  <c r="C46"/>
  <c r="C41"/>
  <c r="C42"/>
  <c r="C43"/>
  <c r="C44"/>
  <c r="C45"/>
  <c r="C40"/>
  <c r="C37"/>
  <c r="C39"/>
  <c r="C38"/>
  <c r="C30"/>
  <c r="C17"/>
  <c r="C18"/>
  <c r="C19"/>
  <c r="C20"/>
  <c r="C21"/>
  <c r="C16"/>
  <c r="C23"/>
  <c r="C24"/>
  <c r="C25"/>
  <c r="C26"/>
  <c r="C27"/>
  <c r="C28"/>
  <c r="C29"/>
  <c r="C22"/>
  <c r="C11"/>
  <c r="C12"/>
  <c r="C13"/>
  <c r="C14"/>
  <c r="C10"/>
  <c r="C3"/>
  <c r="C4"/>
  <c r="C2"/>
  <c r="C6"/>
  <c r="C7"/>
  <c r="C8"/>
  <c r="C9"/>
  <c r="C5"/>
</calcChain>
</file>

<file path=xl/sharedStrings.xml><?xml version="1.0" encoding="utf-8"?>
<sst xmlns="http://schemas.openxmlformats.org/spreadsheetml/2006/main" count="242" uniqueCount="192">
  <si>
    <t>Purchase rate 15.4.23</t>
  </si>
  <si>
    <t>ITEM DETAILS /15.4.23</t>
  </si>
  <si>
    <t>S.No</t>
  </si>
  <si>
    <t>6.11</t>
  </si>
  <si>
    <t>WEEKLY FLOOR STOCK ENTRY BOOK - NOVEMBER 2023</t>
  </si>
  <si>
    <t>10.11</t>
  </si>
  <si>
    <t>6.11.</t>
  </si>
  <si>
    <t>1 li water</t>
  </si>
  <si>
    <t xml:space="preserve">rate veriation details </t>
  </si>
  <si>
    <t>2 li water</t>
  </si>
  <si>
    <t>mir 250</t>
  </si>
  <si>
    <t>trop mix fruit</t>
  </si>
  <si>
    <t xml:space="preserve">apple delight </t>
  </si>
  <si>
    <r>
      <rPr>
        <b/>
        <sz val="10"/>
        <color theme="1"/>
        <rFont val="Calibri"/>
        <family val="2"/>
        <scheme val="minor"/>
      </rPr>
      <t>Apple</t>
    </r>
    <r>
      <rPr>
        <sz val="10"/>
        <color theme="1"/>
        <rFont val="Calibri"/>
        <family val="2"/>
        <scheme val="minor"/>
      </rPr>
      <t xml:space="preserve"> 125Ml Tetra 40 Rs10</t>
    </r>
  </si>
  <si>
    <r>
      <t>7Up</t>
    </r>
    <r>
      <rPr>
        <b/>
        <sz val="10"/>
        <color theme="1"/>
        <rFont val="Calibri"/>
        <family val="2"/>
        <scheme val="minor"/>
      </rPr>
      <t xml:space="preserve"> Nimbooz</t>
    </r>
    <r>
      <rPr>
        <sz val="10"/>
        <color theme="1"/>
        <rFont val="Calibri"/>
        <family val="2"/>
        <scheme val="minor"/>
      </rPr>
      <t xml:space="preserve"> 125Ml Tetra 40 Rs10</t>
    </r>
  </si>
  <si>
    <r>
      <t>Tropicana</t>
    </r>
    <r>
      <rPr>
        <b/>
        <sz val="10"/>
        <color theme="1"/>
        <rFont val="Calibri"/>
        <family val="2"/>
        <scheme val="minor"/>
      </rPr>
      <t xml:space="preserve"> Slice</t>
    </r>
    <r>
      <rPr>
        <sz val="10"/>
        <color theme="1"/>
        <rFont val="Calibri"/>
        <family val="2"/>
        <scheme val="minor"/>
      </rPr>
      <t xml:space="preserve"> 200Ml Rgp 24 Rs 12</t>
    </r>
  </si>
  <si>
    <r>
      <t>Cb</t>
    </r>
    <r>
      <rPr>
        <b/>
        <sz val="10"/>
        <color theme="1"/>
        <rFont val="Calibri"/>
        <family val="2"/>
        <scheme val="minor"/>
      </rPr>
      <t xml:space="preserve"> Milk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Mango</t>
    </r>
    <r>
      <rPr>
        <sz val="10"/>
        <color theme="1"/>
        <rFont val="Calibri"/>
        <family val="2"/>
        <scheme val="minor"/>
      </rPr>
      <t xml:space="preserve"> 180Ml Pet 24 Rs 35       </t>
    </r>
    <r>
      <rPr>
        <b/>
        <sz val="10"/>
        <color theme="1"/>
        <rFont val="Calibri"/>
        <family val="2"/>
        <scheme val="minor"/>
      </rPr>
      <t>180ML</t>
    </r>
  </si>
  <si>
    <r>
      <t xml:space="preserve">Cb Milk </t>
    </r>
    <r>
      <rPr>
        <b/>
        <sz val="10"/>
        <color theme="1"/>
        <rFont val="Calibri"/>
        <family val="2"/>
        <scheme val="minor"/>
      </rPr>
      <t xml:space="preserve">Chocolate </t>
    </r>
    <r>
      <rPr>
        <sz val="10"/>
        <color theme="1"/>
        <rFont val="Calibri"/>
        <family val="2"/>
        <scheme val="minor"/>
      </rPr>
      <t>180Ml Pet 24 Rs 35</t>
    </r>
  </si>
  <si>
    <r>
      <rPr>
        <b/>
        <sz val="10"/>
        <color theme="1"/>
        <rFont val="Calibri"/>
        <family val="2"/>
        <scheme val="minor"/>
      </rPr>
      <t>Pepsi</t>
    </r>
    <r>
      <rPr>
        <sz val="10"/>
        <color theme="1"/>
        <rFont val="Calibri"/>
        <family val="2"/>
        <scheme val="minor"/>
      </rPr>
      <t xml:space="preserve"> Cola 250Ml Pet 30 Rs20</t>
    </r>
  </si>
  <si>
    <r>
      <rPr>
        <b/>
        <sz val="10"/>
        <color theme="1"/>
        <rFont val="Calibri"/>
        <family val="2"/>
        <scheme val="minor"/>
      </rPr>
      <t>Sting RED</t>
    </r>
    <r>
      <rPr>
        <sz val="10"/>
        <color theme="1"/>
        <rFont val="Calibri"/>
        <family val="2"/>
        <scheme val="minor"/>
      </rPr>
      <t xml:space="preserve"> 250Ml Pet 30 Rs20</t>
    </r>
  </si>
  <si>
    <r>
      <rPr>
        <b/>
        <sz val="10"/>
        <color theme="1"/>
        <rFont val="Calibri"/>
        <family val="2"/>
        <scheme val="minor"/>
      </rPr>
      <t xml:space="preserve">Sting  BLUE </t>
    </r>
    <r>
      <rPr>
        <sz val="10"/>
        <color theme="1"/>
        <rFont val="Calibri"/>
        <family val="2"/>
        <scheme val="minor"/>
      </rPr>
      <t>250Ml Pet 30 Rs20</t>
    </r>
  </si>
  <si>
    <r>
      <rPr>
        <b/>
        <sz val="10"/>
        <color theme="1"/>
        <rFont val="Calibri"/>
        <family val="2"/>
        <scheme val="minor"/>
      </rPr>
      <t>Mirinda</t>
    </r>
    <r>
      <rPr>
        <sz val="10"/>
        <color theme="1"/>
        <rFont val="Calibri"/>
        <family val="2"/>
        <scheme val="minor"/>
      </rPr>
      <t xml:space="preserve"> Orange 250Ml Pet 30 Rs15</t>
    </r>
  </si>
  <si>
    <r>
      <t xml:space="preserve">7Up </t>
    </r>
    <r>
      <rPr>
        <b/>
        <sz val="10"/>
        <color theme="1"/>
        <rFont val="Calibri"/>
        <family val="2"/>
        <scheme val="minor"/>
      </rPr>
      <t xml:space="preserve">Nimboz </t>
    </r>
    <r>
      <rPr>
        <sz val="10"/>
        <color theme="1"/>
        <rFont val="Calibri"/>
        <family val="2"/>
        <scheme val="minor"/>
      </rPr>
      <t>250Ml Pet 30 Rs15</t>
    </r>
  </si>
  <si>
    <r>
      <rPr>
        <b/>
        <sz val="10"/>
        <color theme="1"/>
        <rFont val="Calibri"/>
        <family val="2"/>
        <scheme val="minor"/>
      </rPr>
      <t>Soda</t>
    </r>
    <r>
      <rPr>
        <sz val="10"/>
        <color theme="1"/>
        <rFont val="Calibri"/>
        <family val="2"/>
        <scheme val="minor"/>
      </rPr>
      <t xml:space="preserve"> 250Ml Pet 30 Rs20</t>
    </r>
  </si>
  <si>
    <r>
      <rPr>
        <b/>
        <sz val="10"/>
        <color theme="1"/>
        <rFont val="Calibri"/>
        <family val="2"/>
        <scheme val="minor"/>
      </rPr>
      <t xml:space="preserve">7Up 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250M</t>
    </r>
    <r>
      <rPr>
        <sz val="10"/>
        <color theme="1"/>
        <rFont val="Calibri"/>
        <family val="2"/>
        <scheme val="minor"/>
      </rPr>
      <t xml:space="preserve">l </t>
    </r>
    <r>
      <rPr>
        <b/>
        <sz val="10"/>
        <color theme="1"/>
        <rFont val="Calibri"/>
        <family val="2"/>
        <scheme val="minor"/>
      </rPr>
      <t>Can</t>
    </r>
    <r>
      <rPr>
        <sz val="10"/>
        <color theme="1"/>
        <rFont val="Calibri"/>
        <family val="2"/>
        <scheme val="minor"/>
      </rPr>
      <t xml:space="preserve"> 24 Rs35                           </t>
    </r>
    <r>
      <rPr>
        <b/>
        <sz val="10"/>
        <color theme="1"/>
        <rFont val="Calibri"/>
        <family val="2"/>
        <scheme val="minor"/>
      </rPr>
      <t xml:space="preserve"> 250ml</t>
    </r>
  </si>
  <si>
    <r>
      <rPr>
        <b/>
        <sz val="10"/>
        <color theme="1"/>
        <rFont val="Calibri"/>
        <family val="2"/>
        <scheme val="minor"/>
      </rPr>
      <t>Pepsi</t>
    </r>
    <r>
      <rPr>
        <sz val="10"/>
        <color theme="1"/>
        <rFont val="Calibri"/>
        <family val="2"/>
        <scheme val="minor"/>
      </rPr>
      <t xml:space="preserve"> Cola 250Ml Can 24 Rs35</t>
    </r>
  </si>
  <si>
    <r>
      <rPr>
        <b/>
        <sz val="10"/>
        <color theme="1"/>
        <rFont val="Calibri"/>
        <family val="2"/>
        <scheme val="minor"/>
      </rPr>
      <t xml:space="preserve">Mirinda </t>
    </r>
    <r>
      <rPr>
        <sz val="10"/>
        <color theme="1"/>
        <rFont val="Calibri"/>
        <family val="2"/>
        <scheme val="minor"/>
      </rPr>
      <t>Orange 250Ml Can 24 Rs35</t>
    </r>
  </si>
  <si>
    <r>
      <rPr>
        <b/>
        <sz val="10"/>
        <color theme="1"/>
        <rFont val="Calibri"/>
        <family val="2"/>
        <scheme val="minor"/>
      </rPr>
      <t>Mountain Dew</t>
    </r>
    <r>
      <rPr>
        <sz val="10"/>
        <color theme="1"/>
        <rFont val="Calibri"/>
        <family val="2"/>
        <scheme val="minor"/>
      </rPr>
      <t xml:space="preserve"> 250Ml Can 24 Rs35</t>
    </r>
  </si>
  <si>
    <r>
      <rPr>
        <b/>
        <sz val="10"/>
        <color theme="1"/>
        <rFont val="Calibri"/>
        <family val="2"/>
        <scheme val="minor"/>
      </rPr>
      <t xml:space="preserve">Sting </t>
    </r>
    <r>
      <rPr>
        <sz val="10"/>
        <color theme="1"/>
        <rFont val="Calibri"/>
        <family val="2"/>
        <scheme val="minor"/>
      </rPr>
      <t>250Ml Can 24 Rs 35</t>
    </r>
  </si>
  <si>
    <r>
      <rPr>
        <b/>
        <sz val="10"/>
        <color theme="1"/>
        <rFont val="Calibri"/>
        <family val="2"/>
        <scheme val="minor"/>
      </rPr>
      <t>Balck Pepsi 250 m</t>
    </r>
    <r>
      <rPr>
        <sz val="10"/>
        <color theme="1"/>
        <rFont val="Calibri"/>
        <family val="2"/>
        <scheme val="minor"/>
      </rPr>
      <t xml:space="preserve">l Pet 24 Rs     </t>
    </r>
  </si>
  <si>
    <r>
      <rPr>
        <b/>
        <sz val="10"/>
        <color theme="1"/>
        <rFont val="Calibri"/>
        <family val="2"/>
        <scheme val="minor"/>
      </rPr>
      <t>Sting</t>
    </r>
    <r>
      <rPr>
        <sz val="10"/>
        <color theme="1"/>
        <rFont val="Calibri"/>
        <family val="2"/>
        <scheme val="minor"/>
      </rPr>
      <t xml:space="preserve"> 500M</t>
    </r>
    <r>
      <rPr>
        <b/>
        <sz val="10"/>
        <color theme="1"/>
        <rFont val="Calibri"/>
        <family val="2"/>
        <scheme val="minor"/>
      </rPr>
      <t>l</t>
    </r>
    <r>
      <rPr>
        <sz val="10"/>
        <color theme="1"/>
        <rFont val="Calibri"/>
        <family val="2"/>
        <scheme val="minor"/>
      </rPr>
      <t xml:space="preserve"> Pet 24 Rs30</t>
    </r>
  </si>
  <si>
    <r>
      <t>7Up</t>
    </r>
    <r>
      <rPr>
        <b/>
        <sz val="10"/>
        <color theme="1"/>
        <rFont val="Calibri"/>
        <family val="2"/>
        <scheme val="minor"/>
      </rPr>
      <t xml:space="preserve"> Nimboz </t>
    </r>
    <r>
      <rPr>
        <sz val="10"/>
        <color theme="1"/>
        <rFont val="Calibri"/>
        <family val="2"/>
        <scheme val="minor"/>
      </rPr>
      <t>500Ml Pet 24 Rs30</t>
    </r>
  </si>
  <si>
    <r>
      <rPr>
        <b/>
        <sz val="10"/>
        <color theme="1"/>
        <rFont val="Calibri"/>
        <family val="2"/>
        <scheme val="minor"/>
      </rPr>
      <t xml:space="preserve">7Up </t>
    </r>
    <r>
      <rPr>
        <sz val="10"/>
        <color theme="1"/>
        <rFont val="Calibri"/>
        <family val="2"/>
        <scheme val="minor"/>
      </rPr>
      <t xml:space="preserve">750Ml Pet 24 Mrp Rs40                      </t>
    </r>
    <r>
      <rPr>
        <b/>
        <sz val="10"/>
        <color theme="1"/>
        <rFont val="Calibri"/>
        <family val="2"/>
        <scheme val="minor"/>
      </rPr>
      <t>750ml</t>
    </r>
  </si>
  <si>
    <r>
      <rPr>
        <b/>
        <sz val="10"/>
        <color theme="1"/>
        <rFont val="Calibri"/>
        <family val="2"/>
        <scheme val="minor"/>
      </rPr>
      <t>Pepsi</t>
    </r>
    <r>
      <rPr>
        <sz val="10"/>
        <color theme="1"/>
        <rFont val="Calibri"/>
        <family val="2"/>
        <scheme val="minor"/>
      </rPr>
      <t xml:space="preserve"> Cola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750Ml Pet 24 Rs40</t>
    </r>
  </si>
  <si>
    <r>
      <rPr>
        <b/>
        <sz val="10"/>
        <color theme="1"/>
        <rFont val="Calibri"/>
        <family val="2"/>
        <scheme val="minor"/>
      </rPr>
      <t>Mirinda</t>
    </r>
    <r>
      <rPr>
        <sz val="10"/>
        <color theme="1"/>
        <rFont val="Calibri"/>
        <family val="2"/>
        <scheme val="minor"/>
      </rPr>
      <t xml:space="preserve"> Orange 750Ml Pet 24 Rs40</t>
    </r>
  </si>
  <si>
    <r>
      <rPr>
        <b/>
        <sz val="10"/>
        <color theme="1"/>
        <rFont val="Calibri"/>
        <family val="2"/>
        <scheme val="minor"/>
      </rPr>
      <t xml:space="preserve">Mountain Dew </t>
    </r>
    <r>
      <rPr>
        <sz val="10"/>
        <color theme="1"/>
        <rFont val="Calibri"/>
        <family val="2"/>
        <scheme val="minor"/>
      </rPr>
      <t>750Ml Pet 24 Rs40</t>
    </r>
  </si>
  <si>
    <r>
      <t xml:space="preserve">Evervess  </t>
    </r>
    <r>
      <rPr>
        <b/>
        <sz val="10"/>
        <color theme="1"/>
        <rFont val="Calibri"/>
        <family val="2"/>
        <scheme val="minor"/>
      </rPr>
      <t>Soda</t>
    </r>
    <r>
      <rPr>
        <sz val="10"/>
        <color theme="1"/>
        <rFont val="Calibri"/>
        <family val="2"/>
        <scheme val="minor"/>
      </rPr>
      <t xml:space="preserve"> 750Ml Pet 24 Rs20</t>
    </r>
  </si>
  <si>
    <r>
      <rPr>
        <b/>
        <sz val="10"/>
        <color theme="1"/>
        <rFont val="Calibri"/>
        <family val="2"/>
        <scheme val="minor"/>
      </rPr>
      <t>Peps</t>
    </r>
    <r>
      <rPr>
        <sz val="10"/>
        <color theme="1"/>
        <rFont val="Calibri"/>
        <family val="2"/>
        <scheme val="minor"/>
      </rPr>
      <t>i Cola 1.25 L Pet 15 Rs50</t>
    </r>
  </si>
  <si>
    <r>
      <rPr>
        <b/>
        <sz val="10"/>
        <color theme="1"/>
        <rFont val="Calibri"/>
        <family val="2"/>
        <scheme val="minor"/>
      </rPr>
      <t>Mirinda</t>
    </r>
    <r>
      <rPr>
        <sz val="10"/>
        <color theme="1"/>
        <rFont val="Calibri"/>
        <family val="2"/>
        <scheme val="minor"/>
      </rPr>
      <t xml:space="preserve"> Orange 1.25 L Pet 12 Rs 60</t>
    </r>
  </si>
  <si>
    <r>
      <t xml:space="preserve">Tropicana </t>
    </r>
    <r>
      <rPr>
        <b/>
        <sz val="10"/>
        <color theme="1"/>
        <rFont val="Calibri"/>
        <family val="2"/>
        <scheme val="minor"/>
      </rPr>
      <t>Slice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1.2</t>
    </r>
    <r>
      <rPr>
        <sz val="10"/>
        <color theme="1"/>
        <rFont val="Calibri"/>
        <family val="2"/>
        <scheme val="minor"/>
      </rPr>
      <t xml:space="preserve"> L Pet 12 Rs 75</t>
    </r>
  </si>
  <si>
    <r>
      <rPr>
        <b/>
        <sz val="10"/>
        <color theme="1"/>
        <rFont val="Calibri"/>
        <family val="2"/>
        <scheme val="minor"/>
      </rPr>
      <t>Mirinda</t>
    </r>
    <r>
      <rPr>
        <sz val="10"/>
        <color theme="1"/>
        <rFont val="Calibri"/>
        <family val="2"/>
        <scheme val="minor"/>
      </rPr>
      <t xml:space="preserve"> Orange 2.25 L Pet 9 Rs99</t>
    </r>
  </si>
  <si>
    <r>
      <rPr>
        <b/>
        <sz val="10"/>
        <color theme="1"/>
        <rFont val="Calibri"/>
        <family val="2"/>
        <scheme val="minor"/>
      </rPr>
      <t xml:space="preserve">Pepsi </t>
    </r>
    <r>
      <rPr>
        <sz val="10"/>
        <color theme="1"/>
        <rFont val="Calibri"/>
        <family val="2"/>
        <scheme val="minor"/>
      </rPr>
      <t>Cola 2.25 L Pet 9 Rs99</t>
    </r>
  </si>
  <si>
    <r>
      <rPr>
        <b/>
        <sz val="10"/>
        <color theme="1"/>
        <rFont val="Calibri"/>
        <family val="2"/>
        <scheme val="minor"/>
      </rPr>
      <t xml:space="preserve">Aquafina 250 </t>
    </r>
    <r>
      <rPr>
        <sz val="10"/>
        <color theme="1"/>
        <rFont val="Calibri"/>
        <family val="2"/>
        <scheme val="minor"/>
      </rPr>
      <t xml:space="preserve">Ml Pet 36 Rs 7                  </t>
    </r>
    <r>
      <rPr>
        <b/>
        <sz val="10"/>
        <color theme="1"/>
        <rFont val="Calibri"/>
        <family val="2"/>
        <scheme val="minor"/>
      </rPr>
      <t>250 ML</t>
    </r>
  </si>
  <si>
    <r>
      <t xml:space="preserve">Aquafina </t>
    </r>
    <r>
      <rPr>
        <b/>
        <sz val="10"/>
        <color theme="1"/>
        <rFont val="Calibri"/>
        <family val="2"/>
        <scheme val="minor"/>
      </rPr>
      <t>500 Ml</t>
    </r>
    <r>
      <rPr>
        <sz val="10"/>
        <color theme="1"/>
        <rFont val="Calibri"/>
        <family val="2"/>
        <scheme val="minor"/>
      </rPr>
      <t xml:space="preserve"> Pet 24 Rs 10               </t>
    </r>
    <r>
      <rPr>
        <b/>
        <sz val="10"/>
        <color theme="1"/>
        <rFont val="Calibri"/>
        <family val="2"/>
        <scheme val="minor"/>
      </rPr>
      <t>500 ML</t>
    </r>
  </si>
  <si>
    <r>
      <t>Aquafina</t>
    </r>
    <r>
      <rPr>
        <b/>
        <sz val="10"/>
        <color theme="1"/>
        <rFont val="Calibri"/>
        <family val="2"/>
        <scheme val="minor"/>
      </rPr>
      <t xml:space="preserve"> 1.0 L</t>
    </r>
    <r>
      <rPr>
        <sz val="10"/>
        <color theme="1"/>
        <rFont val="Calibri"/>
        <family val="2"/>
        <scheme val="minor"/>
      </rPr>
      <t xml:space="preserve"> Pet 12 Rs 20                   </t>
    </r>
    <r>
      <rPr>
        <b/>
        <sz val="10"/>
        <color theme="1"/>
        <rFont val="Calibri"/>
        <family val="2"/>
        <scheme val="minor"/>
      </rPr>
      <t xml:space="preserve">         1 </t>
    </r>
    <r>
      <rPr>
        <sz val="10"/>
        <color theme="1"/>
        <rFont val="Calibri"/>
        <family val="2"/>
        <scheme val="minor"/>
      </rPr>
      <t>L</t>
    </r>
  </si>
  <si>
    <r>
      <t xml:space="preserve">Aquafina </t>
    </r>
    <r>
      <rPr>
        <b/>
        <sz val="10"/>
        <color theme="1"/>
        <rFont val="Calibri"/>
        <family val="2"/>
        <scheme val="minor"/>
      </rPr>
      <t>2.0 L</t>
    </r>
    <r>
      <rPr>
        <sz val="10"/>
        <color theme="1"/>
        <rFont val="Calibri"/>
        <family val="2"/>
        <scheme val="minor"/>
      </rPr>
      <t xml:space="preserve"> Pet 9 Rs 35                            </t>
    </r>
    <r>
      <rPr>
        <b/>
        <sz val="10"/>
        <color theme="1"/>
        <rFont val="Calibri"/>
        <family val="2"/>
        <scheme val="minor"/>
      </rPr>
      <t xml:space="preserve">   2</t>
    </r>
    <r>
      <rPr>
        <sz val="10"/>
        <color theme="1"/>
        <rFont val="Calibri"/>
        <family val="2"/>
        <scheme val="minor"/>
      </rPr>
      <t xml:space="preserve"> L</t>
    </r>
  </si>
  <si>
    <r>
      <rPr>
        <b/>
        <sz val="10"/>
        <color theme="1"/>
        <rFont val="Calibri"/>
        <family val="2"/>
        <scheme val="minor"/>
      </rPr>
      <t>7 Up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 xml:space="preserve">1.25 L Pet </t>
    </r>
    <r>
      <rPr>
        <sz val="10"/>
        <color theme="1"/>
        <rFont val="Calibri"/>
        <family val="2"/>
        <scheme val="minor"/>
      </rPr>
      <t xml:space="preserve">12 Rs60                               </t>
    </r>
    <r>
      <rPr>
        <b/>
        <sz val="10"/>
        <color theme="1"/>
        <rFont val="Calibri"/>
        <family val="2"/>
        <scheme val="minor"/>
      </rPr>
      <t xml:space="preserve"> 1.25 lt</t>
    </r>
  </si>
  <si>
    <r>
      <rPr>
        <b/>
        <sz val="10"/>
        <color theme="1"/>
        <rFont val="Calibri"/>
        <family val="2"/>
        <scheme val="minor"/>
      </rPr>
      <t xml:space="preserve">7 Up </t>
    </r>
    <r>
      <rPr>
        <sz val="10"/>
        <color theme="1"/>
        <rFont val="Calibri"/>
        <family val="2"/>
        <scheme val="minor"/>
      </rPr>
      <t xml:space="preserve">2.25 L Pet 9 Rs99                                  </t>
    </r>
    <r>
      <rPr>
        <b/>
        <sz val="10"/>
        <color theme="1"/>
        <rFont val="Calibri"/>
        <family val="2"/>
        <scheme val="minor"/>
      </rPr>
      <t>2.25 L</t>
    </r>
  </si>
  <si>
    <r>
      <t xml:space="preserve">Tropicana </t>
    </r>
    <r>
      <rPr>
        <b/>
        <sz val="10"/>
        <color theme="1"/>
        <rFont val="Calibri"/>
        <family val="2"/>
        <scheme val="minor"/>
      </rPr>
      <t>Slice</t>
    </r>
    <r>
      <rPr>
        <sz val="10"/>
        <color theme="1"/>
        <rFont val="Calibri"/>
        <family val="2"/>
        <scheme val="minor"/>
      </rPr>
      <t xml:space="preserve"> 600Ml Pet 24 Rs40   </t>
    </r>
    <r>
      <rPr>
        <b/>
        <sz val="10"/>
        <color theme="1"/>
        <rFont val="Calibri"/>
        <family val="2"/>
        <scheme val="minor"/>
      </rPr>
      <t xml:space="preserve">     600ml</t>
    </r>
  </si>
  <si>
    <r>
      <rPr>
        <b/>
        <sz val="10"/>
        <color theme="1"/>
        <rFont val="Calibri"/>
        <family val="2"/>
        <scheme val="minor"/>
      </rPr>
      <t>Mountain Dew</t>
    </r>
    <r>
      <rPr>
        <sz val="10"/>
        <color theme="1"/>
        <rFont val="Calibri"/>
        <family val="2"/>
        <scheme val="minor"/>
      </rPr>
      <t xml:space="preserve"> 400Ml Pet 30 Rs20       </t>
    </r>
    <r>
      <rPr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FF0000"/>
        <rFont val="Calibri"/>
        <family val="2"/>
        <scheme val="minor"/>
      </rPr>
      <t>400 ml</t>
    </r>
  </si>
  <si>
    <r>
      <rPr>
        <b/>
        <sz val="10"/>
        <color theme="1"/>
        <rFont val="Calibri"/>
        <family val="2"/>
        <scheme val="minor"/>
      </rPr>
      <t>Tropicana Slice</t>
    </r>
    <r>
      <rPr>
        <sz val="10"/>
        <color theme="1"/>
        <rFont val="Calibri"/>
        <family val="2"/>
        <scheme val="minor"/>
      </rPr>
      <t xml:space="preserve"> 250Ml Pet 30 Rs20        </t>
    </r>
    <r>
      <rPr>
        <b/>
        <sz val="10"/>
        <color theme="1"/>
        <rFont val="Calibri"/>
        <family val="2"/>
        <scheme val="minor"/>
      </rPr>
      <t xml:space="preserve"> 200 ml</t>
    </r>
  </si>
  <si>
    <r>
      <rPr>
        <b/>
        <sz val="10"/>
        <color theme="1"/>
        <rFont val="Calibri"/>
        <family val="2"/>
        <scheme val="minor"/>
      </rPr>
      <t>7 Up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250Ml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Pet</t>
    </r>
    <r>
      <rPr>
        <sz val="10"/>
        <color theme="1"/>
        <rFont val="Calibri"/>
        <family val="2"/>
        <scheme val="minor"/>
      </rPr>
      <t xml:space="preserve"> 30 Rs20                            </t>
    </r>
    <r>
      <rPr>
        <b/>
        <sz val="10"/>
        <color theme="1"/>
        <rFont val="Calibri"/>
        <family val="2"/>
        <scheme val="minor"/>
      </rPr>
      <t xml:space="preserve">  250 ML</t>
    </r>
  </si>
  <si>
    <r>
      <rPr>
        <b/>
        <sz val="10"/>
        <color theme="1"/>
        <rFont val="Calibri"/>
        <family val="2"/>
        <scheme val="minor"/>
      </rPr>
      <t>Trop Pr Apple</t>
    </r>
    <r>
      <rPr>
        <sz val="10"/>
        <color theme="1"/>
        <rFont val="Calibri"/>
        <family val="2"/>
        <scheme val="minor"/>
      </rPr>
      <t xml:space="preserve"> 180Ml</t>
    </r>
    <r>
      <rPr>
        <b/>
        <sz val="10"/>
        <color theme="1"/>
        <rFont val="Calibri"/>
        <family val="2"/>
        <scheme val="minor"/>
      </rPr>
      <t xml:space="preserve"> Pet</t>
    </r>
    <r>
      <rPr>
        <sz val="10"/>
        <color theme="1"/>
        <rFont val="Calibri"/>
        <family val="2"/>
        <scheme val="minor"/>
      </rPr>
      <t xml:space="preserve">30 Rs15            </t>
    </r>
    <r>
      <rPr>
        <b/>
        <sz val="10"/>
        <color theme="1"/>
        <rFont val="Calibri"/>
        <family val="2"/>
        <scheme val="minor"/>
      </rPr>
      <t xml:space="preserve"> 180ml</t>
    </r>
  </si>
  <si>
    <r>
      <t xml:space="preserve">Trop Pr </t>
    </r>
    <r>
      <rPr>
        <b/>
        <sz val="10"/>
        <color theme="1"/>
        <rFont val="Calibri"/>
        <family val="2"/>
        <scheme val="minor"/>
      </rPr>
      <t>Pomegranate</t>
    </r>
    <r>
      <rPr>
        <sz val="10"/>
        <color theme="1"/>
        <rFont val="Calibri"/>
        <family val="2"/>
        <scheme val="minor"/>
      </rPr>
      <t xml:space="preserve"> 180Ml Pet30 Rs 20</t>
    </r>
  </si>
  <si>
    <r>
      <t xml:space="preserve">Trop Pr </t>
    </r>
    <r>
      <rPr>
        <b/>
        <sz val="10"/>
        <color theme="1"/>
        <rFont val="Calibri"/>
        <family val="2"/>
        <scheme val="minor"/>
      </rPr>
      <t>Orange</t>
    </r>
    <r>
      <rPr>
        <sz val="10"/>
        <color theme="1"/>
        <rFont val="Calibri"/>
        <family val="2"/>
        <scheme val="minor"/>
      </rPr>
      <t xml:space="preserve">  180Ml Pet30 Rs20</t>
    </r>
  </si>
  <si>
    <r>
      <t xml:space="preserve">Trop Pr </t>
    </r>
    <r>
      <rPr>
        <b/>
        <sz val="10"/>
        <color theme="1"/>
        <rFont val="Calibri"/>
        <family val="2"/>
        <scheme val="minor"/>
      </rPr>
      <t xml:space="preserve">Guava </t>
    </r>
    <r>
      <rPr>
        <sz val="10"/>
        <color theme="1"/>
        <rFont val="Calibri"/>
        <family val="2"/>
        <scheme val="minor"/>
      </rPr>
      <t xml:space="preserve"> 200Ml Pet30 Rs15</t>
    </r>
  </si>
  <si>
    <r>
      <t>Trop Pr</t>
    </r>
    <r>
      <rPr>
        <b/>
        <sz val="10"/>
        <color theme="1"/>
        <rFont val="Calibri"/>
        <family val="2"/>
        <scheme val="minor"/>
      </rPr>
      <t xml:space="preserve"> Mix Fruit</t>
    </r>
    <r>
      <rPr>
        <sz val="10"/>
        <color theme="1"/>
        <rFont val="Calibri"/>
        <family val="2"/>
        <scheme val="minor"/>
      </rPr>
      <t xml:space="preserve">  200Ml Pet30 Rs 15</t>
    </r>
  </si>
  <si>
    <r>
      <rPr>
        <b/>
        <sz val="10"/>
        <color theme="1"/>
        <rFont val="Calibri"/>
        <family val="2"/>
        <scheme val="minor"/>
      </rPr>
      <t xml:space="preserve">Pepsi </t>
    </r>
    <r>
      <rPr>
        <sz val="10"/>
        <color theme="1"/>
        <rFont val="Calibri"/>
        <family val="2"/>
        <scheme val="minor"/>
      </rPr>
      <t>Cola 200Ml Rgp 24 Rs10</t>
    </r>
  </si>
  <si>
    <r>
      <rPr>
        <b/>
        <sz val="10"/>
        <color theme="1"/>
        <rFont val="Calibri"/>
        <family val="2"/>
        <scheme val="minor"/>
      </rPr>
      <t>Mirinda</t>
    </r>
    <r>
      <rPr>
        <sz val="10"/>
        <color theme="1"/>
        <rFont val="Calibri"/>
        <family val="2"/>
        <scheme val="minor"/>
      </rPr>
      <t xml:space="preserve"> Orange 200Ml Rgp 24 Rs10</t>
    </r>
  </si>
  <si>
    <r>
      <rPr>
        <b/>
        <sz val="10"/>
        <color theme="1"/>
        <rFont val="Calibri"/>
        <family val="2"/>
        <scheme val="minor"/>
      </rPr>
      <t xml:space="preserve">Mountain Dew </t>
    </r>
    <r>
      <rPr>
        <sz val="10"/>
        <color theme="1"/>
        <rFont val="Calibri"/>
        <family val="2"/>
        <scheme val="minor"/>
      </rPr>
      <t>200Ml Rgp 24 Rs10</t>
    </r>
  </si>
  <si>
    <r>
      <rPr>
        <b/>
        <sz val="10"/>
        <color theme="1"/>
        <rFont val="Calibri"/>
        <family val="2"/>
        <scheme val="minor"/>
      </rPr>
      <t>7 Up</t>
    </r>
    <r>
      <rPr>
        <sz val="10"/>
        <color theme="1"/>
        <rFont val="Calibri"/>
        <family val="2"/>
        <scheme val="minor"/>
      </rPr>
      <t xml:space="preserve"> 200Ml </t>
    </r>
    <r>
      <rPr>
        <b/>
        <sz val="10"/>
        <color theme="1"/>
        <rFont val="Calibri"/>
        <family val="2"/>
        <scheme val="minor"/>
      </rPr>
      <t>Rgp</t>
    </r>
    <r>
      <rPr>
        <sz val="10"/>
        <color theme="1"/>
        <rFont val="Calibri"/>
        <family val="2"/>
        <scheme val="minor"/>
      </rPr>
      <t xml:space="preserve"> 24 Rs10                              </t>
    </r>
    <r>
      <rPr>
        <b/>
        <sz val="10"/>
        <color theme="1"/>
        <rFont val="Calibri"/>
        <family val="2"/>
        <scheme val="minor"/>
      </rPr>
      <t xml:space="preserve"> 200 m</t>
    </r>
    <r>
      <rPr>
        <sz val="10"/>
        <color theme="1"/>
        <rFont val="Calibri"/>
        <family val="2"/>
        <scheme val="minor"/>
      </rPr>
      <t>l</t>
    </r>
  </si>
  <si>
    <r>
      <rPr>
        <b/>
        <sz val="10"/>
        <color theme="1"/>
        <rFont val="Calibri"/>
        <family val="2"/>
        <scheme val="minor"/>
      </rPr>
      <t xml:space="preserve">Slice </t>
    </r>
    <r>
      <rPr>
        <sz val="10"/>
        <color theme="1"/>
        <rFont val="Calibri"/>
        <family val="2"/>
        <scheme val="minor"/>
      </rPr>
      <t xml:space="preserve">Mango 125Ml </t>
    </r>
    <r>
      <rPr>
        <b/>
        <sz val="10"/>
        <color theme="1"/>
        <rFont val="Calibri"/>
        <family val="2"/>
        <scheme val="minor"/>
      </rPr>
      <t>Tetra</t>
    </r>
    <r>
      <rPr>
        <sz val="10"/>
        <color theme="1"/>
        <rFont val="Calibri"/>
        <family val="2"/>
        <scheme val="minor"/>
      </rPr>
      <t xml:space="preserve"> 40 Rs10          </t>
    </r>
    <r>
      <rPr>
        <b/>
        <sz val="10"/>
        <color theme="1"/>
        <rFont val="Calibri"/>
        <family val="2"/>
        <scheme val="minor"/>
      </rPr>
      <t xml:space="preserve">   125 ml</t>
    </r>
  </si>
  <si>
    <r>
      <rPr>
        <b/>
        <sz val="10"/>
        <color rgb="FFFF0000"/>
        <rFont val="Calibri"/>
        <family val="2"/>
        <scheme val="minor"/>
      </rPr>
      <t>Balck Pepsi</t>
    </r>
    <r>
      <rPr>
        <sz val="10"/>
        <color rgb="FFFF0000"/>
        <rFont val="Calibri"/>
        <family val="2"/>
        <scheme val="minor"/>
      </rPr>
      <t xml:space="preserve"> 6</t>
    </r>
    <r>
      <rPr>
        <b/>
        <sz val="10"/>
        <color rgb="FFFF0000"/>
        <rFont val="Calibri"/>
        <family val="2"/>
        <scheme val="minor"/>
      </rPr>
      <t>00ml</t>
    </r>
    <r>
      <rPr>
        <sz val="10"/>
        <color rgb="FFFF0000"/>
        <rFont val="Calibri"/>
        <family val="2"/>
        <scheme val="minor"/>
      </rPr>
      <t xml:space="preserve"> Pet 24 Rs 20                6</t>
    </r>
    <r>
      <rPr>
        <b/>
        <sz val="10"/>
        <color rgb="FFFF0000"/>
        <rFont val="Calibri"/>
        <family val="2"/>
        <scheme val="minor"/>
      </rPr>
      <t>00ml</t>
    </r>
  </si>
  <si>
    <r>
      <t>Trop Pr</t>
    </r>
    <r>
      <rPr>
        <b/>
        <sz val="10"/>
        <color indexed="8"/>
        <rFont val="Cambria"/>
        <family val="1"/>
        <scheme val="major"/>
      </rPr>
      <t xml:space="preserve"> lychee</t>
    </r>
    <r>
      <rPr>
        <sz val="10"/>
        <color indexed="8"/>
        <rFont val="Cambria"/>
        <family val="1"/>
        <scheme val="major"/>
      </rPr>
      <t xml:space="preserve"> </t>
    </r>
    <r>
      <rPr>
        <sz val="10"/>
        <color theme="1"/>
        <rFont val="Calibri"/>
        <family val="2"/>
        <scheme val="minor"/>
      </rPr>
      <t>180Ml Pet30 Rs 15</t>
    </r>
  </si>
  <si>
    <r>
      <t xml:space="preserve">Cb Milk </t>
    </r>
    <r>
      <rPr>
        <b/>
        <sz val="10"/>
        <color theme="1"/>
        <rFont val="Calibri"/>
        <family val="2"/>
        <scheme val="minor"/>
      </rPr>
      <t>Coffee</t>
    </r>
    <r>
      <rPr>
        <sz val="10"/>
        <color theme="1"/>
        <rFont val="Calibri"/>
        <family val="2"/>
        <scheme val="minor"/>
      </rPr>
      <t xml:space="preserve"> 180Ml Pet 24 Rs 35</t>
    </r>
  </si>
  <si>
    <r>
      <t xml:space="preserve">Cb Milk </t>
    </r>
    <r>
      <rPr>
        <b/>
        <sz val="10"/>
        <color theme="1"/>
        <rFont val="Calibri"/>
        <family val="2"/>
        <scheme val="minor"/>
      </rPr>
      <t>Badam</t>
    </r>
    <r>
      <rPr>
        <sz val="10"/>
        <color theme="1"/>
        <rFont val="Calibri"/>
        <family val="2"/>
        <scheme val="minor"/>
      </rPr>
      <t xml:space="preserve"> 180Ml Pet24 Rs 35</t>
    </r>
  </si>
  <si>
    <r>
      <t>Cb Milk</t>
    </r>
    <r>
      <rPr>
        <b/>
        <sz val="10"/>
        <color theme="1"/>
        <rFont val="Calibri"/>
        <family val="2"/>
        <scheme val="minor"/>
      </rPr>
      <t xml:space="preserve"> Elachi</t>
    </r>
    <r>
      <rPr>
        <sz val="10"/>
        <color theme="1"/>
        <rFont val="Calibri"/>
        <family val="2"/>
        <scheme val="minor"/>
      </rPr>
      <t xml:space="preserve"> 180Ml Pet24 Rs 35</t>
    </r>
  </si>
  <si>
    <t>Cb Milk butter scotch 180Ml Pet24 Rs 35</t>
  </si>
  <si>
    <t>.</t>
  </si>
  <si>
    <t>Sno</t>
  </si>
  <si>
    <t>Date</t>
  </si>
  <si>
    <t>Bill No</t>
  </si>
  <si>
    <t>Cases</t>
  </si>
  <si>
    <t xml:space="preserve"> tot cs / month</t>
  </si>
  <si>
    <t>Amount</t>
  </si>
  <si>
    <t>pur val/ month</t>
  </si>
  <si>
    <t>Bank Payments @ Varun</t>
  </si>
  <si>
    <t>month</t>
  </si>
  <si>
    <t>cases</t>
  </si>
  <si>
    <t xml:space="preserve"> pur value</t>
  </si>
  <si>
    <t>actual sales</t>
  </si>
  <si>
    <t>samnaa sales</t>
  </si>
  <si>
    <t>dt</t>
  </si>
  <si>
    <t>amt</t>
  </si>
  <si>
    <t>02.4.23</t>
  </si>
  <si>
    <t>05.4.23</t>
  </si>
  <si>
    <t>09.4.23</t>
  </si>
  <si>
    <t>08.4.23</t>
  </si>
  <si>
    <t>16.4.23</t>
  </si>
  <si>
    <t>18.4.23</t>
  </si>
  <si>
    <t>20.4.23</t>
  </si>
  <si>
    <t>22.4.23</t>
  </si>
  <si>
    <t>24.4.23</t>
  </si>
  <si>
    <t>03.5.23</t>
  </si>
  <si>
    <t>06.5.23</t>
  </si>
  <si>
    <t>10.5.23</t>
  </si>
  <si>
    <t>16.5.23</t>
  </si>
  <si>
    <t>18.5.23</t>
  </si>
  <si>
    <t>20.5.23</t>
  </si>
  <si>
    <t>27.5.23</t>
  </si>
  <si>
    <t>29.5.23</t>
  </si>
  <si>
    <t>31.5.23</t>
  </si>
  <si>
    <t>08.6.23</t>
  </si>
  <si>
    <t>2.6.23</t>
  </si>
  <si>
    <t>09.6.23</t>
  </si>
  <si>
    <t>12.6.23</t>
  </si>
  <si>
    <t>15.6.23</t>
  </si>
  <si>
    <t>20.6.23</t>
  </si>
  <si>
    <t>22.6.23</t>
  </si>
  <si>
    <t>25.6.23</t>
  </si>
  <si>
    <t>29.6.23</t>
  </si>
  <si>
    <t>15.7.23</t>
  </si>
  <si>
    <t>18.7.23</t>
  </si>
  <si>
    <t>29.7.23</t>
  </si>
  <si>
    <t>31.7.23</t>
  </si>
  <si>
    <t>08.8.23</t>
  </si>
  <si>
    <t>11.8.23</t>
  </si>
  <si>
    <t>17.8.23</t>
  </si>
  <si>
    <t>22.8.23</t>
  </si>
  <si>
    <t>28.8.23</t>
  </si>
  <si>
    <t>31.8.23</t>
  </si>
  <si>
    <t>03.9.23</t>
  </si>
  <si>
    <t>06.9.23</t>
  </si>
  <si>
    <t>13.9.23</t>
  </si>
  <si>
    <t>16.9.23</t>
  </si>
  <si>
    <t>21.9.23</t>
  </si>
  <si>
    <t>23.9.23</t>
  </si>
  <si>
    <t>25.9.23</t>
  </si>
  <si>
    <t>28.9.23</t>
  </si>
  <si>
    <t>30.9.23</t>
  </si>
  <si>
    <t>11.10.23</t>
  </si>
  <si>
    <t>13.10.23</t>
  </si>
  <si>
    <t>17.10.23</t>
  </si>
  <si>
    <t>20.10.23</t>
  </si>
  <si>
    <t>22.10.23</t>
  </si>
  <si>
    <t>31.10.23</t>
  </si>
  <si>
    <t>06.11.23</t>
  </si>
  <si>
    <t>10.11.23</t>
  </si>
  <si>
    <t>20.11.23</t>
  </si>
  <si>
    <t>23.11.23</t>
  </si>
  <si>
    <t>24.11.23</t>
  </si>
  <si>
    <t>29.11.23</t>
  </si>
  <si>
    <t>.12.23</t>
  </si>
  <si>
    <t>.01.24</t>
  </si>
  <si>
    <t xml:space="preserve"> </t>
  </si>
  <si>
    <t>Load Out num</t>
  </si>
  <si>
    <t>SALES PERSON</t>
  </si>
  <si>
    <t>Total sales</t>
  </si>
  <si>
    <t>Cash</t>
  </si>
  <si>
    <t>bank</t>
  </si>
  <si>
    <t>Credit</t>
  </si>
  <si>
    <t>L.O verify</t>
  </si>
  <si>
    <t>amt diff</t>
  </si>
  <si>
    <t>DETAILS</t>
  </si>
  <si>
    <t>bill. No</t>
  </si>
  <si>
    <t>route</t>
  </si>
  <si>
    <t>depositers name</t>
  </si>
  <si>
    <t xml:space="preserve">tray Qty/ nos </t>
  </si>
  <si>
    <t>01.11.23</t>
  </si>
  <si>
    <t>Balaji</t>
  </si>
  <si>
    <t>TRAY DEPOSIT RS. 600</t>
  </si>
  <si>
    <t>krishna ieyengar</t>
  </si>
  <si>
    <t>02.11.23</t>
  </si>
  <si>
    <t>TRAY DEPOSIT RS. 900</t>
  </si>
  <si>
    <t>chinna thambi hotel</t>
  </si>
  <si>
    <t>03.11.23</t>
  </si>
  <si>
    <t>MATERIAL RETUNRED/ DEBIT RS. 390</t>
  </si>
  <si>
    <t>DHARSHI HOTEL</t>
  </si>
  <si>
    <t>RR</t>
  </si>
  <si>
    <t>04.11.23</t>
  </si>
  <si>
    <t>L.O MORE THAN SALES</t>
  </si>
  <si>
    <t>07.11.23</t>
  </si>
  <si>
    <t>08.11.23</t>
  </si>
  <si>
    <t>09.11.23</t>
  </si>
  <si>
    <t>11.11.23</t>
  </si>
  <si>
    <t>16.11.23</t>
  </si>
  <si>
    <t>1.11.23</t>
  </si>
  <si>
    <t>stock calculatiom 30.11.23</t>
  </si>
  <si>
    <t xml:space="preserve">total cases pur </t>
  </si>
  <si>
    <t>orange</t>
  </si>
  <si>
    <t>pur - sales</t>
  </si>
  <si>
    <t>stock</t>
  </si>
  <si>
    <t>bank balance</t>
  </si>
  <si>
    <t>cash on hand</t>
  </si>
  <si>
    <t>out standing</t>
  </si>
  <si>
    <t>loan we received</t>
  </si>
  <si>
    <t>vs</t>
  </si>
  <si>
    <t>expenses</t>
  </si>
  <si>
    <t>capital stock verifcation</t>
  </si>
  <si>
    <r>
      <rPr>
        <b/>
        <sz val="14"/>
        <color rgb="FF0070C0"/>
        <rFont val="Calibri"/>
        <family val="2"/>
        <scheme val="minor"/>
      </rPr>
      <t xml:space="preserve">profit </t>
    </r>
    <r>
      <rPr>
        <b/>
        <sz val="11"/>
        <color rgb="FF0070C0"/>
        <rFont val="Calibri"/>
        <family val="2"/>
        <scheme val="minor"/>
      </rPr>
      <t xml:space="preserve">/ (sales) </t>
    </r>
  </si>
  <si>
    <t>loan distributed</t>
  </si>
  <si>
    <t>(tot purchase minuse total sales= profit)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</si>
</sst>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_ ;_ * \-#,##0_ ;_ * &quot;-&quot;??_ ;_ @_ 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rgb="FFFF0000"/>
      <name val="Calibri"/>
      <family val="2"/>
      <scheme val="minor"/>
    </font>
    <font>
      <b/>
      <sz val="10"/>
      <color theme="1"/>
      <name val="Cambria"/>
      <family val="1"/>
      <scheme val="major"/>
    </font>
    <font>
      <sz val="10"/>
      <color indexed="8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5" tint="-0.249977111117893"/>
      <name val="Cambria"/>
      <family val="1"/>
      <scheme val="major"/>
    </font>
    <font>
      <b/>
      <sz val="9"/>
      <color rgb="FFFF0000"/>
      <name val="Cambria"/>
      <family val="1"/>
      <scheme val="major"/>
    </font>
    <font>
      <b/>
      <sz val="11"/>
      <color rgb="FF7030A0"/>
      <name val="Calibri"/>
      <family val="2"/>
      <scheme val="minor"/>
    </font>
    <font>
      <b/>
      <sz val="10"/>
      <color rgb="FF7030A0"/>
      <name val="Cambria"/>
      <family val="1"/>
      <scheme val="major"/>
    </font>
    <font>
      <b/>
      <sz val="9"/>
      <color rgb="FF7030A0"/>
      <name val="Cambria"/>
      <family val="1"/>
      <scheme val="major"/>
    </font>
    <font>
      <b/>
      <sz val="9"/>
      <color theme="9" tint="-0.249977111117893"/>
      <name val="Cambria"/>
      <family val="1"/>
      <scheme val="major"/>
    </font>
    <font>
      <b/>
      <sz val="11"/>
      <color theme="9" tint="-0.249977111117893"/>
      <name val="Cambria"/>
      <family val="1"/>
      <scheme val="major"/>
    </font>
    <font>
      <b/>
      <sz val="9"/>
      <color rgb="FF0070C0"/>
      <name val="Cambria"/>
      <family val="1"/>
      <scheme val="major"/>
    </font>
    <font>
      <b/>
      <sz val="11"/>
      <color rgb="FF0070C0"/>
      <name val="Cambria"/>
      <family val="1"/>
      <scheme val="major"/>
    </font>
    <font>
      <b/>
      <sz val="9"/>
      <color theme="7" tint="-0.249977111117893"/>
      <name val="Cambria"/>
      <family val="1"/>
      <scheme val="major"/>
    </font>
    <font>
      <b/>
      <sz val="11"/>
      <color theme="7" tint="-0.249977111117893"/>
      <name val="Cambria"/>
      <family val="1"/>
      <scheme val="major"/>
    </font>
    <font>
      <b/>
      <sz val="10"/>
      <color indexed="8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5426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7">
    <xf numFmtId="0" fontId="0" fillId="0" borderId="0" xfId="0"/>
    <xf numFmtId="0" fontId="3" fillId="0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3" xfId="0" applyFont="1" applyBorder="1" applyAlignment="1">
      <alignment horizontal="center" vertical="center"/>
    </xf>
    <xf numFmtId="0" fontId="0" fillId="0" borderId="0" xfId="0" applyFont="1" applyFill="1" applyBorder="1" applyAlignment="1">
      <alignment shrinkToFit="1"/>
    </xf>
    <xf numFmtId="0" fontId="0" fillId="0" borderId="0" xfId="0" applyFont="1" applyAlignment="1">
      <alignment shrinkToFit="1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/>
    <xf numFmtId="0" fontId="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43" fontId="0" fillId="0" borderId="0" xfId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2" fillId="0" borderId="0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left"/>
    </xf>
    <xf numFmtId="164" fontId="0" fillId="0" borderId="0" xfId="1" applyNumberFormat="1" applyFont="1" applyFill="1" applyBorder="1"/>
    <xf numFmtId="43" fontId="12" fillId="0" borderId="13" xfId="1" applyFont="1" applyFill="1" applyBorder="1" applyAlignment="1" applyProtection="1">
      <alignment horizontal="left"/>
      <protection locked="0"/>
    </xf>
    <xf numFmtId="0" fontId="0" fillId="0" borderId="7" xfId="0" applyFont="1" applyBorder="1" applyAlignment="1">
      <alignment horizontal="center" vertical="center"/>
    </xf>
    <xf numFmtId="164" fontId="13" fillId="0" borderId="1" xfId="1" applyNumberFormat="1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Alignment="1">
      <alignment horizontal="center"/>
    </xf>
    <xf numFmtId="164" fontId="13" fillId="0" borderId="15" xfId="1" applyNumberFormat="1" applyFont="1" applyFill="1" applyBorder="1" applyAlignment="1" applyProtection="1">
      <alignment horizontal="center"/>
      <protection locked="0"/>
    </xf>
    <xf numFmtId="0" fontId="10" fillId="0" borderId="15" xfId="0" applyFont="1" applyFill="1" applyBorder="1" applyAlignment="1">
      <alignment horizontal="center"/>
    </xf>
    <xf numFmtId="164" fontId="13" fillId="0" borderId="21" xfId="1" applyNumberFormat="1" applyFont="1" applyFill="1" applyBorder="1" applyAlignment="1" applyProtection="1">
      <alignment horizontal="center"/>
      <protection locked="0"/>
    </xf>
    <xf numFmtId="0" fontId="10" fillId="0" borderId="21" xfId="0" applyFont="1" applyFill="1" applyBorder="1" applyAlignment="1">
      <alignment horizontal="center"/>
    </xf>
    <xf numFmtId="43" fontId="12" fillId="5" borderId="12" xfId="1" applyFont="1" applyFill="1" applyBorder="1" applyAlignment="1" applyProtection="1">
      <alignment horizontal="left"/>
      <protection locked="0"/>
    </xf>
    <xf numFmtId="43" fontId="12" fillId="5" borderId="1" xfId="1" applyFont="1" applyFill="1" applyBorder="1" applyAlignment="1" applyProtection="1">
      <alignment horizontal="left"/>
      <protection locked="0"/>
    </xf>
    <xf numFmtId="164" fontId="13" fillId="5" borderId="1" xfId="1" applyNumberFormat="1" applyFont="1" applyFill="1" applyBorder="1" applyAlignment="1" applyProtection="1">
      <alignment horizontal="center"/>
      <protection locked="0"/>
    </xf>
    <xf numFmtId="0" fontId="10" fillId="5" borderId="1" xfId="0" applyFont="1" applyFill="1" applyBorder="1" applyAlignment="1">
      <alignment horizontal="center"/>
    </xf>
    <xf numFmtId="164" fontId="13" fillId="5" borderId="15" xfId="1" applyNumberFormat="1" applyFont="1" applyFill="1" applyBorder="1" applyAlignment="1" applyProtection="1">
      <alignment horizontal="center"/>
      <protection locked="0"/>
    </xf>
    <xf numFmtId="0" fontId="10" fillId="5" borderId="15" xfId="0" applyFont="1" applyFill="1" applyBorder="1" applyAlignment="1">
      <alignment horizontal="center"/>
    </xf>
    <xf numFmtId="164" fontId="13" fillId="5" borderId="21" xfId="1" applyNumberFormat="1" applyFont="1" applyFill="1" applyBorder="1" applyAlignment="1" applyProtection="1">
      <alignment horizontal="center"/>
      <protection locked="0"/>
    </xf>
    <xf numFmtId="0" fontId="10" fillId="5" borderId="21" xfId="0" applyFont="1" applyFill="1" applyBorder="1" applyAlignment="1">
      <alignment horizontal="center"/>
    </xf>
    <xf numFmtId="43" fontId="12" fillId="5" borderId="2" xfId="1" applyFont="1" applyFill="1" applyBorder="1" applyAlignment="1" applyProtection="1">
      <alignment horizontal="left"/>
      <protection locked="0"/>
    </xf>
    <xf numFmtId="164" fontId="13" fillId="5" borderId="2" xfId="1" applyNumberFormat="1" applyFont="1" applyFill="1" applyBorder="1" applyAlignment="1" applyProtection="1">
      <alignment horizontal="center"/>
      <protection locked="0"/>
    </xf>
    <xf numFmtId="0" fontId="10" fillId="5" borderId="2" xfId="0" applyFont="1" applyFill="1" applyBorder="1" applyAlignment="1">
      <alignment horizontal="center"/>
    </xf>
    <xf numFmtId="164" fontId="13" fillId="3" borderId="15" xfId="1" applyNumberFormat="1" applyFont="1" applyFill="1" applyBorder="1" applyAlignment="1" applyProtection="1">
      <alignment horizontal="center"/>
      <protection locked="0"/>
    </xf>
    <xf numFmtId="0" fontId="10" fillId="3" borderId="15" xfId="0" applyFont="1" applyFill="1" applyBorder="1" applyAlignment="1">
      <alignment horizontal="center"/>
    </xf>
    <xf numFmtId="164" fontId="13" fillId="3" borderId="1" xfId="1" applyNumberFormat="1" applyFont="1" applyFill="1" applyBorder="1" applyAlignment="1" applyProtection="1">
      <alignment horizontal="center"/>
      <protection locked="0"/>
    </xf>
    <xf numFmtId="0" fontId="10" fillId="3" borderId="1" xfId="0" applyFont="1" applyFill="1" applyBorder="1" applyAlignment="1">
      <alignment horizontal="center"/>
    </xf>
    <xf numFmtId="164" fontId="13" fillId="3" borderId="21" xfId="1" applyNumberFormat="1" applyFont="1" applyFill="1" applyBorder="1" applyAlignment="1" applyProtection="1">
      <alignment horizontal="center"/>
      <protection locked="0"/>
    </xf>
    <xf numFmtId="0" fontId="10" fillId="3" borderId="21" xfId="0" applyFont="1" applyFill="1" applyBorder="1" applyAlignment="1">
      <alignment horizontal="center"/>
    </xf>
    <xf numFmtId="164" fontId="13" fillId="6" borderId="15" xfId="1" applyNumberFormat="1" applyFont="1" applyFill="1" applyBorder="1" applyAlignment="1" applyProtection="1">
      <alignment horizontal="center"/>
      <protection locked="0"/>
    </xf>
    <xf numFmtId="0" fontId="10" fillId="6" borderId="15" xfId="0" applyFont="1" applyFill="1" applyBorder="1" applyAlignment="1">
      <alignment horizontal="center"/>
    </xf>
    <xf numFmtId="164" fontId="13" fillId="6" borderId="1" xfId="1" applyNumberFormat="1" applyFont="1" applyFill="1" applyBorder="1" applyAlignment="1" applyProtection="1">
      <alignment horizontal="center"/>
      <protection locked="0"/>
    </xf>
    <xf numFmtId="0" fontId="10" fillId="6" borderId="1" xfId="0" applyFont="1" applyFill="1" applyBorder="1" applyAlignment="1">
      <alignment horizontal="center"/>
    </xf>
    <xf numFmtId="164" fontId="13" fillId="6" borderId="21" xfId="1" applyNumberFormat="1" applyFont="1" applyFill="1" applyBorder="1" applyAlignment="1" applyProtection="1">
      <alignment horizontal="center"/>
      <protection locked="0"/>
    </xf>
    <xf numFmtId="0" fontId="10" fillId="6" borderId="21" xfId="0" applyFont="1" applyFill="1" applyBorder="1" applyAlignment="1">
      <alignment horizontal="center"/>
    </xf>
    <xf numFmtId="164" fontId="13" fillId="0" borderId="1" xfId="1" applyNumberFormat="1" applyFont="1" applyFill="1" applyBorder="1" applyAlignment="1" applyProtection="1">
      <alignment horizontal="center" shrinkToFit="1"/>
      <protection locked="0"/>
    </xf>
    <xf numFmtId="0" fontId="10" fillId="0" borderId="1" xfId="0" applyFont="1" applyFill="1" applyBorder="1" applyAlignment="1">
      <alignment horizontal="center" shrinkToFit="1"/>
    </xf>
    <xf numFmtId="164" fontId="13" fillId="0" borderId="2" xfId="1" applyNumberFormat="1" applyFont="1" applyFill="1" applyBorder="1" applyAlignment="1" applyProtection="1">
      <alignment horizontal="center"/>
      <protection locked="0"/>
    </xf>
    <xf numFmtId="0" fontId="10" fillId="0" borderId="2" xfId="0" applyFont="1" applyFill="1" applyBorder="1" applyAlignment="1">
      <alignment horizontal="center"/>
    </xf>
    <xf numFmtId="164" fontId="12" fillId="0" borderId="1" xfId="1" applyNumberFormat="1" applyFont="1" applyFill="1" applyBorder="1" applyAlignment="1" applyProtection="1">
      <alignment horizontal="center"/>
      <protection locked="0"/>
    </xf>
    <xf numFmtId="43" fontId="12" fillId="5" borderId="11" xfId="1" applyFont="1" applyFill="1" applyBorder="1" applyAlignment="1" applyProtection="1">
      <alignment horizontal="left"/>
      <protection locked="0"/>
    </xf>
    <xf numFmtId="43" fontId="12" fillId="5" borderId="10" xfId="1" applyFont="1" applyFill="1" applyBorder="1" applyAlignment="1" applyProtection="1">
      <alignment horizontal="left"/>
      <protection locked="0"/>
    </xf>
    <xf numFmtId="43" fontId="12" fillId="0" borderId="11" xfId="1" applyFont="1" applyFill="1" applyBorder="1" applyAlignment="1" applyProtection="1">
      <alignment horizontal="left"/>
      <protection locked="0"/>
    </xf>
    <xf numFmtId="43" fontId="12" fillId="0" borderId="10" xfId="1" applyFont="1" applyFill="1" applyBorder="1" applyAlignment="1" applyProtection="1">
      <alignment horizontal="left"/>
      <protection locked="0"/>
    </xf>
    <xf numFmtId="43" fontId="12" fillId="0" borderId="16" xfId="1" applyFont="1" applyFill="1" applyBorder="1" applyAlignment="1" applyProtection="1">
      <alignment horizontal="left"/>
      <protection locked="0"/>
    </xf>
    <xf numFmtId="43" fontId="12" fillId="3" borderId="11" xfId="1" applyFont="1" applyFill="1" applyBorder="1" applyAlignment="1" applyProtection="1">
      <alignment horizontal="center"/>
      <protection locked="0"/>
    </xf>
    <xf numFmtId="43" fontId="12" fillId="3" borderId="10" xfId="1" applyFont="1" applyFill="1" applyBorder="1" applyAlignment="1" applyProtection="1">
      <alignment horizontal="center"/>
      <protection locked="0"/>
    </xf>
    <xf numFmtId="43" fontId="12" fillId="3" borderId="9" xfId="1" applyFont="1" applyFill="1" applyBorder="1" applyAlignment="1" applyProtection="1">
      <alignment horizontal="center"/>
      <protection locked="0"/>
    </xf>
    <xf numFmtId="43" fontId="12" fillId="5" borderId="9" xfId="1" applyFont="1" applyFill="1" applyBorder="1" applyAlignment="1" applyProtection="1">
      <alignment horizontal="left"/>
      <protection locked="0"/>
    </xf>
    <xf numFmtId="43" fontId="13" fillId="6" borderId="11" xfId="1" applyFont="1" applyFill="1" applyBorder="1" applyAlignment="1" applyProtection="1">
      <alignment horizontal="left"/>
      <protection locked="0"/>
    </xf>
    <xf numFmtId="43" fontId="13" fillId="6" borderId="10" xfId="1" applyFont="1" applyFill="1" applyBorder="1" applyAlignment="1" applyProtection="1">
      <alignment horizontal="left"/>
      <protection locked="0"/>
    </xf>
    <xf numFmtId="43" fontId="13" fillId="6" borderId="9" xfId="1" applyFont="1" applyFill="1" applyBorder="1" applyAlignment="1" applyProtection="1">
      <alignment horizontal="left"/>
      <protection locked="0"/>
    </xf>
    <xf numFmtId="43" fontId="12" fillId="0" borderId="9" xfId="1" applyFont="1" applyFill="1" applyBorder="1" applyAlignment="1" applyProtection="1">
      <alignment horizontal="left"/>
      <protection locked="0"/>
    </xf>
    <xf numFmtId="0" fontId="9" fillId="4" borderId="5" xfId="0" applyFont="1" applyFill="1" applyBorder="1" applyAlignment="1" applyProtection="1">
      <alignment readingOrder="1"/>
      <protection locked="0"/>
    </xf>
    <xf numFmtId="0" fontId="9" fillId="5" borderId="6" xfId="0" applyFont="1" applyFill="1" applyBorder="1" applyAlignment="1" applyProtection="1">
      <alignment readingOrder="1"/>
      <protection locked="0"/>
    </xf>
    <xf numFmtId="0" fontId="9" fillId="5" borderId="22" xfId="0" applyFont="1" applyFill="1" applyBorder="1" applyAlignment="1" applyProtection="1">
      <alignment readingOrder="1"/>
      <protection locked="0"/>
    </xf>
    <xf numFmtId="0" fontId="9" fillId="0" borderId="7" xfId="0" applyFont="1" applyFill="1" applyBorder="1" applyAlignment="1" applyProtection="1">
      <alignment readingOrder="1"/>
      <protection locked="0"/>
    </xf>
    <xf numFmtId="0" fontId="9" fillId="0" borderId="6" xfId="0" applyFont="1" applyFill="1" applyBorder="1" applyAlignment="1" applyProtection="1">
      <alignment readingOrder="1"/>
      <protection locked="0"/>
    </xf>
    <xf numFmtId="0" fontId="3" fillId="0" borderId="6" xfId="0" applyFont="1" applyFill="1" applyBorder="1" applyAlignment="1" applyProtection="1">
      <alignment readingOrder="1"/>
      <protection locked="0"/>
    </xf>
    <xf numFmtId="0" fontId="9" fillId="0" borderId="5" xfId="0" applyFont="1" applyFill="1" applyBorder="1" applyAlignment="1" applyProtection="1">
      <alignment readingOrder="1"/>
      <protection locked="0"/>
    </xf>
    <xf numFmtId="0" fontId="9" fillId="0" borderId="26" xfId="0" applyFont="1" applyFill="1" applyBorder="1" applyAlignment="1" applyProtection="1">
      <alignment readingOrder="1"/>
      <protection locked="0"/>
    </xf>
    <xf numFmtId="0" fontId="9" fillId="3" borderId="7" xfId="0" applyFont="1" applyFill="1" applyBorder="1" applyAlignment="1" applyProtection="1">
      <alignment readingOrder="1"/>
      <protection locked="0"/>
    </xf>
    <xf numFmtId="0" fontId="9" fillId="3" borderId="6" xfId="0" applyFont="1" applyFill="1" applyBorder="1" applyAlignment="1" applyProtection="1">
      <alignment readingOrder="1"/>
      <protection locked="0"/>
    </xf>
    <xf numFmtId="0" fontId="6" fillId="3" borderId="6" xfId="0" applyFont="1" applyFill="1" applyBorder="1"/>
    <xf numFmtId="0" fontId="6" fillId="3" borderId="5" xfId="0" applyFont="1" applyFill="1" applyBorder="1"/>
    <xf numFmtId="0" fontId="9" fillId="0" borderId="22" xfId="0" applyFont="1" applyFill="1" applyBorder="1" applyAlignment="1" applyProtection="1">
      <alignment readingOrder="1"/>
      <protection locked="0"/>
    </xf>
    <xf numFmtId="0" fontId="9" fillId="5" borderId="27" xfId="0" applyFont="1" applyFill="1" applyBorder="1" applyAlignment="1" applyProtection="1">
      <alignment readingOrder="1"/>
      <protection locked="0"/>
    </xf>
    <xf numFmtId="0" fontId="3" fillId="5" borderId="6" xfId="0" applyFont="1" applyFill="1" applyBorder="1" applyAlignment="1" applyProtection="1">
      <alignment readingOrder="1"/>
      <protection locked="0"/>
    </xf>
    <xf numFmtId="0" fontId="9" fillId="5" borderId="5" xfId="0" applyFont="1" applyFill="1" applyBorder="1" applyAlignment="1" applyProtection="1">
      <alignment readingOrder="1"/>
      <protection locked="0"/>
    </xf>
    <xf numFmtId="0" fontId="9" fillId="6" borderId="6" xfId="0" applyFont="1" applyFill="1" applyBorder="1" applyAlignment="1" applyProtection="1">
      <alignment readingOrder="1"/>
      <protection locked="0"/>
    </xf>
    <xf numFmtId="0" fontId="9" fillId="6" borderId="5" xfId="0" applyFont="1" applyFill="1" applyBorder="1" applyAlignment="1" applyProtection="1">
      <alignment readingOrder="1"/>
      <protection locked="0"/>
    </xf>
    <xf numFmtId="0" fontId="6" fillId="0" borderId="0" xfId="0" applyFont="1" applyBorder="1"/>
    <xf numFmtId="0" fontId="3" fillId="0" borderId="7" xfId="0" applyFont="1" applyFill="1" applyBorder="1" applyAlignment="1" applyProtection="1">
      <alignment readingOrder="1"/>
      <protection locked="0"/>
    </xf>
    <xf numFmtId="0" fontId="3" fillId="6" borderId="7" xfId="0" applyFont="1" applyFill="1" applyBorder="1" applyAlignment="1" applyProtection="1">
      <alignment readingOrder="1"/>
      <protection locked="0"/>
    </xf>
    <xf numFmtId="0" fontId="4" fillId="0" borderId="24" xfId="0" applyFont="1" applyFill="1" applyBorder="1" applyAlignment="1" applyProtection="1">
      <alignment readingOrder="1"/>
      <protection locked="0"/>
    </xf>
    <xf numFmtId="0" fontId="9" fillId="0" borderId="24" xfId="0" applyFont="1" applyFill="1" applyBorder="1" applyAlignment="1" applyProtection="1">
      <alignment shrinkToFit="1" readingOrder="1"/>
      <protection locked="0"/>
    </xf>
    <xf numFmtId="0" fontId="9" fillId="0" borderId="6" xfId="0" applyFont="1" applyFill="1" applyBorder="1" applyAlignment="1" applyProtection="1">
      <alignment shrinkToFit="1" readingOrder="1"/>
      <protection locked="0"/>
    </xf>
    <xf numFmtId="0" fontId="3" fillId="5" borderId="7" xfId="0" applyFont="1" applyFill="1" applyBorder="1" applyAlignment="1" applyProtection="1">
      <alignment readingOrder="1"/>
      <protection locked="0"/>
    </xf>
    <xf numFmtId="164" fontId="13" fillId="5" borderId="12" xfId="1" applyNumberFormat="1" applyFont="1" applyFill="1" applyBorder="1" applyAlignment="1" applyProtection="1">
      <alignment horizontal="center"/>
      <protection locked="0"/>
    </xf>
    <xf numFmtId="0" fontId="10" fillId="5" borderId="12" xfId="0" applyFont="1" applyFill="1" applyBorder="1" applyAlignment="1">
      <alignment horizontal="center"/>
    </xf>
    <xf numFmtId="164" fontId="13" fillId="0" borderId="15" xfId="1" applyNumberFormat="1" applyFont="1" applyFill="1" applyBorder="1" applyAlignment="1" applyProtection="1">
      <alignment horizontal="center" shrinkToFit="1"/>
      <protection locked="0"/>
    </xf>
    <xf numFmtId="0" fontId="10" fillId="0" borderId="15" xfId="0" applyFont="1" applyFill="1" applyBorder="1" applyAlignment="1">
      <alignment horizontal="center" shrinkToFit="1"/>
    </xf>
    <xf numFmtId="164" fontId="13" fillId="0" borderId="21" xfId="1" applyNumberFormat="1" applyFont="1" applyFill="1" applyBorder="1" applyAlignment="1" applyProtection="1">
      <alignment horizontal="center" shrinkToFit="1"/>
      <protection locked="0"/>
    </xf>
    <xf numFmtId="0" fontId="10" fillId="0" borderId="21" xfId="0" applyFont="1" applyFill="1" applyBorder="1" applyAlignment="1">
      <alignment horizontal="center" shrinkToFit="1"/>
    </xf>
    <xf numFmtId="164" fontId="13" fillId="0" borderId="13" xfId="1" applyNumberFormat="1" applyFont="1" applyFill="1" applyBorder="1" applyAlignment="1" applyProtection="1">
      <alignment horizontal="center"/>
      <protection locked="0"/>
    </xf>
    <xf numFmtId="0" fontId="10" fillId="0" borderId="13" xfId="0" applyFont="1" applyFill="1" applyBorder="1" applyAlignment="1">
      <alignment horizontal="center"/>
    </xf>
    <xf numFmtId="164" fontId="12" fillId="0" borderId="15" xfId="1" applyNumberFormat="1" applyFont="1" applyFill="1" applyBorder="1" applyAlignment="1" applyProtection="1">
      <alignment horizontal="center"/>
      <protection locked="0"/>
    </xf>
    <xf numFmtId="164" fontId="12" fillId="0" borderId="21" xfId="1" applyNumberFormat="1" applyFont="1" applyFill="1" applyBorder="1" applyAlignment="1" applyProtection="1">
      <alignment horizontal="center"/>
      <protection locked="0"/>
    </xf>
    <xf numFmtId="43" fontId="12" fillId="3" borderId="11" xfId="1" applyFont="1" applyFill="1" applyBorder="1" applyAlignment="1" applyProtection="1">
      <alignment horizontal="left"/>
      <protection locked="0"/>
    </xf>
    <xf numFmtId="43" fontId="12" fillId="3" borderId="10" xfId="1" applyFont="1" applyFill="1" applyBorder="1" applyAlignment="1" applyProtection="1">
      <alignment horizontal="left"/>
      <protection locked="0"/>
    </xf>
    <xf numFmtId="43" fontId="12" fillId="3" borderId="9" xfId="1" applyFont="1" applyFill="1" applyBorder="1" applyAlignment="1" applyProtection="1">
      <alignment horizontal="left"/>
      <protection locked="0"/>
    </xf>
    <xf numFmtId="0" fontId="3" fillId="4" borderId="24" xfId="0" applyFont="1" applyFill="1" applyBorder="1" applyAlignment="1" applyProtection="1">
      <alignment readingOrder="1"/>
      <protection locked="0"/>
    </xf>
    <xf numFmtId="0" fontId="3" fillId="4" borderId="6" xfId="0" applyFont="1" applyFill="1" applyBorder="1" applyAlignment="1" applyProtection="1">
      <alignment readingOrder="1"/>
      <protection locked="0"/>
    </xf>
    <xf numFmtId="0" fontId="11" fillId="0" borderId="15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0" fontId="11" fillId="5" borderId="15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6" fillId="0" borderId="19" xfId="0" applyFont="1" applyBorder="1"/>
    <xf numFmtId="43" fontId="0" fillId="0" borderId="20" xfId="1" applyFont="1" applyBorder="1" applyAlignment="1">
      <alignment horizontal="left"/>
    </xf>
    <xf numFmtId="164" fontId="2" fillId="0" borderId="20" xfId="1" applyNumberFormat="1" applyFont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20" fillId="3" borderId="15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0" fillId="3" borderId="21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shrinkToFit="1"/>
    </xf>
    <xf numFmtId="0" fontId="20" fillId="0" borderId="1" xfId="0" applyFont="1" applyFill="1" applyBorder="1" applyAlignment="1">
      <alignment horizontal="center" shrinkToFit="1"/>
    </xf>
    <xf numFmtId="0" fontId="20" fillId="0" borderId="21" xfId="0" applyFont="1" applyFill="1" applyBorder="1" applyAlignment="1">
      <alignment horizontal="center" shrinkToFit="1"/>
    </xf>
    <xf numFmtId="0" fontId="20" fillId="5" borderId="15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0" fillId="5" borderId="21" xfId="0" applyFont="1" applyFill="1" applyBorder="1" applyAlignment="1">
      <alignment horizontal="center"/>
    </xf>
    <xf numFmtId="0" fontId="20" fillId="0" borderId="21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5" borderId="12" xfId="0" applyFont="1" applyFill="1" applyBorder="1" applyAlignment="1">
      <alignment horizontal="center"/>
    </xf>
    <xf numFmtId="0" fontId="20" fillId="5" borderId="2" xfId="0" applyFont="1" applyFill="1" applyBorder="1" applyAlignment="1">
      <alignment horizontal="center"/>
    </xf>
    <xf numFmtId="0" fontId="20" fillId="6" borderId="15" xfId="0" applyFont="1" applyFill="1" applyBorder="1" applyAlignment="1">
      <alignment horizontal="center"/>
    </xf>
    <xf numFmtId="0" fontId="20" fillId="6" borderId="2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0" fillId="0" borderId="2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Fill="1" applyAlignment="1">
      <alignment horizontal="center"/>
    </xf>
    <xf numFmtId="0" fontId="22" fillId="0" borderId="15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22" fillId="3" borderId="15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22" fillId="3" borderId="21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5" borderId="15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22" fillId="5" borderId="21" xfId="0" applyFont="1" applyFill="1" applyBorder="1" applyAlignment="1">
      <alignment horizontal="center"/>
    </xf>
    <xf numFmtId="0" fontId="22" fillId="0" borderId="13" xfId="0" applyFont="1" applyFill="1" applyBorder="1" applyAlignment="1">
      <alignment horizontal="center"/>
    </xf>
    <xf numFmtId="0" fontId="22" fillId="5" borderId="12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22" fillId="6" borderId="15" xfId="0" applyFont="1" applyFill="1" applyBorder="1" applyAlignment="1">
      <alignment horizontal="center"/>
    </xf>
    <xf numFmtId="0" fontId="22" fillId="6" borderId="2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2" fillId="0" borderId="2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Fill="1" applyAlignment="1">
      <alignment horizontal="center"/>
    </xf>
    <xf numFmtId="0" fontId="24" fillId="0" borderId="15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/>
    </xf>
    <xf numFmtId="0" fontId="24" fillId="3" borderId="15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4" fillId="3" borderId="2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 shrinkToFit="1"/>
    </xf>
    <xf numFmtId="0" fontId="24" fillId="0" borderId="21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4" fillId="5" borderId="21" xfId="0" applyFont="1" applyFill="1" applyBorder="1" applyAlignment="1">
      <alignment horizontal="center"/>
    </xf>
    <xf numFmtId="0" fontId="24" fillId="0" borderId="13" xfId="0" applyFont="1" applyFill="1" applyBorder="1" applyAlignment="1">
      <alignment horizontal="center"/>
    </xf>
    <xf numFmtId="0" fontId="24" fillId="5" borderId="12" xfId="0" applyFont="1" applyFill="1" applyBorder="1" applyAlignment="1">
      <alignment horizontal="center"/>
    </xf>
    <xf numFmtId="0" fontId="24" fillId="5" borderId="2" xfId="0" applyFont="1" applyFill="1" applyBorder="1" applyAlignment="1">
      <alignment horizontal="center"/>
    </xf>
    <xf numFmtId="0" fontId="24" fillId="6" borderId="15" xfId="0" applyFont="1" applyFill="1" applyBorder="1" applyAlignment="1">
      <alignment horizontal="center"/>
    </xf>
    <xf numFmtId="0" fontId="24" fillId="6" borderId="2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Fill="1" applyAlignment="1">
      <alignment horizontal="center"/>
    </xf>
    <xf numFmtId="0" fontId="6" fillId="0" borderId="26" xfId="0" applyFont="1" applyFill="1" applyBorder="1" applyAlignment="1">
      <alignment shrinkToFit="1"/>
    </xf>
    <xf numFmtId="43" fontId="12" fillId="0" borderId="25" xfId="1" applyFont="1" applyFill="1" applyBorder="1" applyAlignment="1" applyProtection="1">
      <alignment horizontal="left"/>
      <protection locked="0"/>
    </xf>
    <xf numFmtId="164" fontId="13" fillId="0" borderId="13" xfId="1" applyNumberFormat="1" applyFont="1" applyFill="1" applyBorder="1" applyAlignment="1" applyProtection="1">
      <alignment horizontal="center" shrinkToFit="1"/>
      <protection locked="0"/>
    </xf>
    <xf numFmtId="0" fontId="20" fillId="0" borderId="13" xfId="0" applyFont="1" applyFill="1" applyBorder="1" applyAlignment="1">
      <alignment horizontal="center" shrinkToFit="1"/>
    </xf>
    <xf numFmtId="0" fontId="10" fillId="0" borderId="13" xfId="0" applyFont="1" applyFill="1" applyBorder="1" applyAlignment="1">
      <alignment horizontal="center" shrinkToFit="1"/>
    </xf>
    <xf numFmtId="43" fontId="12" fillId="0" borderId="14" xfId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>
      <alignment shrinkToFit="1"/>
    </xf>
    <xf numFmtId="0" fontId="27" fillId="7" borderId="2" xfId="0" applyFont="1" applyFill="1" applyBorder="1" applyAlignment="1">
      <alignment horizontal="center" vertical="center" wrapText="1"/>
    </xf>
    <xf numFmtId="0" fontId="28" fillId="7" borderId="2" xfId="0" applyFont="1" applyFill="1" applyBorder="1" applyAlignment="1">
      <alignment horizontal="center" vertical="center" wrapText="1"/>
    </xf>
    <xf numFmtId="164" fontId="28" fillId="7" borderId="2" xfId="1" applyNumberFormat="1" applyFont="1" applyFill="1" applyBorder="1" applyAlignment="1">
      <alignment horizontal="center" vertical="center" wrapText="1"/>
    </xf>
    <xf numFmtId="164" fontId="28" fillId="0" borderId="1" xfId="1" applyNumberFormat="1" applyFont="1" applyFill="1" applyBorder="1" applyAlignment="1">
      <alignment horizontal="center" vertical="top" wrapText="1"/>
    </xf>
    <xf numFmtId="164" fontId="29" fillId="0" borderId="0" xfId="1" applyNumberFormat="1" applyFont="1" applyFill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164" fontId="31" fillId="0" borderId="0" xfId="1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top" wrapText="1"/>
    </xf>
    <xf numFmtId="0" fontId="27" fillId="0" borderId="12" xfId="0" applyFont="1" applyFill="1" applyBorder="1" applyAlignment="1">
      <alignment horizontal="center" vertical="top" wrapText="1"/>
    </xf>
    <xf numFmtId="164" fontId="32" fillId="0" borderId="13" xfId="1" applyNumberFormat="1" applyFont="1" applyFill="1" applyBorder="1" applyAlignment="1">
      <alignment horizontal="center" vertical="top" wrapText="1"/>
    </xf>
    <xf numFmtId="164" fontId="32" fillId="0" borderId="12" xfId="1" applyNumberFormat="1" applyFont="1" applyFill="1" applyBorder="1" applyAlignment="1">
      <alignment horizontal="center" vertical="top" wrapText="1"/>
    </xf>
    <xf numFmtId="164" fontId="33" fillId="0" borderId="13" xfId="1" applyNumberFormat="1" applyFont="1" applyFill="1" applyBorder="1" applyAlignment="1">
      <alignment horizontal="center" vertical="top" wrapText="1"/>
    </xf>
    <xf numFmtId="164" fontId="34" fillId="0" borderId="1" xfId="1" applyNumberFormat="1" applyFont="1" applyFill="1" applyBorder="1" applyAlignment="1">
      <alignment horizontal="center" vertical="top" wrapText="1"/>
    </xf>
    <xf numFmtId="0" fontId="30" fillId="0" borderId="30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164" fontId="30" fillId="0" borderId="1" xfId="1" applyNumberFormat="1" applyFont="1" applyFill="1" applyBorder="1" applyAlignment="1">
      <alignment horizontal="center" vertical="center" wrapText="1"/>
    </xf>
    <xf numFmtId="164" fontId="0" fillId="0" borderId="0" xfId="1" applyNumberFormat="1" applyFont="1" applyAlignment="1">
      <alignment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8" fillId="9" borderId="1" xfId="0" applyFont="1" applyFill="1" applyBorder="1" applyAlignment="1">
      <alignment horizontal="center" vertical="center" wrapText="1"/>
    </xf>
    <xf numFmtId="0" fontId="35" fillId="9" borderId="28" xfId="0" applyFont="1" applyFill="1" applyBorder="1" applyAlignment="1">
      <alignment horizontal="center"/>
    </xf>
    <xf numFmtId="164" fontId="32" fillId="9" borderId="31" xfId="1" applyNumberFormat="1" applyFont="1" applyFill="1" applyBorder="1" applyAlignment="1">
      <alignment vertical="center" wrapText="1"/>
    </xf>
    <xf numFmtId="164" fontId="32" fillId="9" borderId="29" xfId="1" applyNumberFormat="1" applyFont="1" applyFill="1" applyBorder="1" applyAlignment="1">
      <alignment vertical="center" wrapText="1"/>
    </xf>
    <xf numFmtId="164" fontId="33" fillId="9" borderId="31" xfId="1" applyNumberFormat="1" applyFont="1" applyFill="1" applyBorder="1" applyAlignment="1">
      <alignment horizontal="center" vertical="center" wrapText="1"/>
    </xf>
    <xf numFmtId="164" fontId="34" fillId="0" borderId="30" xfId="1" applyNumberFormat="1" applyFont="1" applyFill="1" applyBorder="1" applyAlignment="1">
      <alignment horizontal="center" vertical="center" wrapText="1"/>
    </xf>
    <xf numFmtId="164" fontId="29" fillId="0" borderId="0" xfId="1" applyNumberFormat="1" applyFont="1" applyFill="1" applyBorder="1" applyAlignment="1">
      <alignment horizontal="center" vertical="center" wrapText="1"/>
    </xf>
    <xf numFmtId="164" fontId="30" fillId="0" borderId="30" xfId="1" applyNumberFormat="1" applyFont="1" applyFill="1" applyBorder="1" applyAlignment="1">
      <alignment horizontal="center" vertical="center" wrapText="1"/>
    </xf>
    <xf numFmtId="164" fontId="36" fillId="0" borderId="1" xfId="1" applyNumberFormat="1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1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1" applyNumberFormat="1" applyFont="1" applyBorder="1" applyAlignment="1">
      <alignment vertical="center" wrapText="1"/>
    </xf>
    <xf numFmtId="164" fontId="32" fillId="9" borderId="3" xfId="1" applyNumberFormat="1" applyFont="1" applyFill="1" applyBorder="1" applyAlignment="1">
      <alignment vertical="center" wrapText="1"/>
    </xf>
    <xf numFmtId="164" fontId="33" fillId="9" borderId="3" xfId="1" applyNumberFormat="1" applyFont="1" applyFill="1" applyBorder="1" applyAlignment="1">
      <alignment horizontal="center" vertical="center" wrapText="1"/>
    </xf>
    <xf numFmtId="164" fontId="27" fillId="0" borderId="1" xfId="1" applyNumberFormat="1" applyFont="1" applyFill="1" applyBorder="1"/>
    <xf numFmtId="0" fontId="28" fillId="10" borderId="1" xfId="0" applyFont="1" applyFill="1" applyBorder="1" applyAlignment="1">
      <alignment horizontal="center" vertical="center" wrapText="1"/>
    </xf>
    <xf numFmtId="0" fontId="35" fillId="10" borderId="28" xfId="0" applyFont="1" applyFill="1" applyBorder="1" applyAlignment="1">
      <alignment horizontal="center"/>
    </xf>
    <xf numFmtId="164" fontId="32" fillId="10" borderId="3" xfId="1" applyNumberFormat="1" applyFont="1" applyFill="1" applyBorder="1" applyAlignment="1">
      <alignment vertical="center" wrapText="1"/>
    </xf>
    <xf numFmtId="164" fontId="32" fillId="10" borderId="29" xfId="1" applyNumberFormat="1" applyFont="1" applyFill="1" applyBorder="1" applyAlignment="1">
      <alignment vertical="center" wrapText="1"/>
    </xf>
    <xf numFmtId="164" fontId="33" fillId="10" borderId="3" xfId="1" applyNumberFormat="1" applyFont="1" applyFill="1" applyBorder="1" applyAlignment="1">
      <alignment horizontal="center" vertical="center" wrapText="1"/>
    </xf>
    <xf numFmtId="164" fontId="34" fillId="10" borderId="30" xfId="1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17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64" fontId="2" fillId="0" borderId="1" xfId="1" applyNumberFormat="1" applyFont="1" applyFill="1" applyBorder="1" applyAlignment="1">
      <alignment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35" fillId="2" borderId="28" xfId="0" applyFont="1" applyFill="1" applyBorder="1" applyAlignment="1">
      <alignment horizontal="center"/>
    </xf>
    <xf numFmtId="164" fontId="32" fillId="2" borderId="3" xfId="1" applyNumberFormat="1" applyFont="1" applyFill="1" applyBorder="1" applyAlignment="1">
      <alignment vertical="center" wrapText="1"/>
    </xf>
    <xf numFmtId="164" fontId="32" fillId="2" borderId="29" xfId="1" applyNumberFormat="1" applyFont="1" applyFill="1" applyBorder="1" applyAlignment="1">
      <alignment vertical="center" wrapText="1"/>
    </xf>
    <xf numFmtId="164" fontId="33" fillId="2" borderId="3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4" fontId="2" fillId="11" borderId="0" xfId="1" applyNumberFormat="1" applyFont="1" applyFill="1" applyAlignment="1">
      <alignment vertical="center" wrapText="1"/>
    </xf>
    <xf numFmtId="164" fontId="33" fillId="2" borderId="3" xfId="1" applyNumberFormat="1" applyFont="1" applyFill="1" applyBorder="1" applyAlignment="1">
      <alignment vertical="center" wrapText="1"/>
    </xf>
    <xf numFmtId="164" fontId="34" fillId="0" borderId="30" xfId="1" applyNumberFormat="1" applyFont="1" applyFill="1" applyBorder="1" applyAlignment="1">
      <alignment vertical="center" wrapText="1"/>
    </xf>
    <xf numFmtId="164" fontId="29" fillId="0" borderId="0" xfId="1" applyNumberFormat="1" applyFont="1" applyFill="1" applyBorder="1" applyAlignment="1">
      <alignment vertical="center" wrapText="1"/>
    </xf>
    <xf numFmtId="164" fontId="36" fillId="0" borderId="30" xfId="1" applyNumberFormat="1" applyFont="1" applyFill="1" applyBorder="1" applyAlignment="1">
      <alignment vertical="center" wrapText="1"/>
    </xf>
    <xf numFmtId="164" fontId="0" fillId="0" borderId="0" xfId="1" applyNumberFormat="1" applyFont="1" applyFill="1" applyAlignment="1">
      <alignment vertical="center" wrapText="1"/>
    </xf>
    <xf numFmtId="0" fontId="28" fillId="0" borderId="1" xfId="0" applyFont="1" applyFill="1" applyBorder="1" applyAlignment="1">
      <alignment horizontal="center" vertical="center"/>
    </xf>
    <xf numFmtId="0" fontId="28" fillId="12" borderId="1" xfId="0" applyFont="1" applyFill="1" applyBorder="1"/>
    <xf numFmtId="0" fontId="35" fillId="12" borderId="28" xfId="0" applyFont="1" applyFill="1" applyBorder="1" applyAlignment="1">
      <alignment horizontal="center"/>
    </xf>
    <xf numFmtId="164" fontId="32" fillId="12" borderId="3" xfId="1" applyNumberFormat="1" applyFont="1" applyFill="1" applyBorder="1" applyAlignment="1">
      <alignment vertical="center"/>
    </xf>
    <xf numFmtId="164" fontId="32" fillId="12" borderId="29" xfId="1" applyNumberFormat="1" applyFont="1" applyFill="1" applyBorder="1" applyAlignment="1">
      <alignment vertical="center"/>
    </xf>
    <xf numFmtId="164" fontId="33" fillId="12" borderId="3" xfId="1" applyNumberFormat="1" applyFont="1" applyFill="1" applyBorder="1"/>
    <xf numFmtId="164" fontId="34" fillId="0" borderId="30" xfId="1" applyNumberFormat="1" applyFont="1" applyFill="1" applyBorder="1"/>
    <xf numFmtId="164" fontId="29" fillId="0" borderId="0" xfId="1" applyNumberFormat="1" applyFont="1" applyFill="1" applyBorder="1"/>
    <xf numFmtId="14" fontId="30" fillId="0" borderId="30" xfId="1" applyNumberFormat="1" applyFont="1" applyFill="1" applyBorder="1"/>
    <xf numFmtId="14" fontId="30" fillId="0" borderId="1" xfId="1" applyNumberFormat="1" applyFont="1" applyFill="1" applyBorder="1"/>
    <xf numFmtId="164" fontId="30" fillId="0" borderId="1" xfId="1" applyNumberFormat="1" applyFont="1" applyFill="1" applyBorder="1"/>
    <xf numFmtId="0" fontId="36" fillId="0" borderId="1" xfId="0" applyFont="1" applyFill="1" applyBorder="1"/>
    <xf numFmtId="164" fontId="36" fillId="0" borderId="1" xfId="1" applyNumberFormat="1" applyFont="1" applyFill="1" applyBorder="1"/>
    <xf numFmtId="164" fontId="0" fillId="0" borderId="0" xfId="1" applyNumberFormat="1" applyFont="1"/>
    <xf numFmtId="0" fontId="28" fillId="0" borderId="1" xfId="0" applyFont="1" applyBorder="1" applyAlignment="1">
      <alignment horizontal="center" vertical="center"/>
    </xf>
    <xf numFmtId="164" fontId="30" fillId="0" borderId="30" xfId="1" applyNumberFormat="1" applyFont="1" applyFill="1" applyBorder="1"/>
    <xf numFmtId="0" fontId="36" fillId="0" borderId="1" xfId="0" applyFont="1" applyBorder="1"/>
    <xf numFmtId="164" fontId="36" fillId="0" borderId="1" xfId="1" applyNumberFormat="1" applyFont="1" applyBorder="1"/>
    <xf numFmtId="164" fontId="30" fillId="0" borderId="30" xfId="1" applyNumberFormat="1" applyFont="1" applyBorder="1"/>
    <xf numFmtId="164" fontId="30" fillId="0" borderId="1" xfId="1" applyNumberFormat="1" applyFont="1" applyBorder="1"/>
    <xf numFmtId="0" fontId="28" fillId="10" borderId="1" xfId="0" applyFont="1" applyFill="1" applyBorder="1" applyAlignment="1">
      <alignment horizontal="center" vertical="center"/>
    </xf>
    <xf numFmtId="0" fontId="28" fillId="10" borderId="0" xfId="0" applyFont="1" applyFill="1" applyBorder="1"/>
    <xf numFmtId="164" fontId="32" fillId="10" borderId="3" xfId="1" applyNumberFormat="1" applyFont="1" applyFill="1" applyBorder="1" applyAlignment="1">
      <alignment vertical="center"/>
    </xf>
    <xf numFmtId="164" fontId="32" fillId="10" borderId="29" xfId="1" applyNumberFormat="1" applyFont="1" applyFill="1" applyBorder="1" applyAlignment="1">
      <alignment vertical="center"/>
    </xf>
    <xf numFmtId="164" fontId="33" fillId="10" borderId="3" xfId="1" applyNumberFormat="1" applyFont="1" applyFill="1" applyBorder="1"/>
    <xf numFmtId="164" fontId="34" fillId="10" borderId="30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0" fontId="28" fillId="7" borderId="0" xfId="0" applyFont="1" applyFill="1"/>
    <xf numFmtId="0" fontId="35" fillId="7" borderId="28" xfId="0" applyFont="1" applyFill="1" applyBorder="1" applyAlignment="1">
      <alignment horizontal="center"/>
    </xf>
    <xf numFmtId="164" fontId="32" fillId="7" borderId="3" xfId="1" applyNumberFormat="1" applyFont="1" applyFill="1" applyBorder="1" applyAlignment="1">
      <alignment vertical="center"/>
    </xf>
    <xf numFmtId="164" fontId="32" fillId="7" borderId="29" xfId="1" applyNumberFormat="1" applyFont="1" applyFill="1" applyBorder="1" applyAlignment="1">
      <alignment vertical="center"/>
    </xf>
    <xf numFmtId="164" fontId="33" fillId="7" borderId="3" xfId="1" applyNumberFormat="1" applyFont="1" applyFill="1" applyBorder="1"/>
    <xf numFmtId="0" fontId="28" fillId="7" borderId="1" xfId="0" applyFont="1" applyFill="1" applyBorder="1"/>
    <xf numFmtId="0" fontId="28" fillId="10" borderId="1" xfId="0" applyFont="1" applyFill="1" applyBorder="1"/>
    <xf numFmtId="164" fontId="31" fillId="0" borderId="30" xfId="1" applyNumberFormat="1" applyFont="1" applyFill="1" applyBorder="1"/>
    <xf numFmtId="164" fontId="31" fillId="0" borderId="1" xfId="1" applyNumberFormat="1" applyFont="1" applyFill="1" applyBorder="1"/>
    <xf numFmtId="0" fontId="37" fillId="0" borderId="1" xfId="0" applyFont="1" applyFill="1" applyBorder="1"/>
    <xf numFmtId="164" fontId="37" fillId="0" borderId="1" xfId="1" applyNumberFormat="1" applyFont="1" applyFill="1" applyBorder="1"/>
    <xf numFmtId="0" fontId="26" fillId="0" borderId="0" xfId="0" applyFont="1" applyFill="1"/>
    <xf numFmtId="164" fontId="26" fillId="0" borderId="0" xfId="1" applyNumberFormat="1" applyFont="1" applyFill="1"/>
    <xf numFmtId="0" fontId="28" fillId="13" borderId="1" xfId="0" applyFont="1" applyFill="1" applyBorder="1"/>
    <xf numFmtId="0" fontId="35" fillId="13" borderId="28" xfId="0" applyFont="1" applyFill="1" applyBorder="1" applyAlignment="1">
      <alignment horizontal="center"/>
    </xf>
    <xf numFmtId="164" fontId="32" fillId="13" borderId="3" xfId="1" applyNumberFormat="1" applyFont="1" applyFill="1" applyBorder="1" applyAlignment="1">
      <alignment vertical="center"/>
    </xf>
    <xf numFmtId="164" fontId="32" fillId="13" borderId="29" xfId="1" applyNumberFormat="1" applyFont="1" applyFill="1" applyBorder="1" applyAlignment="1">
      <alignment vertical="center"/>
    </xf>
    <xf numFmtId="164" fontId="33" fillId="13" borderId="3" xfId="1" applyNumberFormat="1" applyFont="1" applyFill="1" applyBorder="1"/>
    <xf numFmtId="164" fontId="31" fillId="0" borderId="30" xfId="1" applyNumberFormat="1" applyFont="1" applyBorder="1"/>
    <xf numFmtId="164" fontId="31" fillId="0" borderId="1" xfId="1" applyNumberFormat="1" applyFont="1" applyBorder="1"/>
    <xf numFmtId="0" fontId="37" fillId="0" borderId="1" xfId="0" applyFont="1" applyBorder="1"/>
    <xf numFmtId="164" fontId="37" fillId="0" borderId="1" xfId="1" applyNumberFormat="1" applyFont="1" applyBorder="1"/>
    <xf numFmtId="0" fontId="26" fillId="0" borderId="0" xfId="0" applyFont="1"/>
    <xf numFmtId="164" fontId="26" fillId="0" borderId="0" xfId="1" applyNumberFormat="1" applyFont="1"/>
    <xf numFmtId="0" fontId="28" fillId="14" borderId="1" xfId="0" applyFont="1" applyFill="1" applyBorder="1"/>
    <xf numFmtId="0" fontId="35" fillId="14" borderId="28" xfId="0" applyFont="1" applyFill="1" applyBorder="1" applyAlignment="1">
      <alignment horizontal="center"/>
    </xf>
    <xf numFmtId="164" fontId="32" fillId="14" borderId="3" xfId="1" applyNumberFormat="1" applyFont="1" applyFill="1" applyBorder="1" applyAlignment="1">
      <alignment vertical="center"/>
    </xf>
    <xf numFmtId="164" fontId="32" fillId="14" borderId="29" xfId="1" applyNumberFormat="1" applyFont="1" applyFill="1" applyBorder="1" applyAlignment="1">
      <alignment vertical="center"/>
    </xf>
    <xf numFmtId="164" fontId="33" fillId="14" borderId="3" xfId="1" applyNumberFormat="1" applyFont="1" applyFill="1" applyBorder="1"/>
    <xf numFmtId="0" fontId="28" fillId="14" borderId="0" xfId="0" applyFont="1" applyFill="1"/>
    <xf numFmtId="164" fontId="32" fillId="14" borderId="32" xfId="1" applyNumberFormat="1" applyFont="1" applyFill="1" applyBorder="1" applyAlignment="1">
      <alignment vertical="center"/>
    </xf>
    <xf numFmtId="164" fontId="33" fillId="14" borderId="32" xfId="1" applyNumberFormat="1" applyFont="1" applyFill="1" applyBorder="1"/>
    <xf numFmtId="0" fontId="28" fillId="0" borderId="1" xfId="0" applyFont="1" applyBorder="1"/>
    <xf numFmtId="0" fontId="35" fillId="0" borderId="28" xfId="0" applyFont="1" applyBorder="1" applyAlignment="1">
      <alignment horizontal="center"/>
    </xf>
    <xf numFmtId="164" fontId="32" fillId="0" borderId="3" xfId="1" applyNumberFormat="1" applyFont="1" applyBorder="1" applyAlignment="1">
      <alignment vertical="center"/>
    </xf>
    <xf numFmtId="164" fontId="32" fillId="0" borderId="29" xfId="1" applyNumberFormat="1" applyFont="1" applyBorder="1" applyAlignment="1">
      <alignment vertical="center"/>
    </xf>
    <xf numFmtId="164" fontId="33" fillId="0" borderId="3" xfId="1" applyNumberFormat="1" applyFont="1" applyBorder="1"/>
    <xf numFmtId="0" fontId="28" fillId="0" borderId="0" xfId="0" applyFont="1"/>
    <xf numFmtId="0" fontId="28" fillId="15" borderId="1" xfId="0" applyFont="1" applyFill="1" applyBorder="1"/>
    <xf numFmtId="0" fontId="35" fillId="15" borderId="28" xfId="0" applyFont="1" applyFill="1" applyBorder="1" applyAlignment="1">
      <alignment horizontal="center"/>
    </xf>
    <xf numFmtId="164" fontId="32" fillId="15" borderId="3" xfId="1" applyNumberFormat="1" applyFont="1" applyFill="1" applyBorder="1" applyAlignment="1">
      <alignment vertical="center"/>
    </xf>
    <xf numFmtId="164" fontId="32" fillId="15" borderId="29" xfId="1" applyNumberFormat="1" applyFont="1" applyFill="1" applyBorder="1" applyAlignment="1">
      <alignment vertical="center"/>
    </xf>
    <xf numFmtId="164" fontId="33" fillId="15" borderId="3" xfId="1" applyNumberFormat="1" applyFont="1" applyFill="1" applyBorder="1"/>
    <xf numFmtId="164" fontId="34" fillId="15" borderId="30" xfId="1" applyNumberFormat="1" applyFont="1" applyFill="1" applyBorder="1"/>
    <xf numFmtId="164" fontId="30" fillId="0" borderId="0" xfId="1" applyNumberFormat="1" applyFont="1"/>
    <xf numFmtId="0" fontId="36" fillId="0" borderId="0" xfId="0" applyFont="1"/>
    <xf numFmtId="164" fontId="36" fillId="0" borderId="0" xfId="1" applyNumberFormat="1" applyFont="1"/>
    <xf numFmtId="0" fontId="28" fillId="16" borderId="1" xfId="0" applyFont="1" applyFill="1" applyBorder="1"/>
    <xf numFmtId="0" fontId="35" fillId="16" borderId="28" xfId="0" applyFont="1" applyFill="1" applyBorder="1" applyAlignment="1">
      <alignment horizontal="center"/>
    </xf>
    <xf numFmtId="164" fontId="32" fillId="16" borderId="3" xfId="1" applyNumberFormat="1" applyFont="1" applyFill="1" applyBorder="1" applyAlignment="1">
      <alignment vertical="center"/>
    </xf>
    <xf numFmtId="164" fontId="32" fillId="16" borderId="29" xfId="1" applyNumberFormat="1" applyFont="1" applyFill="1" applyBorder="1" applyAlignment="1">
      <alignment vertical="center"/>
    </xf>
    <xf numFmtId="164" fontId="33" fillId="16" borderId="3" xfId="1" applyNumberFormat="1" applyFont="1" applyFill="1" applyBorder="1"/>
    <xf numFmtId="164" fontId="34" fillId="16" borderId="30" xfId="1" applyNumberFormat="1" applyFont="1" applyFill="1" applyBorder="1"/>
    <xf numFmtId="0" fontId="28" fillId="0" borderId="1" xfId="0" applyFont="1" applyFill="1" applyBorder="1"/>
    <xf numFmtId="0" fontId="35" fillId="0" borderId="28" xfId="0" applyFont="1" applyFill="1" applyBorder="1" applyAlignment="1">
      <alignment horizontal="center"/>
    </xf>
    <xf numFmtId="164" fontId="32" fillId="0" borderId="3" xfId="1" applyNumberFormat="1" applyFont="1" applyFill="1" applyBorder="1" applyAlignment="1">
      <alignment vertical="center"/>
    </xf>
    <xf numFmtId="164" fontId="32" fillId="0" borderId="29" xfId="1" applyNumberFormat="1" applyFont="1" applyFill="1" applyBorder="1" applyAlignment="1">
      <alignment vertical="center"/>
    </xf>
    <xf numFmtId="164" fontId="33" fillId="0" borderId="3" xfId="1" applyNumberFormat="1" applyFont="1" applyFill="1" applyBorder="1"/>
    <xf numFmtId="164" fontId="30" fillId="0" borderId="0" xfId="1" applyNumberFormat="1" applyFont="1" applyFill="1"/>
    <xf numFmtId="0" fontId="36" fillId="0" borderId="0" xfId="0" applyFont="1" applyFill="1"/>
    <xf numFmtId="164" fontId="36" fillId="0" borderId="0" xfId="1" applyNumberFormat="1" applyFont="1" applyFill="1"/>
    <xf numFmtId="164" fontId="32" fillId="0" borderId="33" xfId="1" applyNumberFormat="1" applyFont="1" applyBorder="1" applyAlignment="1">
      <alignment vertical="center"/>
    </xf>
    <xf numFmtId="164" fontId="33" fillId="0" borderId="33" xfId="1" applyNumberFormat="1" applyFont="1" applyBorder="1"/>
    <xf numFmtId="0" fontId="28" fillId="11" borderId="0" xfId="0" applyFont="1" applyFill="1" applyAlignment="1">
      <alignment horizontal="center" vertical="center"/>
    </xf>
    <xf numFmtId="0" fontId="28" fillId="11" borderId="0" xfId="0" applyFont="1" applyFill="1"/>
    <xf numFmtId="0" fontId="35" fillId="11" borderId="0" xfId="0" applyFont="1" applyFill="1" applyAlignment="1">
      <alignment horizontal="center"/>
    </xf>
    <xf numFmtId="164" fontId="32" fillId="11" borderId="0" xfId="1" applyNumberFormat="1" applyFont="1" applyFill="1" applyAlignment="1">
      <alignment vertical="center"/>
    </xf>
    <xf numFmtId="164" fontId="33" fillId="11" borderId="0" xfId="1" applyNumberFormat="1" applyFont="1" applyFill="1"/>
    <xf numFmtId="164" fontId="34" fillId="11" borderId="0" xfId="1" applyNumberFormat="1" applyFont="1" applyFill="1"/>
    <xf numFmtId="0" fontId="35" fillId="0" borderId="0" xfId="0" applyFont="1" applyAlignment="1">
      <alignment horizontal="center"/>
    </xf>
    <xf numFmtId="164" fontId="32" fillId="0" borderId="0" xfId="1" applyNumberFormat="1" applyFont="1" applyAlignment="1">
      <alignment vertical="center"/>
    </xf>
    <xf numFmtId="0" fontId="28" fillId="0" borderId="0" xfId="0" applyFont="1" applyAlignment="1">
      <alignment horizontal="center" vertical="center"/>
    </xf>
    <xf numFmtId="164" fontId="33" fillId="0" borderId="0" xfId="1" applyNumberFormat="1" applyFont="1"/>
    <xf numFmtId="164" fontId="34" fillId="0" borderId="0" xfId="1" applyNumberFormat="1" applyFont="1" applyFill="1"/>
    <xf numFmtId="14" fontId="28" fillId="17" borderId="1" xfId="1" applyNumberFormat="1" applyFont="1" applyFill="1" applyBorder="1" applyAlignment="1">
      <alignment horizontal="center" vertical="center"/>
    </xf>
    <xf numFmtId="14" fontId="28" fillId="17" borderId="1" xfId="1" applyNumberFormat="1" applyFont="1" applyFill="1" applyBorder="1" applyAlignment="1">
      <alignment horizontal="center" vertical="center" wrapText="1"/>
    </xf>
    <xf numFmtId="164" fontId="28" fillId="17" borderId="1" xfId="1" applyNumberFormat="1" applyFont="1" applyFill="1" applyBorder="1" applyAlignment="1">
      <alignment horizontal="center" vertical="center" wrapText="1"/>
    </xf>
    <xf numFmtId="164" fontId="28" fillId="17" borderId="1" xfId="1" applyNumberFormat="1" applyFont="1" applyFill="1" applyBorder="1" applyAlignment="1">
      <alignment horizontal="center" vertical="center"/>
    </xf>
    <xf numFmtId="164" fontId="31" fillId="17" borderId="1" xfId="1" applyNumberFormat="1" applyFont="1" applyFill="1" applyBorder="1" applyAlignment="1">
      <alignment horizontal="center" vertical="center"/>
    </xf>
    <xf numFmtId="164" fontId="29" fillId="17" borderId="1" xfId="1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6" fillId="0" borderId="0" xfId="0" applyFont="1" applyBorder="1" applyAlignment="1">
      <alignment horizontal="center"/>
    </xf>
    <xf numFmtId="164" fontId="31" fillId="0" borderId="0" xfId="1" applyNumberFormat="1" applyFont="1" applyBorder="1"/>
    <xf numFmtId="164" fontId="36" fillId="0" borderId="1" xfId="1" applyNumberFormat="1" applyFont="1" applyBorder="1" applyAlignment="1">
      <alignment horizontal="center"/>
    </xf>
    <xf numFmtId="164" fontId="29" fillId="0" borderId="1" xfId="1" applyNumberFormat="1" applyFont="1" applyBorder="1" applyAlignment="1">
      <alignment horizontal="center"/>
    </xf>
    <xf numFmtId="0" fontId="36" fillId="0" borderId="0" xfId="0" applyFont="1" applyAlignment="1">
      <alignment horizontal="center" vertical="center"/>
    </xf>
    <xf numFmtId="0" fontId="36" fillId="0" borderId="1" xfId="0" applyFont="1" applyBorder="1" applyAlignment="1">
      <alignment horizontal="center"/>
    </xf>
    <xf numFmtId="164" fontId="36" fillId="0" borderId="28" xfId="1" applyNumberFormat="1" applyFont="1" applyBorder="1"/>
    <xf numFmtId="164" fontId="36" fillId="0" borderId="30" xfId="1" applyNumberFormat="1" applyFont="1" applyBorder="1" applyAlignment="1">
      <alignment horizontal="center"/>
    </xf>
    <xf numFmtId="164" fontId="31" fillId="0" borderId="1" xfId="1" applyNumberFormat="1" applyFont="1" applyBorder="1" applyAlignment="1">
      <alignment horizontal="center"/>
    </xf>
    <xf numFmtId="164" fontId="38" fillId="0" borderId="1" xfId="1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4" fontId="31" fillId="0" borderId="0" xfId="1" applyNumberFormat="1" applyFont="1"/>
    <xf numFmtId="164" fontId="36" fillId="0" borderId="0" xfId="1" applyNumberFormat="1" applyFont="1" applyAlignment="1">
      <alignment horizontal="center"/>
    </xf>
    <xf numFmtId="164" fontId="38" fillId="0" borderId="0" xfId="1" applyNumberFormat="1" applyFont="1" applyAlignment="1">
      <alignment horizontal="center"/>
    </xf>
    <xf numFmtId="0" fontId="11" fillId="18" borderId="1" xfId="0" applyFont="1" applyFill="1" applyBorder="1" applyAlignment="1">
      <alignment horizontal="center"/>
    </xf>
    <xf numFmtId="164" fontId="11" fillId="18" borderId="1" xfId="0" applyNumberFormat="1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 vertical="top" wrapText="1"/>
    </xf>
    <xf numFmtId="0" fontId="17" fillId="0" borderId="4" xfId="0" applyFont="1" applyFill="1" applyBorder="1" applyAlignment="1">
      <alignment horizontal="center" vertical="top"/>
    </xf>
    <xf numFmtId="49" fontId="19" fillId="0" borderId="4" xfId="0" applyNumberFormat="1" applyFont="1" applyFill="1" applyBorder="1" applyAlignment="1">
      <alignment horizontal="center" vertical="top" wrapText="1"/>
    </xf>
    <xf numFmtId="49" fontId="18" fillId="0" borderId="4" xfId="0" applyNumberFormat="1" applyFont="1" applyFill="1" applyBorder="1" applyAlignment="1">
      <alignment horizontal="center" vertical="top"/>
    </xf>
    <xf numFmtId="0" fontId="21" fillId="0" borderId="4" xfId="0" applyNumberFormat="1" applyFont="1" applyFill="1" applyBorder="1" applyAlignment="1">
      <alignment horizontal="center" vertical="top"/>
    </xf>
    <xf numFmtId="0" fontId="23" fillId="0" borderId="23" xfId="0" applyNumberFormat="1" applyFont="1" applyFill="1" applyBorder="1" applyAlignment="1">
      <alignment horizontal="center" vertical="top"/>
    </xf>
    <xf numFmtId="0" fontId="15" fillId="0" borderId="4" xfId="0" applyNumberFormat="1" applyFont="1" applyFill="1" applyBorder="1" applyAlignment="1">
      <alignment horizontal="center" vertical="top"/>
    </xf>
    <xf numFmtId="0" fontId="18" fillId="0" borderId="4" xfId="0" applyNumberFormat="1" applyFont="1" applyFill="1" applyBorder="1" applyAlignment="1">
      <alignment horizontal="center" vertical="top"/>
    </xf>
    <xf numFmtId="0" fontId="18" fillId="0" borderId="26" xfId="0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164" fontId="39" fillId="0" borderId="1" xfId="1" applyNumberFormat="1" applyFont="1" applyBorder="1" applyAlignment="1">
      <alignment vertical="center" wrapText="1"/>
    </xf>
    <xf numFmtId="164" fontId="40" fillId="10" borderId="0" xfId="1" applyNumberFormat="1" applyFont="1" applyFill="1" applyAlignment="1">
      <alignment vertical="center" wrapText="1"/>
    </xf>
    <xf numFmtId="164" fontId="39" fillId="0" borderId="4" xfId="1" applyNumberFormat="1" applyFont="1" applyBorder="1" applyAlignment="1">
      <alignment vertical="center" wrapText="1"/>
    </xf>
    <xf numFmtId="164" fontId="39" fillId="0" borderId="32" xfId="1" applyNumberFormat="1" applyFont="1" applyBorder="1" applyAlignment="1">
      <alignment vertical="center" wrapText="1"/>
    </xf>
    <xf numFmtId="164" fontId="39" fillId="0" borderId="35" xfId="1" applyNumberFormat="1" applyFont="1" applyFill="1" applyBorder="1" applyAlignment="1">
      <alignment vertical="center" wrapText="1"/>
    </xf>
    <xf numFmtId="164" fontId="39" fillId="0" borderId="4" xfId="1" applyNumberFormat="1" applyFont="1" applyBorder="1" applyAlignment="1">
      <alignment vertical="center"/>
    </xf>
    <xf numFmtId="164" fontId="39" fillId="0" borderId="32" xfId="1" applyNumberFormat="1" applyFont="1" applyBorder="1" applyAlignment="1">
      <alignment vertical="center"/>
    </xf>
    <xf numFmtId="164" fontId="39" fillId="0" borderId="32" xfId="1" applyNumberFormat="1" applyFont="1" applyFill="1" applyBorder="1" applyAlignment="1">
      <alignment vertical="center"/>
    </xf>
    <xf numFmtId="164" fontId="39" fillId="0" borderId="35" xfId="1" applyNumberFormat="1" applyFont="1" applyFill="1" applyBorder="1"/>
    <xf numFmtId="0" fontId="41" fillId="0" borderId="0" xfId="0" applyFont="1" applyAlignment="1">
      <alignment vertical="center" wrapText="1"/>
    </xf>
    <xf numFmtId="0" fontId="41" fillId="0" borderId="0" xfId="0" applyFont="1"/>
    <xf numFmtId="0" fontId="41" fillId="0" borderId="0" xfId="0" applyFont="1" applyAlignment="1">
      <alignment vertical="center"/>
    </xf>
    <xf numFmtId="164" fontId="41" fillId="0" borderId="0" xfId="1" applyNumberFormat="1" applyFont="1"/>
    <xf numFmtId="0" fontId="30" fillId="8" borderId="28" xfId="0" applyFont="1" applyFill="1" applyBorder="1" applyAlignment="1">
      <alignment horizontal="center" vertical="center" wrapText="1"/>
    </xf>
    <xf numFmtId="0" fontId="30" fillId="8" borderId="29" xfId="0" applyFont="1" applyFill="1" applyBorder="1" applyAlignment="1">
      <alignment horizontal="center" vertical="center" wrapText="1"/>
    </xf>
    <xf numFmtId="0" fontId="30" fillId="8" borderId="30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top" wrapText="1"/>
    </xf>
    <xf numFmtId="0" fontId="16" fillId="0" borderId="17" xfId="0" applyFont="1" applyFill="1" applyBorder="1" applyAlignment="1">
      <alignment horizontal="center" vertical="top" wrapText="1"/>
    </xf>
    <xf numFmtId="0" fontId="2" fillId="0" borderId="26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15" fillId="0" borderId="26" xfId="0" applyNumberFormat="1" applyFont="1" applyFill="1" applyBorder="1" applyAlignment="1">
      <alignment horizontal="center" vertical="top" wrapText="1"/>
    </xf>
    <xf numFmtId="0" fontId="15" fillId="0" borderId="34" xfId="0" applyNumberFormat="1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66FF66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CC00"/>
  </sheetPr>
  <dimension ref="A1:O100"/>
  <sheetViews>
    <sheetView workbookViewId="0">
      <pane ySplit="1" topLeftCell="A2" activePane="bottomLeft" state="frozen"/>
      <selection pane="bottomLeft" activeCell="I16" sqref="I16"/>
    </sheetView>
  </sheetViews>
  <sheetFormatPr defaultRowHeight="20.25" customHeight="1"/>
  <cols>
    <col min="1" max="1" width="10.140625" style="341" customWidth="1"/>
    <col min="2" max="2" width="10.140625" style="387" customWidth="1"/>
    <col min="3" max="3" width="10.28515625" style="341" customWidth="1"/>
    <col min="4" max="4" width="11.5703125" style="342" customWidth="1"/>
    <col min="5" max="5" width="8.42578125" style="342" bestFit="1" customWidth="1"/>
    <col min="6" max="6" width="9.42578125" style="342" bestFit="1" customWidth="1"/>
    <col min="7" max="7" width="8.42578125" style="388" bestFit="1" customWidth="1"/>
    <col min="8" max="8" width="8.42578125" style="388" customWidth="1"/>
    <col min="9" max="9" width="9" style="389" customWidth="1"/>
    <col min="10" max="10" width="8.28515625" style="390" customWidth="1"/>
    <col min="11" max="11" width="34.140625" style="5" customWidth="1"/>
    <col min="12" max="12" width="8" style="381" customWidth="1"/>
    <col min="13" max="13" width="5.7109375" style="381" customWidth="1"/>
    <col min="14" max="14" width="18.42578125" style="341" customWidth="1"/>
    <col min="15" max="15" width="8.140625" style="341" customWidth="1"/>
    <col min="16" max="16384" width="9.140625" style="341"/>
  </cols>
  <sheetData>
    <row r="1" spans="1:15" ht="33" customHeight="1">
      <c r="A1" s="370" t="s">
        <v>70</v>
      </c>
      <c r="B1" s="371" t="s">
        <v>145</v>
      </c>
      <c r="C1" s="372" t="s">
        <v>146</v>
      </c>
      <c r="D1" s="372" t="s">
        <v>147</v>
      </c>
      <c r="E1" s="373" t="s">
        <v>148</v>
      </c>
      <c r="F1" s="373" t="s">
        <v>149</v>
      </c>
      <c r="G1" s="374" t="s">
        <v>150</v>
      </c>
      <c r="H1" s="374"/>
      <c r="I1" s="372" t="s">
        <v>151</v>
      </c>
      <c r="J1" s="375" t="s">
        <v>152</v>
      </c>
      <c r="K1" s="2" t="s">
        <v>153</v>
      </c>
      <c r="L1" s="376" t="s">
        <v>154</v>
      </c>
      <c r="M1" s="217" t="s">
        <v>155</v>
      </c>
      <c r="N1" s="376" t="s">
        <v>156</v>
      </c>
      <c r="O1" s="376" t="s">
        <v>157</v>
      </c>
    </row>
    <row r="2" spans="1:15" ht="20.25" customHeight="1">
      <c r="A2" s="284" t="s">
        <v>158</v>
      </c>
      <c r="B2" s="377">
        <v>277</v>
      </c>
      <c r="C2" s="341" t="s">
        <v>159</v>
      </c>
      <c r="D2" s="342">
        <v>71359</v>
      </c>
      <c r="E2" s="342">
        <v>7510</v>
      </c>
      <c r="F2" s="342">
        <v>4925</v>
      </c>
      <c r="G2" s="315">
        <f>D2-E2-F2</f>
        <v>58924</v>
      </c>
      <c r="H2" s="378"/>
      <c r="I2" s="379">
        <v>70759</v>
      </c>
      <c r="J2" s="380">
        <f>D2-I2</f>
        <v>600</v>
      </c>
      <c r="K2" t="s">
        <v>160</v>
      </c>
      <c r="L2" s="381">
        <v>9421</v>
      </c>
      <c r="M2" s="381">
        <v>4</v>
      </c>
      <c r="N2" s="341" t="s">
        <v>161</v>
      </c>
      <c r="O2" s="341">
        <v>2</v>
      </c>
    </row>
    <row r="3" spans="1:15" ht="20.25" customHeight="1">
      <c r="A3" s="284" t="s">
        <v>162</v>
      </c>
      <c r="B3" s="382">
        <v>278</v>
      </c>
      <c r="C3" s="284" t="s">
        <v>159</v>
      </c>
      <c r="D3" s="285">
        <v>72580</v>
      </c>
      <c r="E3" s="285">
        <v>7950</v>
      </c>
      <c r="F3" s="383">
        <v>12728</v>
      </c>
      <c r="G3" s="315">
        <f t="shared" ref="G3:G39" si="0">D3-E3-F3</f>
        <v>51902</v>
      </c>
      <c r="H3" s="314"/>
      <c r="I3" s="384">
        <v>71688</v>
      </c>
      <c r="J3" s="380">
        <f t="shared" ref="J3:J52" si="1">D3-I3</f>
        <v>892</v>
      </c>
      <c r="K3" t="s">
        <v>163</v>
      </c>
      <c r="L3" s="381">
        <v>9437</v>
      </c>
      <c r="M3" s="381">
        <v>2</v>
      </c>
      <c r="N3" s="341" t="s">
        <v>164</v>
      </c>
      <c r="O3" s="341">
        <v>3</v>
      </c>
    </row>
    <row r="4" spans="1:15" ht="20.25" customHeight="1">
      <c r="A4" s="284" t="s">
        <v>165</v>
      </c>
      <c r="B4" s="377">
        <v>279</v>
      </c>
      <c r="C4" s="284" t="s">
        <v>159</v>
      </c>
      <c r="D4" s="285">
        <v>87563</v>
      </c>
      <c r="E4" s="285">
        <v>9215</v>
      </c>
      <c r="F4" s="383">
        <v>8367</v>
      </c>
      <c r="G4" s="315">
        <f t="shared" si="0"/>
        <v>69981</v>
      </c>
      <c r="H4" s="314"/>
      <c r="I4" s="384">
        <v>87953</v>
      </c>
      <c r="J4" s="385">
        <f t="shared" si="1"/>
        <v>-390</v>
      </c>
      <c r="K4" s="5" t="s">
        <v>166</v>
      </c>
      <c r="L4" s="381">
        <v>9658</v>
      </c>
      <c r="M4" s="381">
        <v>5</v>
      </c>
      <c r="N4" s="341" t="s">
        <v>167</v>
      </c>
      <c r="O4" s="341">
        <v>4</v>
      </c>
    </row>
    <row r="5" spans="1:15" ht="20.25" customHeight="1">
      <c r="A5" s="284" t="s">
        <v>165</v>
      </c>
      <c r="B5" s="382">
        <v>280</v>
      </c>
      <c r="C5" s="284" t="s">
        <v>168</v>
      </c>
      <c r="D5" s="285">
        <v>5070</v>
      </c>
      <c r="E5" s="285">
        <v>1540</v>
      </c>
      <c r="F5" s="383">
        <v>0</v>
      </c>
      <c r="G5" s="315">
        <f t="shared" si="0"/>
        <v>3530</v>
      </c>
      <c r="H5" s="314"/>
      <c r="I5" s="384">
        <v>5070</v>
      </c>
      <c r="J5" s="380">
        <f t="shared" si="1"/>
        <v>0</v>
      </c>
    </row>
    <row r="6" spans="1:15" ht="20.25" customHeight="1">
      <c r="A6" s="284" t="s">
        <v>169</v>
      </c>
      <c r="B6" s="377">
        <v>281</v>
      </c>
      <c r="C6" s="284" t="s">
        <v>168</v>
      </c>
      <c r="D6" s="285">
        <v>83442</v>
      </c>
      <c r="E6" s="285">
        <v>960</v>
      </c>
      <c r="F6" s="383">
        <v>7910</v>
      </c>
      <c r="G6" s="315">
        <f t="shared" si="0"/>
        <v>74572</v>
      </c>
      <c r="H6" s="314"/>
      <c r="I6" s="384">
        <v>83468</v>
      </c>
      <c r="J6" s="385">
        <f t="shared" si="1"/>
        <v>-26</v>
      </c>
      <c r="K6" t="s">
        <v>170</v>
      </c>
    </row>
    <row r="7" spans="1:15" ht="20.25" customHeight="1">
      <c r="A7" s="284" t="s">
        <v>136</v>
      </c>
      <c r="B7" s="382">
        <v>282</v>
      </c>
      <c r="C7" s="284" t="s">
        <v>168</v>
      </c>
      <c r="D7" s="285">
        <v>8880</v>
      </c>
      <c r="E7" s="285">
        <v>2000</v>
      </c>
      <c r="F7" s="383">
        <v>1600</v>
      </c>
      <c r="G7" s="315">
        <f t="shared" si="0"/>
        <v>5280</v>
      </c>
      <c r="H7" s="314"/>
      <c r="I7" s="384">
        <v>8880</v>
      </c>
      <c r="J7" s="380">
        <f t="shared" si="1"/>
        <v>0</v>
      </c>
    </row>
    <row r="8" spans="1:15" ht="20.25" customHeight="1">
      <c r="A8" s="284" t="s">
        <v>171</v>
      </c>
      <c r="B8" s="377">
        <v>283</v>
      </c>
      <c r="C8" s="284" t="s">
        <v>159</v>
      </c>
      <c r="D8" s="285">
        <v>81153</v>
      </c>
      <c r="E8" s="285">
        <v>9927</v>
      </c>
      <c r="F8" s="383">
        <v>2324</v>
      </c>
      <c r="G8" s="315">
        <f t="shared" si="0"/>
        <v>68902</v>
      </c>
      <c r="H8" s="314"/>
      <c r="I8" s="384">
        <v>81153</v>
      </c>
      <c r="J8" s="380">
        <f t="shared" si="1"/>
        <v>0</v>
      </c>
    </row>
    <row r="9" spans="1:15" ht="20.25" customHeight="1">
      <c r="A9" s="284" t="s">
        <v>171</v>
      </c>
      <c r="B9" s="382">
        <v>284</v>
      </c>
      <c r="C9" s="284" t="s">
        <v>168</v>
      </c>
      <c r="D9" s="285">
        <v>46920</v>
      </c>
      <c r="E9" s="285">
        <v>8655</v>
      </c>
      <c r="F9" s="383">
        <v>8610</v>
      </c>
      <c r="G9" s="315">
        <f t="shared" si="0"/>
        <v>29655</v>
      </c>
      <c r="H9" s="314"/>
      <c r="I9" s="384">
        <v>46910</v>
      </c>
      <c r="J9" s="380">
        <f t="shared" si="1"/>
        <v>10</v>
      </c>
    </row>
    <row r="10" spans="1:15" ht="20.25" customHeight="1">
      <c r="A10" s="284" t="s">
        <v>172</v>
      </c>
      <c r="B10" s="377">
        <v>285</v>
      </c>
      <c r="C10" s="284" t="s">
        <v>159</v>
      </c>
      <c r="D10" s="285">
        <v>51124</v>
      </c>
      <c r="E10" s="285">
        <v>1020</v>
      </c>
      <c r="F10" s="383">
        <v>8600</v>
      </c>
      <c r="G10" s="315">
        <f t="shared" si="0"/>
        <v>41504</v>
      </c>
      <c r="H10" s="314"/>
      <c r="I10" s="384">
        <v>51124</v>
      </c>
      <c r="J10" s="380">
        <f t="shared" si="1"/>
        <v>0</v>
      </c>
    </row>
    <row r="11" spans="1:15" ht="20.25" customHeight="1">
      <c r="A11" s="284" t="s">
        <v>173</v>
      </c>
      <c r="B11" s="382">
        <v>286</v>
      </c>
      <c r="C11" s="284" t="s">
        <v>168</v>
      </c>
      <c r="D11" s="285">
        <v>56185</v>
      </c>
      <c r="E11" s="285">
        <v>22040</v>
      </c>
      <c r="F11" s="383">
        <v>6715</v>
      </c>
      <c r="G11" s="315">
        <f t="shared" si="0"/>
        <v>27430</v>
      </c>
      <c r="H11" s="314"/>
      <c r="I11" s="384">
        <v>56180</v>
      </c>
      <c r="J11" s="380">
        <f t="shared" si="1"/>
        <v>5</v>
      </c>
    </row>
    <row r="12" spans="1:15" ht="20.25" customHeight="1">
      <c r="A12" s="284" t="s">
        <v>137</v>
      </c>
      <c r="B12" s="377">
        <v>287</v>
      </c>
      <c r="C12" s="284" t="s">
        <v>159</v>
      </c>
      <c r="D12" s="285">
        <v>69200</v>
      </c>
      <c r="E12" s="285">
        <v>6792</v>
      </c>
      <c r="F12" s="383">
        <v>10310</v>
      </c>
      <c r="G12" s="315">
        <f t="shared" si="0"/>
        <v>52098</v>
      </c>
      <c r="H12" s="314"/>
      <c r="I12" s="384">
        <v>67999</v>
      </c>
      <c r="J12" s="380">
        <f t="shared" si="1"/>
        <v>1201</v>
      </c>
    </row>
    <row r="13" spans="1:15" ht="20.25" customHeight="1">
      <c r="A13" s="284" t="s">
        <v>174</v>
      </c>
      <c r="B13" s="382">
        <v>288</v>
      </c>
      <c r="C13" s="284" t="s">
        <v>159</v>
      </c>
      <c r="D13" s="285">
        <v>51488</v>
      </c>
      <c r="E13" s="285">
        <v>1020</v>
      </c>
      <c r="F13" s="383"/>
      <c r="G13" s="315">
        <f t="shared" si="0"/>
        <v>50468</v>
      </c>
      <c r="H13" s="314"/>
      <c r="I13" s="384">
        <v>51485</v>
      </c>
      <c r="J13" s="380">
        <f t="shared" si="1"/>
        <v>3</v>
      </c>
    </row>
    <row r="14" spans="1:15" ht="20.25" customHeight="1">
      <c r="A14" s="284" t="s">
        <v>137</v>
      </c>
      <c r="B14" s="377">
        <v>289</v>
      </c>
      <c r="C14" s="284" t="s">
        <v>168</v>
      </c>
      <c r="D14" s="285">
        <v>42060</v>
      </c>
      <c r="E14" s="285">
        <v>13125</v>
      </c>
      <c r="F14" s="383">
        <v>2130</v>
      </c>
      <c r="G14" s="315">
        <f t="shared" si="0"/>
        <v>26805</v>
      </c>
      <c r="H14" s="314"/>
      <c r="I14" s="384">
        <v>42045</v>
      </c>
      <c r="J14" s="380">
        <f t="shared" si="1"/>
        <v>15</v>
      </c>
    </row>
    <row r="15" spans="1:15" ht="20.25" customHeight="1">
      <c r="A15" s="284" t="s">
        <v>175</v>
      </c>
      <c r="B15" s="382">
        <v>290</v>
      </c>
      <c r="C15" s="284" t="s">
        <v>168</v>
      </c>
      <c r="D15" s="285">
        <v>15105</v>
      </c>
      <c r="E15" s="285">
        <v>3420</v>
      </c>
      <c r="F15" s="383">
        <v>0</v>
      </c>
      <c r="G15" s="315">
        <f t="shared" si="0"/>
        <v>11685</v>
      </c>
      <c r="H15" s="314"/>
      <c r="I15" s="384">
        <v>15105</v>
      </c>
      <c r="J15" s="380">
        <f t="shared" si="1"/>
        <v>0</v>
      </c>
    </row>
    <row r="16" spans="1:15" ht="20.25" customHeight="1">
      <c r="A16" s="284" t="s">
        <v>176</v>
      </c>
      <c r="B16" s="377">
        <v>291</v>
      </c>
      <c r="C16" s="284"/>
      <c r="D16" s="285"/>
      <c r="E16" s="285"/>
      <c r="F16" s="383"/>
      <c r="G16" s="315">
        <f t="shared" si="0"/>
        <v>0</v>
      </c>
      <c r="H16" s="314"/>
      <c r="I16" s="384"/>
      <c r="J16" s="380">
        <f t="shared" si="1"/>
        <v>0</v>
      </c>
    </row>
    <row r="17" spans="1:10" ht="20.25" customHeight="1">
      <c r="A17" s="284" t="s">
        <v>176</v>
      </c>
      <c r="B17" s="382">
        <v>292</v>
      </c>
      <c r="C17" s="284"/>
      <c r="D17" s="285"/>
      <c r="E17" s="285"/>
      <c r="F17" s="383"/>
      <c r="G17" s="315">
        <f t="shared" si="0"/>
        <v>0</v>
      </c>
      <c r="H17" s="314"/>
      <c r="I17" s="384"/>
      <c r="J17" s="380">
        <f t="shared" si="1"/>
        <v>0</v>
      </c>
    </row>
    <row r="18" spans="1:10" ht="20.25" customHeight="1">
      <c r="A18" s="284" t="s">
        <v>176</v>
      </c>
      <c r="B18" s="377">
        <v>293</v>
      </c>
      <c r="C18" s="284"/>
      <c r="D18" s="285"/>
      <c r="E18" s="285"/>
      <c r="F18" s="383"/>
      <c r="G18" s="315">
        <f t="shared" si="0"/>
        <v>0</v>
      </c>
      <c r="H18" s="314"/>
      <c r="I18" s="384"/>
      <c r="J18" s="380">
        <f t="shared" si="1"/>
        <v>0</v>
      </c>
    </row>
    <row r="19" spans="1:10" ht="20.25" customHeight="1">
      <c r="A19" s="284" t="s">
        <v>176</v>
      </c>
      <c r="B19" s="382">
        <v>294</v>
      </c>
      <c r="C19" s="284"/>
      <c r="D19" s="285"/>
      <c r="E19" s="285"/>
      <c r="F19" s="383"/>
      <c r="G19" s="315">
        <f t="shared" si="0"/>
        <v>0</v>
      </c>
      <c r="H19" s="314"/>
      <c r="I19" s="384"/>
      <c r="J19" s="380">
        <f t="shared" si="1"/>
        <v>0</v>
      </c>
    </row>
    <row r="20" spans="1:10" ht="20.25" customHeight="1">
      <c r="A20" s="284" t="s">
        <v>176</v>
      </c>
      <c r="B20" s="377">
        <v>295</v>
      </c>
      <c r="C20" s="284"/>
      <c r="D20" s="285"/>
      <c r="E20" s="285"/>
      <c r="F20" s="383"/>
      <c r="G20" s="315">
        <f t="shared" si="0"/>
        <v>0</v>
      </c>
      <c r="H20" s="314"/>
      <c r="I20" s="384"/>
      <c r="J20" s="380">
        <f t="shared" si="1"/>
        <v>0</v>
      </c>
    </row>
    <row r="21" spans="1:10" ht="20.25" customHeight="1">
      <c r="A21" s="284" t="s">
        <v>176</v>
      </c>
      <c r="B21" s="382">
        <v>296</v>
      </c>
      <c r="C21" s="284"/>
      <c r="D21" s="285"/>
      <c r="E21" s="285"/>
      <c r="F21" s="383"/>
      <c r="G21" s="315">
        <f t="shared" si="0"/>
        <v>0</v>
      </c>
      <c r="H21" s="314"/>
      <c r="I21" s="384"/>
      <c r="J21" s="380">
        <f t="shared" si="1"/>
        <v>0</v>
      </c>
    </row>
    <row r="22" spans="1:10" ht="20.25" customHeight="1">
      <c r="A22" s="284" t="s">
        <v>176</v>
      </c>
      <c r="B22" s="377">
        <v>297</v>
      </c>
      <c r="C22" s="284"/>
      <c r="D22" s="285"/>
      <c r="E22" s="285"/>
      <c r="F22" s="383"/>
      <c r="G22" s="315">
        <f t="shared" si="0"/>
        <v>0</v>
      </c>
      <c r="H22" s="314"/>
      <c r="I22" s="384"/>
      <c r="J22" s="380">
        <f t="shared" si="1"/>
        <v>0</v>
      </c>
    </row>
    <row r="23" spans="1:10" ht="20.25" customHeight="1">
      <c r="A23" s="284"/>
      <c r="B23" s="382">
        <v>298</v>
      </c>
      <c r="C23" s="284"/>
      <c r="D23" s="285"/>
      <c r="E23" s="285"/>
      <c r="F23" s="383"/>
      <c r="G23" s="315">
        <f t="shared" si="0"/>
        <v>0</v>
      </c>
      <c r="H23" s="314"/>
      <c r="I23" s="384"/>
      <c r="J23" s="380">
        <f t="shared" si="1"/>
        <v>0</v>
      </c>
    </row>
    <row r="24" spans="1:10" ht="20.25" customHeight="1">
      <c r="A24" s="284"/>
      <c r="B24" s="377">
        <v>299</v>
      </c>
      <c r="C24" s="284"/>
      <c r="D24" s="285"/>
      <c r="E24" s="285"/>
      <c r="F24" s="383"/>
      <c r="G24" s="315">
        <f t="shared" si="0"/>
        <v>0</v>
      </c>
      <c r="H24" s="314"/>
      <c r="I24" s="384"/>
      <c r="J24" s="380">
        <f t="shared" si="1"/>
        <v>0</v>
      </c>
    </row>
    <row r="25" spans="1:10" ht="20.25" customHeight="1">
      <c r="A25" s="284"/>
      <c r="B25" s="382">
        <v>300</v>
      </c>
      <c r="C25" s="284"/>
      <c r="D25" s="285"/>
      <c r="E25" s="285"/>
      <c r="F25" s="383"/>
      <c r="G25" s="315">
        <f t="shared" si="0"/>
        <v>0</v>
      </c>
      <c r="H25" s="314"/>
      <c r="I25" s="384"/>
      <c r="J25" s="380">
        <f t="shared" si="1"/>
        <v>0</v>
      </c>
    </row>
    <row r="26" spans="1:10" ht="20.25" customHeight="1">
      <c r="A26" s="284"/>
      <c r="B26" s="377">
        <v>301</v>
      </c>
      <c r="C26" s="284"/>
      <c r="D26" s="285"/>
      <c r="E26" s="285"/>
      <c r="F26" s="383"/>
      <c r="G26" s="315">
        <f t="shared" si="0"/>
        <v>0</v>
      </c>
      <c r="H26" s="314"/>
      <c r="I26" s="384"/>
      <c r="J26" s="380">
        <f t="shared" si="1"/>
        <v>0</v>
      </c>
    </row>
    <row r="27" spans="1:10" ht="20.25" customHeight="1">
      <c r="A27" s="284"/>
      <c r="B27" s="382">
        <v>302</v>
      </c>
      <c r="C27" s="284"/>
      <c r="D27" s="285"/>
      <c r="E27" s="285"/>
      <c r="F27" s="383"/>
      <c r="G27" s="315">
        <f t="shared" si="0"/>
        <v>0</v>
      </c>
      <c r="H27" s="314"/>
      <c r="I27" s="384"/>
      <c r="J27" s="380">
        <f t="shared" si="1"/>
        <v>0</v>
      </c>
    </row>
    <row r="28" spans="1:10" ht="20.25" customHeight="1">
      <c r="A28" s="284"/>
      <c r="B28" s="377">
        <v>303</v>
      </c>
      <c r="C28" s="284"/>
      <c r="D28" s="285"/>
      <c r="E28" s="285"/>
      <c r="F28" s="383"/>
      <c r="G28" s="315">
        <f t="shared" si="0"/>
        <v>0</v>
      </c>
      <c r="H28" s="314"/>
      <c r="I28" s="384"/>
      <c r="J28" s="380">
        <f t="shared" si="1"/>
        <v>0</v>
      </c>
    </row>
    <row r="29" spans="1:10" ht="20.25" customHeight="1">
      <c r="A29" s="284"/>
      <c r="B29" s="382">
        <v>304</v>
      </c>
      <c r="C29" s="284"/>
      <c r="D29" s="285"/>
      <c r="E29" s="285"/>
      <c r="F29" s="383"/>
      <c r="G29" s="315">
        <f t="shared" si="0"/>
        <v>0</v>
      </c>
      <c r="H29" s="314"/>
      <c r="I29" s="384"/>
      <c r="J29" s="380">
        <f t="shared" si="1"/>
        <v>0</v>
      </c>
    </row>
    <row r="30" spans="1:10" ht="20.25" customHeight="1">
      <c r="A30" s="284"/>
      <c r="B30" s="377">
        <v>305</v>
      </c>
      <c r="C30" s="284"/>
      <c r="D30" s="285"/>
      <c r="E30" s="285"/>
      <c r="F30" s="383"/>
      <c r="G30" s="315">
        <f t="shared" si="0"/>
        <v>0</v>
      </c>
      <c r="H30" s="314"/>
      <c r="I30" s="384"/>
      <c r="J30" s="380">
        <f t="shared" si="1"/>
        <v>0</v>
      </c>
    </row>
    <row r="31" spans="1:10" ht="20.25" customHeight="1">
      <c r="A31" s="284"/>
      <c r="B31" s="382">
        <v>306</v>
      </c>
      <c r="C31" s="284"/>
      <c r="D31" s="285"/>
      <c r="E31" s="285"/>
      <c r="F31" s="285"/>
      <c r="G31" s="315">
        <f>D31-E31-F31</f>
        <v>0</v>
      </c>
      <c r="H31" s="315"/>
      <c r="I31" s="379"/>
      <c r="J31" s="380">
        <f t="shared" si="1"/>
        <v>0</v>
      </c>
    </row>
    <row r="32" spans="1:10" ht="20.25" customHeight="1">
      <c r="A32" s="284"/>
      <c r="B32" s="377">
        <v>307</v>
      </c>
      <c r="C32" s="284"/>
      <c r="D32" s="285"/>
      <c r="E32" s="285"/>
      <c r="F32" s="285"/>
      <c r="G32" s="315">
        <f t="shared" si="0"/>
        <v>0</v>
      </c>
      <c r="H32" s="315"/>
      <c r="I32" s="379"/>
      <c r="J32" s="380">
        <f t="shared" si="1"/>
        <v>0</v>
      </c>
    </row>
    <row r="33" spans="1:10" ht="20.25" customHeight="1">
      <c r="A33" s="284"/>
      <c r="B33" s="382">
        <v>308</v>
      </c>
      <c r="C33" s="284"/>
      <c r="D33" s="285"/>
      <c r="E33" s="285"/>
      <c r="F33" s="285"/>
      <c r="G33" s="315">
        <f t="shared" si="0"/>
        <v>0</v>
      </c>
      <c r="H33" s="315"/>
      <c r="I33" s="379"/>
      <c r="J33" s="380">
        <f t="shared" si="1"/>
        <v>0</v>
      </c>
    </row>
    <row r="34" spans="1:10" ht="20.25" customHeight="1">
      <c r="A34" s="284"/>
      <c r="B34" s="377">
        <v>309</v>
      </c>
      <c r="C34" s="284"/>
      <c r="D34" s="285"/>
      <c r="E34" s="285"/>
      <c r="F34" s="285"/>
      <c r="G34" s="315">
        <f t="shared" si="0"/>
        <v>0</v>
      </c>
      <c r="H34" s="315"/>
      <c r="I34" s="379"/>
      <c r="J34" s="380">
        <f t="shared" si="1"/>
        <v>0</v>
      </c>
    </row>
    <row r="35" spans="1:10" ht="20.25" customHeight="1">
      <c r="A35" s="284"/>
      <c r="B35" s="382">
        <v>310</v>
      </c>
      <c r="C35" s="284"/>
      <c r="D35" s="285"/>
      <c r="E35" s="285"/>
      <c r="F35" s="285"/>
      <c r="G35" s="315">
        <f t="shared" si="0"/>
        <v>0</v>
      </c>
      <c r="H35" s="315"/>
      <c r="I35" s="379"/>
      <c r="J35" s="380">
        <f t="shared" si="1"/>
        <v>0</v>
      </c>
    </row>
    <row r="36" spans="1:10" ht="20.25" customHeight="1">
      <c r="A36" s="284"/>
      <c r="B36" s="377">
        <v>311</v>
      </c>
      <c r="C36" s="284"/>
      <c r="D36" s="285"/>
      <c r="E36" s="285"/>
      <c r="F36" s="285"/>
      <c r="G36" s="315">
        <f t="shared" si="0"/>
        <v>0</v>
      </c>
      <c r="H36" s="315"/>
      <c r="I36" s="379"/>
      <c r="J36" s="380">
        <f t="shared" si="1"/>
        <v>0</v>
      </c>
    </row>
    <row r="37" spans="1:10" ht="20.25" customHeight="1">
      <c r="A37" s="284"/>
      <c r="B37" s="382">
        <v>312</v>
      </c>
      <c r="C37" s="284"/>
      <c r="D37" s="285"/>
      <c r="E37" s="285"/>
      <c r="F37" s="285"/>
      <c r="G37" s="315">
        <f t="shared" si="0"/>
        <v>0</v>
      </c>
      <c r="H37" s="315"/>
      <c r="I37" s="379"/>
      <c r="J37" s="380">
        <f t="shared" si="1"/>
        <v>0</v>
      </c>
    </row>
    <row r="38" spans="1:10" ht="20.25" customHeight="1">
      <c r="A38" s="284"/>
      <c r="B38" s="377">
        <v>313</v>
      </c>
      <c r="C38" s="284"/>
      <c r="D38" s="285"/>
      <c r="E38" s="285"/>
      <c r="F38" s="285"/>
      <c r="G38" s="315">
        <f t="shared" si="0"/>
        <v>0</v>
      </c>
      <c r="H38" s="315"/>
      <c r="I38" s="379"/>
      <c r="J38" s="380">
        <f t="shared" si="1"/>
        <v>0</v>
      </c>
    </row>
    <row r="39" spans="1:10" ht="20.25" customHeight="1">
      <c r="A39" s="284"/>
      <c r="B39" s="382">
        <v>314</v>
      </c>
      <c r="C39" s="284"/>
      <c r="D39" s="285"/>
      <c r="E39" s="285"/>
      <c r="F39" s="285"/>
      <c r="G39" s="315">
        <f t="shared" si="0"/>
        <v>0</v>
      </c>
      <c r="H39" s="315"/>
      <c r="I39" s="379"/>
      <c r="J39" s="380">
        <f t="shared" si="1"/>
        <v>0</v>
      </c>
    </row>
    <row r="40" spans="1:10" ht="20.25" customHeight="1">
      <c r="A40" s="284"/>
      <c r="B40" s="377">
        <v>315</v>
      </c>
      <c r="C40" s="284"/>
      <c r="D40" s="285"/>
      <c r="E40" s="285"/>
      <c r="F40" s="285"/>
      <c r="G40" s="315"/>
      <c r="H40" s="315"/>
      <c r="I40" s="379"/>
      <c r="J40" s="380">
        <f t="shared" si="1"/>
        <v>0</v>
      </c>
    </row>
    <row r="41" spans="1:10" ht="20.25" customHeight="1">
      <c r="A41" s="284"/>
      <c r="B41" s="382">
        <v>316</v>
      </c>
      <c r="C41" s="284"/>
      <c r="D41" s="285"/>
      <c r="E41" s="285"/>
      <c r="F41" s="285"/>
      <c r="G41" s="315"/>
      <c r="H41" s="315"/>
      <c r="I41" s="379"/>
      <c r="J41" s="380">
        <f t="shared" si="1"/>
        <v>0</v>
      </c>
    </row>
    <row r="42" spans="1:10" ht="20.25" customHeight="1">
      <c r="A42" s="284"/>
      <c r="B42" s="377">
        <v>317</v>
      </c>
      <c r="C42" s="284"/>
      <c r="D42" s="285"/>
      <c r="E42" s="285"/>
      <c r="F42" s="285"/>
      <c r="G42" s="315"/>
      <c r="H42" s="315"/>
      <c r="I42" s="379"/>
      <c r="J42" s="380">
        <f t="shared" si="1"/>
        <v>0</v>
      </c>
    </row>
    <row r="43" spans="1:10" ht="20.25" customHeight="1">
      <c r="A43" s="284"/>
      <c r="B43" s="382">
        <v>318</v>
      </c>
      <c r="C43" s="284"/>
      <c r="D43" s="285"/>
      <c r="E43" s="285"/>
      <c r="F43" s="285"/>
      <c r="G43" s="315"/>
      <c r="H43" s="315"/>
      <c r="I43" s="379"/>
      <c r="J43" s="380">
        <f t="shared" si="1"/>
        <v>0</v>
      </c>
    </row>
    <row r="44" spans="1:10" ht="20.25" customHeight="1">
      <c r="A44" s="284"/>
      <c r="B44" s="377">
        <v>319</v>
      </c>
      <c r="C44" s="284"/>
      <c r="D44" s="285"/>
      <c r="E44" s="285"/>
      <c r="F44" s="285"/>
      <c r="G44" s="315"/>
      <c r="H44" s="315"/>
      <c r="I44" s="379"/>
      <c r="J44" s="380">
        <f t="shared" si="1"/>
        <v>0</v>
      </c>
    </row>
    <row r="45" spans="1:10" ht="20.25" customHeight="1">
      <c r="A45" s="284"/>
      <c r="B45" s="382">
        <v>320</v>
      </c>
      <c r="C45" s="284"/>
      <c r="D45" s="285"/>
      <c r="E45" s="285"/>
      <c r="F45" s="285"/>
      <c r="G45" s="315"/>
      <c r="H45" s="315"/>
      <c r="I45" s="379"/>
      <c r="J45" s="380">
        <f t="shared" si="1"/>
        <v>0</v>
      </c>
    </row>
    <row r="46" spans="1:10" ht="20.25" customHeight="1">
      <c r="A46" s="284"/>
      <c r="B46" s="377">
        <v>321</v>
      </c>
      <c r="C46" s="284"/>
      <c r="D46" s="285"/>
      <c r="E46" s="285"/>
      <c r="F46" s="285"/>
      <c r="G46" s="315"/>
      <c r="H46" s="315"/>
      <c r="I46" s="379"/>
      <c r="J46" s="380">
        <f t="shared" si="1"/>
        <v>0</v>
      </c>
    </row>
    <row r="47" spans="1:10" ht="20.25" customHeight="1">
      <c r="A47" s="284"/>
      <c r="B47" s="382">
        <v>322</v>
      </c>
      <c r="C47" s="284"/>
      <c r="D47" s="285"/>
      <c r="E47" s="285"/>
      <c r="F47" s="285"/>
      <c r="G47" s="315"/>
      <c r="H47" s="315"/>
      <c r="I47" s="379"/>
      <c r="J47" s="380">
        <f t="shared" si="1"/>
        <v>0</v>
      </c>
    </row>
    <row r="48" spans="1:10" ht="20.25" customHeight="1">
      <c r="A48" s="284"/>
      <c r="B48" s="377">
        <v>323</v>
      </c>
      <c r="C48" s="284"/>
      <c r="D48" s="285"/>
      <c r="E48" s="285"/>
      <c r="F48" s="285"/>
      <c r="G48" s="315"/>
      <c r="H48" s="315"/>
      <c r="I48" s="379"/>
      <c r="J48" s="380">
        <f t="shared" si="1"/>
        <v>0</v>
      </c>
    </row>
    <row r="49" spans="1:10" ht="20.25" customHeight="1">
      <c r="A49" s="284"/>
      <c r="B49" s="382">
        <v>324</v>
      </c>
      <c r="C49" s="284"/>
      <c r="D49" s="285"/>
      <c r="E49" s="285"/>
      <c r="F49" s="285"/>
      <c r="G49" s="315"/>
      <c r="H49" s="315"/>
      <c r="I49" s="379"/>
      <c r="J49" s="380">
        <f t="shared" si="1"/>
        <v>0</v>
      </c>
    </row>
    <row r="50" spans="1:10" ht="20.25" customHeight="1">
      <c r="A50" s="284"/>
      <c r="B50" s="377">
        <v>325</v>
      </c>
      <c r="C50" s="284"/>
      <c r="D50" s="285"/>
      <c r="E50" s="285"/>
      <c r="F50" s="285"/>
      <c r="G50" s="315"/>
      <c r="H50" s="315"/>
      <c r="I50" s="379"/>
      <c r="J50" s="380">
        <f t="shared" si="1"/>
        <v>0</v>
      </c>
    </row>
    <row r="51" spans="1:10" ht="20.25" customHeight="1">
      <c r="A51" s="284"/>
      <c r="B51" s="382">
        <v>326</v>
      </c>
      <c r="C51" s="284"/>
      <c r="D51" s="285"/>
      <c r="E51" s="285"/>
      <c r="F51" s="285"/>
      <c r="G51" s="315"/>
      <c r="H51" s="315"/>
      <c r="I51" s="379"/>
      <c r="J51" s="380">
        <f t="shared" si="1"/>
        <v>0</v>
      </c>
    </row>
    <row r="52" spans="1:10" ht="20.25" customHeight="1">
      <c r="A52" s="284"/>
      <c r="B52" s="377">
        <v>327</v>
      </c>
      <c r="C52" s="284"/>
      <c r="D52" s="285"/>
      <c r="E52" s="285"/>
      <c r="F52" s="285"/>
      <c r="G52" s="315"/>
      <c r="H52" s="315"/>
      <c r="I52" s="379"/>
      <c r="J52" s="380">
        <f t="shared" si="1"/>
        <v>0</v>
      </c>
    </row>
    <row r="53" spans="1:10" ht="20.25" customHeight="1">
      <c r="A53" s="284"/>
      <c r="B53" s="382">
        <v>328</v>
      </c>
      <c r="C53" s="284"/>
      <c r="D53" s="285"/>
      <c r="E53" s="285"/>
      <c r="F53" s="285"/>
      <c r="G53" s="315"/>
      <c r="H53" s="315"/>
      <c r="I53" s="379"/>
      <c r="J53" s="386"/>
    </row>
    <row r="54" spans="1:10" ht="20.25" customHeight="1">
      <c r="A54" s="284"/>
      <c r="B54" s="377">
        <v>329</v>
      </c>
      <c r="C54" s="284"/>
      <c r="D54" s="285"/>
      <c r="E54" s="285"/>
      <c r="F54" s="285"/>
      <c r="G54" s="315"/>
      <c r="H54" s="315"/>
      <c r="I54" s="379"/>
      <c r="J54" s="386"/>
    </row>
    <row r="55" spans="1:10" ht="20.25" customHeight="1">
      <c r="A55" s="284"/>
      <c r="B55" s="382">
        <v>330</v>
      </c>
      <c r="C55" s="284"/>
      <c r="D55" s="285"/>
      <c r="E55" s="285"/>
      <c r="F55" s="285"/>
      <c r="G55" s="315"/>
      <c r="H55" s="315"/>
      <c r="I55" s="379"/>
      <c r="J55" s="386"/>
    </row>
    <row r="56" spans="1:10" ht="20.25" customHeight="1">
      <c r="A56" s="284"/>
      <c r="B56" s="377">
        <v>331</v>
      </c>
      <c r="C56" s="284"/>
      <c r="D56" s="285"/>
      <c r="E56" s="285"/>
      <c r="F56" s="285"/>
      <c r="G56" s="315"/>
      <c r="H56" s="315"/>
      <c r="I56" s="379"/>
      <c r="J56" s="386"/>
    </row>
    <row r="57" spans="1:10" ht="20.25" customHeight="1">
      <c r="A57" s="284"/>
      <c r="B57" s="382">
        <v>332</v>
      </c>
      <c r="C57" s="284"/>
      <c r="D57" s="285"/>
      <c r="E57" s="285"/>
      <c r="F57" s="285"/>
      <c r="G57" s="315"/>
      <c r="H57" s="315"/>
      <c r="I57" s="379"/>
      <c r="J57" s="386"/>
    </row>
    <row r="58" spans="1:10" ht="20.25" customHeight="1">
      <c r="A58" s="284"/>
      <c r="B58" s="377">
        <v>333</v>
      </c>
      <c r="C58" s="284"/>
      <c r="D58" s="285"/>
      <c r="E58" s="285"/>
      <c r="F58" s="285"/>
      <c r="G58" s="315"/>
      <c r="H58" s="315"/>
      <c r="I58" s="379"/>
      <c r="J58" s="386"/>
    </row>
    <row r="59" spans="1:10" ht="20.25" customHeight="1">
      <c r="A59" s="284"/>
      <c r="B59" s="382">
        <v>334</v>
      </c>
      <c r="C59" s="284"/>
      <c r="D59" s="285"/>
      <c r="E59" s="285"/>
      <c r="F59" s="285"/>
      <c r="G59" s="315"/>
      <c r="H59" s="315"/>
      <c r="I59" s="379"/>
      <c r="J59" s="386"/>
    </row>
    <row r="60" spans="1:10" ht="20.25" customHeight="1">
      <c r="A60" s="284"/>
      <c r="B60" s="382"/>
      <c r="C60" s="284"/>
      <c r="D60" s="285"/>
      <c r="E60" s="285"/>
      <c r="F60" s="285"/>
      <c r="G60" s="315"/>
      <c r="H60" s="315"/>
      <c r="I60" s="379"/>
      <c r="J60" s="386"/>
    </row>
    <row r="61" spans="1:10" ht="20.25" customHeight="1">
      <c r="A61" s="284"/>
      <c r="B61" s="382"/>
      <c r="C61" s="284"/>
      <c r="D61" s="285"/>
      <c r="E61" s="285"/>
      <c r="F61" s="285"/>
      <c r="G61" s="315"/>
      <c r="H61" s="315"/>
      <c r="I61" s="379"/>
      <c r="J61" s="386"/>
    </row>
    <row r="62" spans="1:10" ht="20.25" customHeight="1">
      <c r="A62" s="284"/>
      <c r="B62" s="382"/>
      <c r="C62" s="284"/>
      <c r="D62" s="285"/>
      <c r="E62" s="285"/>
      <c r="F62" s="285"/>
      <c r="G62" s="315"/>
      <c r="H62" s="315"/>
      <c r="I62" s="379"/>
      <c r="J62" s="386"/>
    </row>
    <row r="63" spans="1:10" ht="20.25" customHeight="1">
      <c r="A63" s="284"/>
      <c r="B63" s="382"/>
      <c r="C63" s="284"/>
      <c r="D63" s="285"/>
      <c r="E63" s="285"/>
      <c r="F63" s="285"/>
      <c r="G63" s="315"/>
      <c r="H63" s="315"/>
      <c r="I63" s="379"/>
      <c r="J63" s="386"/>
    </row>
    <row r="64" spans="1:10" ht="20.25" customHeight="1">
      <c r="A64" s="284"/>
      <c r="B64" s="382"/>
      <c r="C64" s="284"/>
      <c r="D64" s="285"/>
      <c r="E64" s="285"/>
      <c r="F64" s="285"/>
      <c r="G64" s="315"/>
      <c r="H64" s="315"/>
      <c r="I64" s="379"/>
      <c r="J64" s="386"/>
    </row>
    <row r="65" spans="1:10" ht="20.25" customHeight="1">
      <c r="A65" s="284"/>
      <c r="B65" s="382"/>
      <c r="C65" s="284"/>
      <c r="D65" s="285"/>
      <c r="E65" s="285"/>
      <c r="F65" s="285"/>
      <c r="G65" s="315"/>
      <c r="H65" s="315"/>
      <c r="I65" s="379"/>
      <c r="J65" s="386"/>
    </row>
    <row r="66" spans="1:10" ht="20.25" customHeight="1">
      <c r="A66" s="284"/>
      <c r="B66" s="382"/>
      <c r="C66" s="284"/>
      <c r="D66" s="285"/>
      <c r="E66" s="285"/>
      <c r="F66" s="285"/>
      <c r="G66" s="315"/>
      <c r="H66" s="315"/>
      <c r="I66" s="379"/>
      <c r="J66" s="386"/>
    </row>
    <row r="67" spans="1:10" ht="20.25" customHeight="1">
      <c r="A67" s="284"/>
      <c r="B67" s="382"/>
      <c r="C67" s="284"/>
      <c r="D67" s="285"/>
      <c r="E67" s="285"/>
      <c r="F67" s="285"/>
      <c r="G67" s="315"/>
      <c r="H67" s="315"/>
      <c r="I67" s="379"/>
      <c r="J67" s="386"/>
    </row>
    <row r="68" spans="1:10" ht="20.25" customHeight="1">
      <c r="A68" s="284"/>
      <c r="B68" s="382"/>
      <c r="C68" s="284"/>
      <c r="D68" s="285"/>
      <c r="E68" s="285"/>
      <c r="F68" s="285"/>
      <c r="G68" s="315"/>
      <c r="H68" s="315"/>
      <c r="I68" s="379"/>
      <c r="J68" s="386"/>
    </row>
    <row r="69" spans="1:10" ht="20.25" customHeight="1">
      <c r="A69" s="284"/>
      <c r="B69" s="382"/>
      <c r="C69" s="284"/>
      <c r="D69" s="285"/>
      <c r="E69" s="285"/>
      <c r="F69" s="285"/>
      <c r="G69" s="315"/>
      <c r="H69" s="315"/>
      <c r="I69" s="379"/>
      <c r="J69" s="386"/>
    </row>
    <row r="70" spans="1:10" ht="20.25" customHeight="1">
      <c r="A70" s="284"/>
      <c r="B70" s="382"/>
      <c r="C70" s="284"/>
      <c r="D70" s="285"/>
      <c r="E70" s="285"/>
      <c r="F70" s="285"/>
      <c r="G70" s="315"/>
      <c r="H70" s="315"/>
      <c r="I70" s="379"/>
      <c r="J70" s="386"/>
    </row>
    <row r="71" spans="1:10" ht="20.25" customHeight="1">
      <c r="A71" s="284"/>
      <c r="B71" s="382"/>
      <c r="C71" s="284"/>
      <c r="D71" s="285"/>
      <c r="E71" s="285"/>
      <c r="F71" s="285"/>
      <c r="G71" s="315"/>
      <c r="H71" s="315"/>
      <c r="I71" s="379"/>
      <c r="J71" s="386"/>
    </row>
    <row r="72" spans="1:10" ht="20.25" customHeight="1">
      <c r="A72" s="284"/>
      <c r="B72" s="382"/>
      <c r="C72" s="284"/>
      <c r="D72" s="285"/>
      <c r="E72" s="285"/>
      <c r="F72" s="285"/>
      <c r="G72" s="315"/>
      <c r="H72" s="315"/>
      <c r="I72" s="379"/>
      <c r="J72" s="386"/>
    </row>
    <row r="73" spans="1:10" ht="20.25" customHeight="1">
      <c r="A73" s="284"/>
      <c r="B73" s="382"/>
      <c r="C73" s="284"/>
      <c r="D73" s="285"/>
      <c r="E73" s="285"/>
      <c r="F73" s="285"/>
      <c r="G73" s="315"/>
      <c r="H73" s="315"/>
      <c r="I73" s="379"/>
      <c r="J73" s="386"/>
    </row>
    <row r="74" spans="1:10" ht="20.25" customHeight="1">
      <c r="A74" s="284"/>
      <c r="B74" s="382"/>
      <c r="C74" s="284"/>
      <c r="D74" s="285"/>
      <c r="E74" s="285"/>
      <c r="F74" s="285"/>
      <c r="G74" s="315"/>
      <c r="H74" s="315"/>
      <c r="I74" s="379"/>
      <c r="J74" s="386"/>
    </row>
    <row r="75" spans="1:10" ht="20.25" customHeight="1">
      <c r="A75" s="284"/>
      <c r="B75" s="382"/>
      <c r="C75" s="284"/>
      <c r="D75" s="285"/>
      <c r="E75" s="285"/>
      <c r="F75" s="285"/>
      <c r="G75" s="315"/>
      <c r="H75" s="315"/>
      <c r="I75" s="379"/>
      <c r="J75" s="386"/>
    </row>
    <row r="76" spans="1:10" ht="20.25" customHeight="1">
      <c r="A76" s="284"/>
      <c r="B76" s="382"/>
      <c r="C76" s="284"/>
      <c r="D76" s="285"/>
      <c r="E76" s="285"/>
      <c r="F76" s="285"/>
      <c r="G76" s="315"/>
      <c r="H76" s="315"/>
      <c r="I76" s="379"/>
      <c r="J76" s="386"/>
    </row>
    <row r="77" spans="1:10" ht="20.25" customHeight="1">
      <c r="A77" s="284"/>
      <c r="B77" s="382"/>
      <c r="C77" s="284"/>
      <c r="D77" s="285"/>
      <c r="E77" s="285"/>
      <c r="F77" s="285"/>
      <c r="G77" s="315"/>
      <c r="H77" s="315"/>
      <c r="I77" s="379"/>
      <c r="J77" s="386"/>
    </row>
    <row r="78" spans="1:10" ht="20.25" customHeight="1">
      <c r="A78" s="284"/>
      <c r="B78" s="382"/>
      <c r="C78" s="284"/>
      <c r="D78" s="285"/>
      <c r="E78" s="285"/>
      <c r="F78" s="285"/>
      <c r="G78" s="315"/>
      <c r="H78" s="315"/>
      <c r="I78" s="379"/>
      <c r="J78" s="386"/>
    </row>
    <row r="79" spans="1:10" ht="20.25" customHeight="1">
      <c r="A79" s="284"/>
      <c r="B79" s="382"/>
      <c r="C79" s="284"/>
      <c r="D79" s="285"/>
      <c r="E79" s="285"/>
      <c r="F79" s="285"/>
      <c r="G79" s="315"/>
      <c r="H79" s="315"/>
      <c r="I79" s="379"/>
      <c r="J79" s="386"/>
    </row>
    <row r="80" spans="1:10" ht="20.25" customHeight="1">
      <c r="A80" s="284"/>
      <c r="B80" s="382"/>
      <c r="C80" s="284"/>
      <c r="D80" s="285"/>
      <c r="E80" s="285"/>
      <c r="F80" s="285"/>
      <c r="G80" s="315"/>
      <c r="H80" s="315"/>
      <c r="I80" s="379"/>
      <c r="J80" s="386"/>
    </row>
    <row r="81" spans="1:10" ht="20.25" customHeight="1">
      <c r="A81" s="284"/>
      <c r="B81" s="382"/>
      <c r="C81" s="284"/>
      <c r="D81" s="285"/>
      <c r="E81" s="285"/>
      <c r="F81" s="285"/>
      <c r="G81" s="315"/>
      <c r="H81" s="315"/>
      <c r="I81" s="379"/>
      <c r="J81" s="386"/>
    </row>
    <row r="82" spans="1:10" ht="20.25" customHeight="1">
      <c r="A82" s="284"/>
      <c r="B82" s="382"/>
      <c r="C82" s="284"/>
      <c r="D82" s="285"/>
      <c r="E82" s="285"/>
      <c r="F82" s="285"/>
      <c r="G82" s="315"/>
      <c r="H82" s="315"/>
      <c r="I82" s="379"/>
      <c r="J82" s="386"/>
    </row>
    <row r="83" spans="1:10" ht="20.25" customHeight="1">
      <c r="A83" s="284"/>
      <c r="B83" s="382"/>
      <c r="C83" s="284"/>
      <c r="D83" s="285"/>
      <c r="E83" s="285"/>
      <c r="F83" s="285"/>
      <c r="G83" s="315"/>
      <c r="H83" s="315"/>
      <c r="I83" s="379"/>
      <c r="J83" s="386"/>
    </row>
    <row r="84" spans="1:10" ht="20.25" customHeight="1">
      <c r="A84" s="284"/>
      <c r="B84" s="382"/>
      <c r="C84" s="284"/>
      <c r="D84" s="285"/>
      <c r="E84" s="285"/>
      <c r="F84" s="285"/>
      <c r="G84" s="315"/>
      <c r="H84" s="315"/>
      <c r="I84" s="379"/>
      <c r="J84" s="386"/>
    </row>
    <row r="85" spans="1:10" ht="20.25" customHeight="1">
      <c r="A85" s="284"/>
      <c r="B85" s="382"/>
      <c r="C85" s="284"/>
      <c r="D85" s="285"/>
      <c r="E85" s="285"/>
      <c r="F85" s="285"/>
      <c r="G85" s="315"/>
      <c r="H85" s="315"/>
      <c r="I85" s="379"/>
      <c r="J85" s="386"/>
    </row>
    <row r="86" spans="1:10" ht="20.25" customHeight="1">
      <c r="A86" s="284"/>
      <c r="B86" s="382"/>
      <c r="C86" s="284"/>
      <c r="D86" s="285"/>
      <c r="E86" s="285"/>
      <c r="F86" s="285"/>
      <c r="G86" s="315"/>
      <c r="H86" s="315"/>
      <c r="I86" s="379"/>
      <c r="J86" s="386"/>
    </row>
    <row r="87" spans="1:10" ht="20.25" customHeight="1">
      <c r="A87" s="284"/>
      <c r="B87" s="382"/>
      <c r="C87" s="284"/>
      <c r="D87" s="285"/>
      <c r="E87" s="285"/>
      <c r="F87" s="285"/>
      <c r="G87" s="315"/>
      <c r="H87" s="315"/>
      <c r="I87" s="379"/>
      <c r="J87" s="386"/>
    </row>
    <row r="88" spans="1:10" ht="20.25" customHeight="1">
      <c r="A88" s="284"/>
      <c r="B88" s="382"/>
      <c r="C88" s="284"/>
      <c r="D88" s="285"/>
      <c r="E88" s="285"/>
      <c r="F88" s="285"/>
      <c r="G88" s="315"/>
      <c r="H88" s="315"/>
      <c r="I88" s="379"/>
      <c r="J88" s="386"/>
    </row>
    <row r="89" spans="1:10" ht="20.25" customHeight="1">
      <c r="A89" s="284"/>
      <c r="B89" s="382"/>
      <c r="C89" s="284"/>
      <c r="D89" s="285"/>
      <c r="E89" s="285"/>
      <c r="F89" s="285"/>
      <c r="G89" s="315"/>
      <c r="H89" s="315"/>
      <c r="I89" s="379"/>
      <c r="J89" s="386"/>
    </row>
    <row r="90" spans="1:10" ht="20.25" customHeight="1">
      <c r="A90" s="284"/>
      <c r="B90" s="382"/>
      <c r="C90" s="284"/>
      <c r="D90" s="285"/>
      <c r="E90" s="285"/>
      <c r="F90" s="285"/>
      <c r="G90" s="315"/>
      <c r="H90" s="315"/>
      <c r="I90" s="379"/>
      <c r="J90" s="386"/>
    </row>
    <row r="91" spans="1:10" ht="20.25" customHeight="1">
      <c r="A91" s="284"/>
      <c r="B91" s="382"/>
      <c r="C91" s="284"/>
      <c r="D91" s="285"/>
      <c r="E91" s="285"/>
      <c r="F91" s="285"/>
      <c r="G91" s="315"/>
      <c r="H91" s="315"/>
      <c r="I91" s="379"/>
      <c r="J91" s="386"/>
    </row>
    <row r="92" spans="1:10" ht="20.25" customHeight="1">
      <c r="A92" s="284"/>
      <c r="B92" s="382"/>
      <c r="C92" s="284"/>
      <c r="D92" s="285"/>
      <c r="E92" s="285"/>
      <c r="F92" s="285"/>
      <c r="G92" s="315"/>
      <c r="H92" s="315"/>
      <c r="I92" s="379"/>
      <c r="J92" s="386"/>
    </row>
    <row r="93" spans="1:10" ht="20.25" customHeight="1">
      <c r="A93" s="284"/>
      <c r="B93" s="382"/>
      <c r="C93" s="284"/>
      <c r="D93" s="285"/>
      <c r="E93" s="285"/>
      <c r="F93" s="285"/>
      <c r="G93" s="315"/>
      <c r="H93" s="315"/>
      <c r="I93" s="379"/>
      <c r="J93" s="386"/>
    </row>
    <row r="94" spans="1:10" ht="20.25" customHeight="1">
      <c r="A94" s="284"/>
      <c r="B94" s="382"/>
      <c r="C94" s="284"/>
      <c r="D94" s="285"/>
      <c r="E94" s="285"/>
      <c r="F94" s="285"/>
      <c r="G94" s="315"/>
      <c r="H94" s="315"/>
      <c r="I94" s="379"/>
      <c r="J94" s="386"/>
    </row>
    <row r="95" spans="1:10" ht="20.25" customHeight="1">
      <c r="A95" s="284"/>
      <c r="B95" s="382"/>
      <c r="C95" s="284"/>
      <c r="D95" s="285"/>
      <c r="E95" s="285"/>
      <c r="F95" s="285"/>
      <c r="G95" s="315"/>
      <c r="H95" s="315"/>
      <c r="I95" s="379"/>
      <c r="J95" s="386"/>
    </row>
    <row r="96" spans="1:10" ht="20.25" customHeight="1">
      <c r="A96" s="284"/>
      <c r="B96" s="382"/>
      <c r="C96" s="284"/>
      <c r="D96" s="285"/>
      <c r="E96" s="285"/>
      <c r="F96" s="285"/>
      <c r="G96" s="315"/>
      <c r="H96" s="315"/>
      <c r="I96" s="379"/>
      <c r="J96" s="386"/>
    </row>
    <row r="97" spans="1:10" ht="20.25" customHeight="1">
      <c r="A97" s="284"/>
      <c r="B97" s="382"/>
      <c r="C97" s="284"/>
      <c r="D97" s="285"/>
      <c r="E97" s="285"/>
      <c r="F97" s="285"/>
      <c r="G97" s="315"/>
      <c r="H97" s="315"/>
      <c r="I97" s="379"/>
      <c r="J97" s="386"/>
    </row>
    <row r="98" spans="1:10" ht="20.25" customHeight="1">
      <c r="A98" s="284"/>
      <c r="B98" s="382"/>
      <c r="C98" s="284"/>
      <c r="D98" s="285"/>
      <c r="E98" s="285"/>
      <c r="F98" s="285"/>
      <c r="G98" s="315"/>
      <c r="H98" s="315"/>
      <c r="I98" s="379"/>
      <c r="J98" s="386"/>
    </row>
    <row r="99" spans="1:10" ht="20.25" customHeight="1">
      <c r="A99" s="284"/>
      <c r="B99" s="382"/>
      <c r="C99" s="284"/>
      <c r="D99" s="285"/>
      <c r="E99" s="285"/>
      <c r="F99" s="285"/>
      <c r="G99" s="315"/>
      <c r="H99" s="315"/>
      <c r="I99" s="379"/>
      <c r="J99" s="386"/>
    </row>
    <row r="100" spans="1:10" ht="20.25" customHeight="1">
      <c r="A100" s="284"/>
      <c r="B100" s="382"/>
      <c r="C100" s="284"/>
      <c r="D100" s="285"/>
      <c r="E100" s="285"/>
      <c r="F100" s="285"/>
      <c r="G100" s="315"/>
      <c r="H100" s="315"/>
      <c r="I100" s="379"/>
      <c r="J100" s="38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79"/>
  <sheetViews>
    <sheetView tabSelected="1" topLeftCell="H1" zoomScale="110" zoomScaleNormal="110" workbookViewId="0">
      <pane ySplit="1" topLeftCell="A2" activePane="bottomLeft" state="frozen"/>
      <selection pane="bottomLeft" activeCell="R12" sqref="R12"/>
    </sheetView>
  </sheetViews>
  <sheetFormatPr defaultRowHeight="18" customHeight="1"/>
  <cols>
    <col min="1" max="1" width="4.5703125" style="367" customWidth="1"/>
    <col min="2" max="2" width="9" style="333" customWidth="1"/>
    <col min="3" max="3" width="13.7109375" style="365" customWidth="1"/>
    <col min="4" max="5" width="9" style="366" customWidth="1"/>
    <col min="6" max="6" width="14.5703125" style="368" customWidth="1"/>
    <col min="7" max="7" width="15.7109375" style="369" customWidth="1"/>
    <col min="8" max="8" width="7.7109375" style="275" customWidth="1"/>
    <col min="9" max="9" width="8.28515625" style="340" customWidth="1"/>
    <col min="10" max="10" width="9.140625" style="340" customWidth="1"/>
    <col min="11" max="11" width="10.5703125" style="340" customWidth="1"/>
    <col min="12" max="12" width="8.28515625" style="341" customWidth="1"/>
    <col min="13" max="13" width="13.28515625" style="342" customWidth="1"/>
    <col min="14" max="14" width="3.140625" customWidth="1"/>
    <col min="15" max="16" width="7.5703125" customWidth="1"/>
    <col min="17" max="17" width="12.5703125" style="281" bestFit="1" customWidth="1"/>
    <col min="18" max="18" width="14" style="281" bestFit="1" customWidth="1"/>
    <col min="19" max="19" width="17.28515625" style="281" customWidth="1"/>
  </cols>
  <sheetData>
    <row r="1" spans="1:20" s="214" customFormat="1" ht="18" customHeight="1">
      <c r="A1" s="209" t="s">
        <v>69</v>
      </c>
      <c r="B1" s="210" t="s">
        <v>70</v>
      </c>
      <c r="C1" s="209" t="s">
        <v>71</v>
      </c>
      <c r="D1" s="211" t="s">
        <v>72</v>
      </c>
      <c r="E1" s="211" t="s">
        <v>73</v>
      </c>
      <c r="F1" s="211" t="s">
        <v>74</v>
      </c>
      <c r="G1" s="212" t="s">
        <v>75</v>
      </c>
      <c r="H1" s="213"/>
      <c r="I1" s="418" t="s">
        <v>76</v>
      </c>
      <c r="J1" s="419"/>
      <c r="K1" s="419"/>
      <c r="L1" s="419"/>
      <c r="M1" s="420"/>
      <c r="O1" s="215" t="s">
        <v>77</v>
      </c>
      <c r="P1" s="215" t="s">
        <v>78</v>
      </c>
      <c r="Q1" s="216" t="s">
        <v>79</v>
      </c>
      <c r="R1" s="216" t="s">
        <v>80</v>
      </c>
      <c r="S1" s="216" t="s">
        <v>81</v>
      </c>
      <c r="T1" s="217"/>
    </row>
    <row r="2" spans="1:20" s="214" customFormat="1" ht="18" customHeight="1" thickBot="1">
      <c r="A2" s="218"/>
      <c r="B2" s="219"/>
      <c r="C2" s="220"/>
      <c r="D2" s="221"/>
      <c r="E2" s="222"/>
      <c r="F2" s="223"/>
      <c r="G2" s="224"/>
      <c r="H2" s="213"/>
      <c r="I2" s="225" t="s">
        <v>82</v>
      </c>
      <c r="J2" s="226"/>
      <c r="K2" s="227" t="s">
        <v>83</v>
      </c>
      <c r="L2" s="226" t="s">
        <v>82</v>
      </c>
      <c r="M2" s="227" t="s">
        <v>83</v>
      </c>
      <c r="Q2" s="228"/>
      <c r="R2" s="228"/>
      <c r="S2" s="228"/>
    </row>
    <row r="3" spans="1:20" s="239" customFormat="1" ht="18" customHeight="1">
      <c r="A3" s="229">
        <v>1</v>
      </c>
      <c r="B3" s="230" t="s">
        <v>84</v>
      </c>
      <c r="C3" s="231">
        <v>5336025643</v>
      </c>
      <c r="D3" s="232">
        <v>713</v>
      </c>
      <c r="E3" s="233"/>
      <c r="F3" s="234">
        <v>188648</v>
      </c>
      <c r="G3" s="235"/>
      <c r="H3" s="236"/>
      <c r="I3" s="237"/>
      <c r="J3" s="227"/>
      <c r="K3" s="227"/>
      <c r="L3" s="226"/>
      <c r="M3" s="238"/>
      <c r="O3" s="240">
        <v>45017</v>
      </c>
      <c r="P3" s="241">
        <v>7030</v>
      </c>
      <c r="Q3" s="242">
        <v>2452892</v>
      </c>
      <c r="R3" s="242">
        <v>2849740</v>
      </c>
      <c r="S3" s="242">
        <v>1561232</v>
      </c>
    </row>
    <row r="4" spans="1:20" s="239" customFormat="1" ht="18" customHeight="1">
      <c r="A4" s="229">
        <v>2</v>
      </c>
      <c r="B4" s="230" t="s">
        <v>85</v>
      </c>
      <c r="C4" s="231">
        <v>5336025704</v>
      </c>
      <c r="D4" s="243">
        <v>1081</v>
      </c>
      <c r="E4" s="233"/>
      <c r="F4" s="244">
        <v>509456</v>
      </c>
      <c r="G4" s="235"/>
      <c r="H4" s="236"/>
      <c r="I4" s="237"/>
      <c r="J4" s="227"/>
      <c r="K4" s="227"/>
      <c r="L4" s="226"/>
      <c r="M4" s="238"/>
      <c r="O4" s="240">
        <v>45047</v>
      </c>
      <c r="P4" s="241">
        <v>7996</v>
      </c>
      <c r="Q4" s="242">
        <v>2655350</v>
      </c>
      <c r="R4" s="242">
        <v>2538354</v>
      </c>
      <c r="S4" s="242">
        <v>2909503</v>
      </c>
    </row>
    <row r="5" spans="1:20" s="239" customFormat="1" ht="18" customHeight="1">
      <c r="A5" s="229">
        <v>3</v>
      </c>
      <c r="B5" s="230" t="s">
        <v>86</v>
      </c>
      <c r="C5" s="231">
        <v>5336025866</v>
      </c>
      <c r="D5" s="243">
        <v>546</v>
      </c>
      <c r="E5" s="233"/>
      <c r="F5" s="244">
        <v>329785</v>
      </c>
      <c r="G5" s="235"/>
      <c r="H5" s="236"/>
      <c r="I5" s="237"/>
      <c r="J5" s="227"/>
      <c r="K5" s="227"/>
      <c r="L5" s="226"/>
      <c r="M5" s="238"/>
      <c r="O5" s="240">
        <v>45078</v>
      </c>
      <c r="P5" s="241">
        <v>7695</v>
      </c>
      <c r="Q5" s="242">
        <v>3051993</v>
      </c>
      <c r="R5" s="242">
        <v>2469457</v>
      </c>
      <c r="S5" s="242">
        <v>2972954</v>
      </c>
    </row>
    <row r="6" spans="1:20" s="239" customFormat="1" ht="18" customHeight="1">
      <c r="A6" s="229">
        <v>4</v>
      </c>
      <c r="B6" s="230" t="s">
        <v>87</v>
      </c>
      <c r="C6" s="231">
        <v>5336025800</v>
      </c>
      <c r="D6" s="243">
        <v>1020</v>
      </c>
      <c r="E6" s="233"/>
      <c r="F6" s="244">
        <v>231411</v>
      </c>
      <c r="G6" s="235"/>
      <c r="H6" s="236"/>
      <c r="I6" s="237"/>
      <c r="J6" s="227"/>
      <c r="K6" s="227"/>
      <c r="L6" s="226"/>
      <c r="M6" s="238"/>
      <c r="O6" s="240">
        <v>45108</v>
      </c>
      <c r="P6" s="241">
        <v>3774</v>
      </c>
      <c r="Q6" s="242">
        <v>1324550</v>
      </c>
      <c r="R6" s="242">
        <v>2078056</v>
      </c>
      <c r="S6" s="242">
        <v>2259114</v>
      </c>
    </row>
    <row r="7" spans="1:20" s="239" customFormat="1" ht="18" customHeight="1">
      <c r="A7" s="229">
        <v>5</v>
      </c>
      <c r="B7" s="230" t="s">
        <v>88</v>
      </c>
      <c r="C7" s="231">
        <v>5336026095</v>
      </c>
      <c r="D7" s="243">
        <v>755</v>
      </c>
      <c r="E7" s="233"/>
      <c r="F7" s="244">
        <v>120025</v>
      </c>
      <c r="G7" s="235"/>
      <c r="H7" s="236"/>
      <c r="I7" s="237"/>
      <c r="J7" s="227"/>
      <c r="K7" s="227"/>
      <c r="L7" s="226"/>
      <c r="M7" s="238"/>
      <c r="O7" s="240">
        <v>45139</v>
      </c>
      <c r="P7" s="241">
        <v>4871</v>
      </c>
      <c r="Q7" s="242">
        <v>1582680</v>
      </c>
      <c r="R7" s="242">
        <v>2173315</v>
      </c>
      <c r="S7" s="242">
        <v>2400000</v>
      </c>
    </row>
    <row r="8" spans="1:20" s="239" customFormat="1" ht="18" customHeight="1">
      <c r="A8" s="229">
        <v>6</v>
      </c>
      <c r="B8" s="230" t="s">
        <v>89</v>
      </c>
      <c r="C8" s="231">
        <v>5336026149</v>
      </c>
      <c r="D8" s="243">
        <v>680</v>
      </c>
      <c r="E8" s="233"/>
      <c r="F8" s="244">
        <v>269244</v>
      </c>
      <c r="G8" s="235"/>
      <c r="H8" s="236"/>
      <c r="I8" s="237"/>
      <c r="J8" s="227"/>
      <c r="K8" s="227"/>
      <c r="L8" s="226"/>
      <c r="M8" s="238"/>
      <c r="O8" s="240">
        <v>45170</v>
      </c>
      <c r="P8" s="241">
        <v>6822</v>
      </c>
      <c r="Q8" s="245">
        <v>2446702</v>
      </c>
      <c r="R8" s="405">
        <v>2186334</v>
      </c>
      <c r="S8" s="242">
        <v>2326860</v>
      </c>
    </row>
    <row r="9" spans="1:20" s="239" customFormat="1" ht="18" customHeight="1">
      <c r="A9" s="229">
        <v>7</v>
      </c>
      <c r="B9" s="230" t="s">
        <v>90</v>
      </c>
      <c r="C9" s="231">
        <v>5336026248</v>
      </c>
      <c r="D9" s="243">
        <v>740</v>
      </c>
      <c r="E9" s="233"/>
      <c r="F9" s="244">
        <v>95555</v>
      </c>
      <c r="G9" s="235"/>
      <c r="H9" s="236"/>
      <c r="I9" s="237"/>
      <c r="J9" s="227"/>
      <c r="K9" s="227"/>
      <c r="L9" s="226"/>
      <c r="M9" s="238"/>
      <c r="O9" s="240">
        <v>45200</v>
      </c>
      <c r="P9" s="241">
        <v>4648</v>
      </c>
      <c r="Q9" s="242">
        <v>1754594</v>
      </c>
      <c r="R9" s="405">
        <v>2132459</v>
      </c>
      <c r="S9" s="242">
        <v>1649759</v>
      </c>
    </row>
    <row r="10" spans="1:20" s="239" customFormat="1" ht="18" customHeight="1">
      <c r="A10" s="229">
        <v>8</v>
      </c>
      <c r="B10" s="230" t="s">
        <v>91</v>
      </c>
      <c r="C10" s="231">
        <v>5336026335</v>
      </c>
      <c r="D10" s="243">
        <v>755</v>
      </c>
      <c r="E10" s="233"/>
      <c r="F10" s="244">
        <v>322662</v>
      </c>
      <c r="G10" s="235"/>
      <c r="H10" s="236"/>
      <c r="I10" s="237"/>
      <c r="J10" s="227"/>
      <c r="K10" s="227"/>
      <c r="L10" s="226"/>
      <c r="M10" s="238"/>
      <c r="O10" s="240">
        <v>45231</v>
      </c>
      <c r="P10" s="241">
        <v>4611</v>
      </c>
      <c r="Q10" s="242">
        <v>1608051</v>
      </c>
      <c r="R10" s="242">
        <v>1648733</v>
      </c>
      <c r="S10" s="242">
        <v>1519051</v>
      </c>
    </row>
    <row r="11" spans="1:20" s="239" customFormat="1" ht="18" customHeight="1">
      <c r="A11" s="229">
        <v>9</v>
      </c>
      <c r="B11" s="230" t="s">
        <v>92</v>
      </c>
      <c r="C11" s="231">
        <v>5336026396</v>
      </c>
      <c r="D11" s="243">
        <v>740</v>
      </c>
      <c r="E11" s="233"/>
      <c r="F11" s="244">
        <v>386106</v>
      </c>
      <c r="G11" s="235"/>
      <c r="H11" s="236"/>
      <c r="I11" s="237"/>
      <c r="J11" s="227"/>
      <c r="K11" s="227"/>
      <c r="L11" s="226"/>
      <c r="M11" s="238"/>
      <c r="O11" s="240">
        <v>45261</v>
      </c>
      <c r="P11" s="241"/>
      <c r="Q11" s="242"/>
      <c r="R11" s="242"/>
      <c r="S11" s="242"/>
    </row>
    <row r="12" spans="1:20" s="252" customFormat="1" ht="18" customHeight="1">
      <c r="A12" s="246"/>
      <c r="B12" s="246"/>
      <c r="C12" s="247"/>
      <c r="D12" s="248"/>
      <c r="E12" s="249">
        <f>SUM(D3:D11)</f>
        <v>7030</v>
      </c>
      <c r="F12" s="250"/>
      <c r="G12" s="251">
        <f>SUM(F3:F11)</f>
        <v>2452892</v>
      </c>
      <c r="H12" s="236"/>
      <c r="I12" s="237"/>
      <c r="J12" s="227"/>
      <c r="K12" s="227"/>
      <c r="L12" s="226"/>
      <c r="M12" s="238"/>
      <c r="O12" s="253">
        <v>45292</v>
      </c>
      <c r="P12" s="254"/>
      <c r="Q12" s="255"/>
      <c r="R12" s="255" t="s">
        <v>144</v>
      </c>
      <c r="S12" s="255"/>
    </row>
    <row r="13" spans="1:20" s="239" customFormat="1" ht="18" customHeight="1">
      <c r="A13" s="229">
        <v>10</v>
      </c>
      <c r="B13" s="256" t="s">
        <v>93</v>
      </c>
      <c r="C13" s="257">
        <v>5336026709</v>
      </c>
      <c r="D13" s="258">
        <v>656</v>
      </c>
      <c r="E13" s="259"/>
      <c r="F13" s="260">
        <v>181698</v>
      </c>
      <c r="G13" s="235"/>
      <c r="H13" s="236"/>
      <c r="I13" s="237"/>
      <c r="J13" s="227"/>
      <c r="K13" s="227"/>
      <c r="L13" s="226"/>
      <c r="M13" s="238"/>
      <c r="O13" s="240">
        <v>45323</v>
      </c>
      <c r="P13" s="241"/>
      <c r="Q13" s="242"/>
      <c r="R13" s="242"/>
      <c r="S13" s="242"/>
    </row>
    <row r="14" spans="1:20" s="239" customFormat="1" ht="18" customHeight="1">
      <c r="A14" s="229">
        <v>11</v>
      </c>
      <c r="B14" s="256" t="s">
        <v>94</v>
      </c>
      <c r="C14" s="257">
        <v>5336026826</v>
      </c>
      <c r="D14" s="258">
        <v>684</v>
      </c>
      <c r="E14" s="259"/>
      <c r="F14" s="260">
        <v>159603</v>
      </c>
      <c r="G14" s="235"/>
      <c r="H14" s="236"/>
      <c r="I14" s="237"/>
      <c r="J14" s="227"/>
      <c r="K14" s="227"/>
      <c r="L14" s="226"/>
      <c r="M14" s="238"/>
      <c r="O14" s="240">
        <v>45352</v>
      </c>
      <c r="P14" s="241"/>
      <c r="Q14" s="242"/>
      <c r="R14" s="242"/>
      <c r="S14" s="242"/>
    </row>
    <row r="15" spans="1:20" s="239" customFormat="1" ht="18" customHeight="1">
      <c r="A15" s="229">
        <v>12</v>
      </c>
      <c r="B15" s="256" t="s">
        <v>94</v>
      </c>
      <c r="C15" s="257">
        <v>5336026828</v>
      </c>
      <c r="D15" s="258">
        <v>1147</v>
      </c>
      <c r="E15" s="259"/>
      <c r="F15" s="260">
        <v>472239</v>
      </c>
      <c r="G15" s="235"/>
      <c r="H15" s="236"/>
      <c r="I15" s="237"/>
      <c r="J15" s="227"/>
      <c r="K15" s="227"/>
      <c r="L15" s="226"/>
      <c r="M15" s="238"/>
      <c r="Q15" s="228"/>
      <c r="R15" s="228"/>
      <c r="S15" s="228"/>
    </row>
    <row r="16" spans="1:20" s="239" customFormat="1" ht="18" customHeight="1">
      <c r="A16" s="229">
        <v>13</v>
      </c>
      <c r="B16" s="256" t="s">
        <v>95</v>
      </c>
      <c r="C16" s="257">
        <v>5336026981</v>
      </c>
      <c r="D16" s="258">
        <v>731</v>
      </c>
      <c r="E16" s="259"/>
      <c r="F16" s="260">
        <v>190691</v>
      </c>
      <c r="G16" s="235"/>
      <c r="H16" s="236"/>
      <c r="I16" s="237"/>
      <c r="J16" s="227"/>
      <c r="K16" s="227"/>
      <c r="L16" s="226"/>
      <c r="M16" s="238"/>
      <c r="P16" s="261">
        <f>SUM(P3:P15)</f>
        <v>47447</v>
      </c>
      <c r="Q16" s="262">
        <f>SUM(Q3:Q15)</f>
        <v>16876812</v>
      </c>
      <c r="R16" s="262">
        <f>SUM(R3:R14)</f>
        <v>18076448</v>
      </c>
      <c r="S16" s="228"/>
    </row>
    <row r="17" spans="1:19" s="239" customFormat="1" ht="18" customHeight="1">
      <c r="A17" s="229">
        <v>14</v>
      </c>
      <c r="B17" s="256" t="s">
        <v>96</v>
      </c>
      <c r="C17" s="257">
        <v>5336027195</v>
      </c>
      <c r="D17" s="258">
        <v>725</v>
      </c>
      <c r="E17" s="259"/>
      <c r="F17" s="260">
        <v>231506</v>
      </c>
      <c r="G17" s="235"/>
      <c r="H17" s="236"/>
      <c r="I17" s="237"/>
      <c r="J17" s="227"/>
      <c r="K17" s="227"/>
      <c r="L17" s="226"/>
      <c r="M17" s="238"/>
      <c r="Q17" s="228"/>
      <c r="R17" s="228">
        <v>-16876812</v>
      </c>
      <c r="S17" s="228"/>
    </row>
    <row r="18" spans="1:19" s="239" customFormat="1" ht="18" customHeight="1">
      <c r="A18" s="229">
        <v>15</v>
      </c>
      <c r="B18" s="256" t="s">
        <v>97</v>
      </c>
      <c r="C18" s="257">
        <v>5336027247</v>
      </c>
      <c r="D18" s="258">
        <v>798</v>
      </c>
      <c r="E18" s="259"/>
      <c r="F18" s="263">
        <v>380458</v>
      </c>
      <c r="G18" s="264"/>
      <c r="H18" s="265"/>
      <c r="I18" s="266"/>
      <c r="J18" s="238"/>
      <c r="K18" s="238"/>
      <c r="L18" s="226"/>
      <c r="M18" s="238"/>
      <c r="Q18" s="228" t="s">
        <v>180</v>
      </c>
      <c r="R18" s="406">
        <f>SUM(R16:R17)</f>
        <v>1199636</v>
      </c>
    </row>
    <row r="19" spans="1:19" s="239" customFormat="1" ht="18" customHeight="1">
      <c r="A19" s="229">
        <v>16</v>
      </c>
      <c r="B19" s="256" t="s">
        <v>98</v>
      </c>
      <c r="C19" s="257">
        <v>5336027338</v>
      </c>
      <c r="D19" s="258">
        <v>724</v>
      </c>
      <c r="E19" s="259"/>
      <c r="F19" s="260">
        <v>211340</v>
      </c>
      <c r="G19" s="235"/>
      <c r="H19" s="236"/>
      <c r="I19" s="237"/>
      <c r="J19" s="227"/>
      <c r="K19" s="227"/>
      <c r="L19" s="226"/>
      <c r="M19" s="238"/>
      <c r="Q19" s="228"/>
      <c r="R19" s="228"/>
    </row>
    <row r="20" spans="1:19" s="239" customFormat="1" ht="18" customHeight="1">
      <c r="A20" s="229">
        <v>17</v>
      </c>
      <c r="B20" s="256" t="s">
        <v>99</v>
      </c>
      <c r="C20" s="257">
        <v>5336027579</v>
      </c>
      <c r="D20" s="258">
        <v>680</v>
      </c>
      <c r="E20" s="259"/>
      <c r="F20" s="260">
        <v>222507</v>
      </c>
      <c r="G20" s="235"/>
      <c r="H20" s="236"/>
      <c r="I20" s="237"/>
      <c r="J20" s="227"/>
      <c r="K20" s="227"/>
      <c r="L20" s="226"/>
      <c r="M20" s="238"/>
      <c r="Q20" s="228"/>
      <c r="R20" s="228"/>
    </row>
    <row r="21" spans="1:19" s="239" customFormat="1" ht="18" customHeight="1">
      <c r="A21" s="229">
        <v>18</v>
      </c>
      <c r="B21" s="256" t="s">
        <v>100</v>
      </c>
      <c r="C21" s="257">
        <v>5336027662</v>
      </c>
      <c r="D21" s="258">
        <v>1074</v>
      </c>
      <c r="E21" s="259"/>
      <c r="F21" s="260">
        <v>281701</v>
      </c>
      <c r="G21" s="235"/>
      <c r="H21" s="236"/>
      <c r="I21" s="237"/>
      <c r="J21" s="227"/>
      <c r="K21" s="227"/>
      <c r="L21" s="226"/>
      <c r="M21" s="238"/>
      <c r="Q21" s="228"/>
      <c r="R21" s="228"/>
    </row>
    <row r="22" spans="1:19" s="239" customFormat="1" ht="18" customHeight="1">
      <c r="A22" s="229">
        <v>19</v>
      </c>
      <c r="B22" s="256" t="s">
        <v>101</v>
      </c>
      <c r="C22" s="257">
        <v>5336027732</v>
      </c>
      <c r="D22" s="258">
        <v>777</v>
      </c>
      <c r="E22" s="259"/>
      <c r="F22" s="260">
        <v>323607</v>
      </c>
      <c r="G22" s="235"/>
      <c r="H22" s="236"/>
      <c r="I22" s="237"/>
      <c r="J22" s="227"/>
      <c r="K22" s="227"/>
      <c r="L22" s="226"/>
      <c r="M22" s="238"/>
      <c r="Q22" s="228"/>
      <c r="R22" s="228"/>
    </row>
    <row r="23" spans="1:19" s="252" customFormat="1" ht="18" customHeight="1">
      <c r="A23" s="246"/>
      <c r="B23" s="246"/>
      <c r="C23" s="247"/>
      <c r="D23" s="248"/>
      <c r="E23" s="249">
        <f>SUM(D13:D22)</f>
        <v>7996</v>
      </c>
      <c r="F23" s="250"/>
      <c r="G23" s="251">
        <f>SUM(F13:F22)</f>
        <v>2655350</v>
      </c>
      <c r="H23" s="236"/>
      <c r="I23" s="237"/>
      <c r="J23" s="227"/>
      <c r="K23" s="227"/>
      <c r="L23" s="226"/>
      <c r="M23" s="238"/>
      <c r="Q23" s="267"/>
      <c r="R23" s="267"/>
    </row>
    <row r="24" spans="1:19" s="5" customFormat="1" ht="18" customHeight="1">
      <c r="A24" s="268">
        <v>20</v>
      </c>
      <c r="B24" s="269" t="s">
        <v>102</v>
      </c>
      <c r="C24" s="270">
        <v>5336027917</v>
      </c>
      <c r="D24" s="271">
        <v>733</v>
      </c>
      <c r="E24" s="272"/>
      <c r="F24" s="273">
        <v>356190</v>
      </c>
      <c r="G24" s="274"/>
      <c r="H24" s="275"/>
      <c r="I24" s="276" t="s">
        <v>103</v>
      </c>
      <c r="J24" s="277"/>
      <c r="K24" s="278">
        <v>200000</v>
      </c>
      <c r="L24" s="279"/>
      <c r="M24" s="280"/>
      <c r="Q24" s="281"/>
      <c r="R24" s="281"/>
      <c r="S24" s="281"/>
    </row>
    <row r="25" spans="1:19" s="5" customFormat="1" ht="18" customHeight="1">
      <c r="A25" s="282">
        <v>21</v>
      </c>
      <c r="B25" s="269" t="s">
        <v>104</v>
      </c>
      <c r="C25" s="270">
        <v>5336027955</v>
      </c>
      <c r="D25" s="271">
        <v>754</v>
      </c>
      <c r="E25" s="272"/>
      <c r="F25" s="273">
        <v>162839</v>
      </c>
      <c r="G25" s="274"/>
      <c r="H25" s="275"/>
      <c r="I25" s="283">
        <v>5</v>
      </c>
      <c r="J25" s="278"/>
      <c r="K25" s="278">
        <v>150000</v>
      </c>
      <c r="L25" s="284"/>
      <c r="M25" s="285"/>
      <c r="Q25" s="281"/>
      <c r="R25" s="281"/>
      <c r="S25" s="281"/>
    </row>
    <row r="26" spans="1:19" s="5" customFormat="1" ht="18" customHeight="1">
      <c r="A26" s="268">
        <v>22</v>
      </c>
      <c r="B26" s="269" t="s">
        <v>105</v>
      </c>
      <c r="C26" s="270">
        <v>5336028045</v>
      </c>
      <c r="D26" s="271">
        <v>823</v>
      </c>
      <c r="E26" s="272"/>
      <c r="F26" s="273">
        <v>337180</v>
      </c>
      <c r="G26" s="274"/>
      <c r="H26" s="275"/>
      <c r="I26" s="283">
        <v>5</v>
      </c>
      <c r="J26" s="278"/>
      <c r="K26" s="278">
        <v>40000</v>
      </c>
      <c r="L26" s="284"/>
      <c r="M26" s="285"/>
      <c r="Q26" s="281"/>
      <c r="R26" s="281"/>
      <c r="S26" s="281"/>
    </row>
    <row r="27" spans="1:19" s="5" customFormat="1" ht="18" customHeight="1">
      <c r="A27" s="282">
        <v>23</v>
      </c>
      <c r="B27" s="269" t="s">
        <v>106</v>
      </c>
      <c r="C27" s="270">
        <v>5336028115</v>
      </c>
      <c r="D27" s="271">
        <v>700</v>
      </c>
      <c r="E27" s="272"/>
      <c r="F27" s="273">
        <v>267132</v>
      </c>
      <c r="G27" s="274"/>
      <c r="H27" s="275"/>
      <c r="I27" s="283">
        <v>6</v>
      </c>
      <c r="J27" s="278"/>
      <c r="K27" s="278">
        <v>240000</v>
      </c>
      <c r="L27" s="284"/>
      <c r="M27" s="285"/>
      <c r="Q27" s="281"/>
      <c r="R27" s="281"/>
      <c r="S27" s="281"/>
    </row>
    <row r="28" spans="1:19" s="5" customFormat="1" ht="18" customHeight="1">
      <c r="A28" s="268">
        <v>24</v>
      </c>
      <c r="B28" s="269" t="s">
        <v>106</v>
      </c>
      <c r="C28" s="270">
        <v>5336028136</v>
      </c>
      <c r="D28" s="271">
        <v>682</v>
      </c>
      <c r="E28" s="272"/>
      <c r="F28" s="273">
        <v>184317</v>
      </c>
      <c r="G28" s="274"/>
      <c r="H28" s="275"/>
      <c r="I28" s="283">
        <v>7</v>
      </c>
      <c r="J28" s="278"/>
      <c r="K28" s="278">
        <v>140000</v>
      </c>
      <c r="L28" s="284"/>
      <c r="M28" s="285"/>
    </row>
    <row r="29" spans="1:19" ht="18" customHeight="1">
      <c r="A29" s="282">
        <v>25</v>
      </c>
      <c r="B29" s="269" t="s">
        <v>107</v>
      </c>
      <c r="C29" s="270">
        <v>5336028230</v>
      </c>
      <c r="D29" s="271">
        <v>777</v>
      </c>
      <c r="E29" s="272"/>
      <c r="F29" s="273">
        <v>385742</v>
      </c>
      <c r="G29" s="274"/>
      <c r="I29" s="283">
        <v>9</v>
      </c>
      <c r="J29" s="278"/>
      <c r="K29" s="278">
        <v>190000</v>
      </c>
      <c r="L29" s="284"/>
      <c r="M29" s="285"/>
    </row>
    <row r="30" spans="1:19" ht="18" customHeight="1">
      <c r="A30" s="268">
        <v>26</v>
      </c>
      <c r="B30" s="269" t="s">
        <v>108</v>
      </c>
      <c r="C30" s="270">
        <v>5336028302</v>
      </c>
      <c r="D30" s="271">
        <v>1093</v>
      </c>
      <c r="E30" s="272"/>
      <c r="F30" s="273">
        <v>438168</v>
      </c>
      <c r="G30" s="274"/>
      <c r="I30" s="283">
        <v>12</v>
      </c>
      <c r="J30" s="278"/>
      <c r="K30" s="278">
        <v>220000</v>
      </c>
      <c r="L30" s="284"/>
      <c r="M30" s="285"/>
    </row>
    <row r="31" spans="1:19" ht="18" customHeight="1">
      <c r="A31" s="282">
        <v>27</v>
      </c>
      <c r="B31" s="269" t="s">
        <v>109</v>
      </c>
      <c r="C31" s="270">
        <v>5336028392</v>
      </c>
      <c r="D31" s="271">
        <v>660</v>
      </c>
      <c r="E31" s="272"/>
      <c r="F31" s="273">
        <v>260709</v>
      </c>
      <c r="G31" s="274"/>
      <c r="I31" s="283">
        <v>14</v>
      </c>
      <c r="J31" s="278"/>
      <c r="K31" s="278">
        <v>200000</v>
      </c>
      <c r="L31" s="284"/>
      <c r="M31" s="285"/>
    </row>
    <row r="32" spans="1:19" ht="18" customHeight="1">
      <c r="A32" s="268">
        <v>28</v>
      </c>
      <c r="B32" s="269" t="s">
        <v>110</v>
      </c>
      <c r="C32" s="270">
        <v>5336028529</v>
      </c>
      <c r="D32" s="271">
        <v>666</v>
      </c>
      <c r="E32" s="272"/>
      <c r="F32" s="273">
        <v>328534</v>
      </c>
      <c r="G32" s="274"/>
      <c r="I32" s="286">
        <v>19</v>
      </c>
      <c r="J32" s="287"/>
      <c r="K32" s="287">
        <v>375000</v>
      </c>
      <c r="L32" s="284"/>
      <c r="M32" s="285"/>
    </row>
    <row r="33" spans="1:19" ht="18" customHeight="1">
      <c r="A33" s="282">
        <v>29</v>
      </c>
      <c r="B33" s="269" t="s">
        <v>110</v>
      </c>
      <c r="C33" s="270">
        <v>5336028506</v>
      </c>
      <c r="D33" s="271">
        <v>807</v>
      </c>
      <c r="E33" s="272"/>
      <c r="F33" s="273">
        <v>331182</v>
      </c>
      <c r="G33" s="274"/>
      <c r="I33" s="286">
        <v>24</v>
      </c>
      <c r="J33" s="287"/>
      <c r="K33" s="287">
        <v>300000</v>
      </c>
      <c r="L33" s="284"/>
      <c r="M33" s="285"/>
    </row>
    <row r="34" spans="1:19" s="294" customFormat="1" ht="18" customHeight="1">
      <c r="A34" s="288"/>
      <c r="B34" s="289"/>
      <c r="C34" s="247"/>
      <c r="D34" s="290"/>
      <c r="E34" s="291">
        <f>SUM(D24:D33)</f>
        <v>7695</v>
      </c>
      <c r="F34" s="292"/>
      <c r="G34" s="293">
        <f>SUM(F24:F33)</f>
        <v>3051993</v>
      </c>
      <c r="H34" s="275"/>
      <c r="I34" s="283"/>
      <c r="J34" s="278"/>
      <c r="K34" s="278"/>
      <c r="L34" s="279"/>
      <c r="M34" s="280"/>
    </row>
    <row r="35" spans="1:19" ht="18" customHeight="1">
      <c r="A35" s="282">
        <v>30</v>
      </c>
      <c r="B35" s="296" t="s">
        <v>111</v>
      </c>
      <c r="C35" s="297">
        <v>5336028804</v>
      </c>
      <c r="D35" s="298">
        <v>777</v>
      </c>
      <c r="E35" s="299"/>
      <c r="F35" s="300">
        <v>164984</v>
      </c>
      <c r="G35" s="274"/>
      <c r="I35" s="286"/>
      <c r="J35" s="287"/>
      <c r="K35" s="287"/>
      <c r="L35" s="284"/>
      <c r="M35" s="285"/>
    </row>
    <row r="36" spans="1:19" ht="18" customHeight="1">
      <c r="A36" s="282">
        <v>31</v>
      </c>
      <c r="B36" s="301" t="s">
        <v>112</v>
      </c>
      <c r="C36" s="297">
        <v>5336028861</v>
      </c>
      <c r="D36" s="298">
        <v>761</v>
      </c>
      <c r="E36" s="299"/>
      <c r="F36" s="300">
        <v>423084</v>
      </c>
      <c r="G36" s="274"/>
      <c r="I36" s="286"/>
      <c r="J36" s="287"/>
      <c r="K36" s="287"/>
      <c r="L36" s="284"/>
      <c r="M36" s="285"/>
    </row>
    <row r="37" spans="1:19" ht="18" customHeight="1">
      <c r="A37" s="282">
        <v>32</v>
      </c>
      <c r="B37" s="301" t="s">
        <v>112</v>
      </c>
      <c r="C37" s="297">
        <v>5336028863</v>
      </c>
      <c r="D37" s="298">
        <v>802</v>
      </c>
      <c r="E37" s="299"/>
      <c r="F37" s="300">
        <v>231250</v>
      </c>
      <c r="G37" s="274"/>
      <c r="I37" s="286"/>
      <c r="J37" s="287"/>
      <c r="K37" s="287"/>
      <c r="L37" s="284"/>
      <c r="M37" s="285"/>
    </row>
    <row r="38" spans="1:19" ht="18" customHeight="1">
      <c r="A38" s="282">
        <v>33</v>
      </c>
      <c r="B38" s="301" t="s">
        <v>113</v>
      </c>
      <c r="C38" s="297">
        <v>5336029071</v>
      </c>
      <c r="D38" s="298">
        <v>829</v>
      </c>
      <c r="E38" s="299"/>
      <c r="F38" s="300">
        <v>201122</v>
      </c>
      <c r="G38" s="274"/>
      <c r="I38" s="286"/>
      <c r="J38" s="287"/>
      <c r="K38" s="287"/>
      <c r="L38" s="284"/>
      <c r="M38" s="285"/>
    </row>
    <row r="39" spans="1:19" ht="18" customHeight="1">
      <c r="A39" s="282">
        <v>34</v>
      </c>
      <c r="B39" s="301" t="s">
        <v>114</v>
      </c>
      <c r="C39" s="297">
        <v>5336029134</v>
      </c>
      <c r="D39" s="298">
        <v>605</v>
      </c>
      <c r="E39" s="299"/>
      <c r="F39" s="300">
        <v>304110</v>
      </c>
      <c r="G39" s="274"/>
      <c r="I39" s="286"/>
      <c r="J39" s="287"/>
      <c r="K39" s="287"/>
      <c r="L39" s="284"/>
      <c r="M39" s="285"/>
    </row>
    <row r="40" spans="1:19" s="307" customFormat="1" ht="18" customHeight="1">
      <c r="A40" s="288"/>
      <c r="B40" s="302"/>
      <c r="C40" s="247"/>
      <c r="D40" s="290"/>
      <c r="E40" s="291">
        <f>SUM(D35:D39)</f>
        <v>3774</v>
      </c>
      <c r="F40" s="292"/>
      <c r="G40" s="293">
        <f>SUM(F35:F40)</f>
        <v>1324550</v>
      </c>
      <c r="H40" s="275"/>
      <c r="I40" s="303"/>
      <c r="J40" s="304"/>
      <c r="K40" s="304"/>
      <c r="L40" s="305"/>
      <c r="M40" s="306"/>
      <c r="Q40" s="308"/>
      <c r="R40" s="308"/>
      <c r="S40" s="308"/>
    </row>
    <row r="41" spans="1:19" ht="18" customHeight="1">
      <c r="A41" s="282">
        <v>35</v>
      </c>
      <c r="B41" s="309" t="s">
        <v>115</v>
      </c>
      <c r="C41" s="310">
        <v>5336029281</v>
      </c>
      <c r="D41" s="311">
        <v>920</v>
      </c>
      <c r="E41" s="312"/>
      <c r="F41" s="313">
        <v>204214</v>
      </c>
      <c r="G41" s="274"/>
      <c r="I41" s="286"/>
      <c r="J41" s="287"/>
      <c r="K41" s="287"/>
      <c r="L41" s="284"/>
      <c r="M41" s="285"/>
    </row>
    <row r="42" spans="1:19" ht="18" customHeight="1">
      <c r="A42" s="282">
        <v>36</v>
      </c>
      <c r="B42" s="309" t="s">
        <v>116</v>
      </c>
      <c r="C42" s="310">
        <v>5336029387</v>
      </c>
      <c r="D42" s="311">
        <v>847</v>
      </c>
      <c r="E42" s="312"/>
      <c r="F42" s="313">
        <v>309588</v>
      </c>
      <c r="G42" s="274"/>
      <c r="I42" s="286"/>
      <c r="J42" s="287"/>
      <c r="K42" s="287"/>
      <c r="L42" s="284"/>
      <c r="M42" s="285"/>
    </row>
    <row r="43" spans="1:19" ht="18" customHeight="1">
      <c r="A43" s="282">
        <v>37</v>
      </c>
      <c r="B43" s="309" t="s">
        <v>117</v>
      </c>
      <c r="C43" s="310">
        <v>5336029570</v>
      </c>
      <c r="D43" s="311">
        <v>616</v>
      </c>
      <c r="E43" s="312"/>
      <c r="F43" s="313">
        <v>228855</v>
      </c>
      <c r="G43" s="274"/>
      <c r="I43" s="286"/>
      <c r="J43" s="287"/>
      <c r="K43" s="287"/>
      <c r="L43" s="284"/>
      <c r="M43" s="285"/>
    </row>
    <row r="44" spans="1:19" ht="18" customHeight="1">
      <c r="A44" s="282">
        <v>38</v>
      </c>
      <c r="B44" s="309" t="s">
        <v>118</v>
      </c>
      <c r="C44" s="310">
        <v>5336029671</v>
      </c>
      <c r="D44" s="311">
        <v>884</v>
      </c>
      <c r="E44" s="312"/>
      <c r="F44" s="313">
        <v>308630</v>
      </c>
      <c r="G44" s="274"/>
      <c r="I44" s="286"/>
      <c r="J44" s="287"/>
      <c r="K44" s="287"/>
      <c r="L44" s="284"/>
      <c r="M44" s="285"/>
    </row>
    <row r="45" spans="1:19" ht="18" customHeight="1">
      <c r="A45" s="282">
        <v>39</v>
      </c>
      <c r="B45" s="309" t="s">
        <v>119</v>
      </c>
      <c r="C45" s="310">
        <v>5336029903</v>
      </c>
      <c r="D45" s="311">
        <v>829</v>
      </c>
      <c r="E45" s="312"/>
      <c r="F45" s="313">
        <v>293160</v>
      </c>
      <c r="G45" s="274"/>
      <c r="I45" s="286"/>
      <c r="J45" s="287"/>
      <c r="K45" s="287"/>
      <c r="L45" s="284"/>
      <c r="M45" s="285"/>
    </row>
    <row r="46" spans="1:19" s="318" customFormat="1" ht="18" customHeight="1">
      <c r="A46" s="282">
        <v>40</v>
      </c>
      <c r="B46" s="309" t="s">
        <v>120</v>
      </c>
      <c r="C46" s="310">
        <v>5336029988</v>
      </c>
      <c r="D46" s="311">
        <v>775</v>
      </c>
      <c r="E46" s="312"/>
      <c r="F46" s="313">
        <v>238233</v>
      </c>
      <c r="G46" s="274"/>
      <c r="H46" s="275"/>
      <c r="I46" s="314"/>
      <c r="J46" s="315"/>
      <c r="K46" s="315"/>
      <c r="L46" s="316"/>
      <c r="M46" s="317"/>
      <c r="Q46" s="319"/>
      <c r="R46" s="319"/>
      <c r="S46" s="319"/>
    </row>
    <row r="47" spans="1:19" s="318" customFormat="1" ht="18" customHeight="1">
      <c r="A47" s="288"/>
      <c r="B47" s="302"/>
      <c r="C47" s="247"/>
      <c r="D47" s="290"/>
      <c r="E47" s="291">
        <f>SUM(D41:D46)</f>
        <v>4871</v>
      </c>
      <c r="F47" s="292"/>
      <c r="G47" s="293">
        <f>SUM(F41:F47)</f>
        <v>1582680</v>
      </c>
      <c r="H47" s="275"/>
      <c r="I47" s="314"/>
      <c r="J47" s="315"/>
      <c r="K47" s="315"/>
      <c r="L47" s="316"/>
      <c r="M47" s="317"/>
      <c r="Q47" s="319"/>
      <c r="R47" s="319"/>
      <c r="S47" s="319"/>
    </row>
    <row r="48" spans="1:19" ht="18" customHeight="1">
      <c r="A48" s="282">
        <v>41</v>
      </c>
      <c r="B48" s="320" t="s">
        <v>121</v>
      </c>
      <c r="C48" s="321">
        <v>5336030049</v>
      </c>
      <c r="D48" s="322">
        <v>690</v>
      </c>
      <c r="E48" s="323"/>
      <c r="F48" s="324">
        <v>175015</v>
      </c>
      <c r="G48" s="274"/>
      <c r="I48" s="286"/>
      <c r="J48" s="287"/>
      <c r="K48" s="287"/>
      <c r="L48" s="284"/>
      <c r="M48" s="285"/>
    </row>
    <row r="49" spans="1:13" ht="18" customHeight="1">
      <c r="A49" s="282">
        <v>42</v>
      </c>
      <c r="B49" s="320" t="s">
        <v>122</v>
      </c>
      <c r="C49" s="321">
        <v>5336030182</v>
      </c>
      <c r="D49" s="322">
        <v>769</v>
      </c>
      <c r="E49" s="323"/>
      <c r="F49" s="324">
        <v>379709</v>
      </c>
      <c r="G49" s="274"/>
      <c r="I49" s="286"/>
      <c r="J49" s="287"/>
      <c r="K49" s="287"/>
      <c r="L49" s="284"/>
      <c r="M49" s="285"/>
    </row>
    <row r="50" spans="1:13" ht="18" customHeight="1">
      <c r="A50" s="282">
        <v>43</v>
      </c>
      <c r="B50" s="320" t="s">
        <v>123</v>
      </c>
      <c r="C50" s="321">
        <v>5336030347</v>
      </c>
      <c r="D50" s="322">
        <v>907</v>
      </c>
      <c r="E50" s="323"/>
      <c r="F50" s="324">
        <v>316450</v>
      </c>
      <c r="G50" s="274"/>
      <c r="I50" s="286"/>
      <c r="J50" s="287"/>
      <c r="K50" s="287"/>
      <c r="L50" s="284"/>
      <c r="M50" s="285"/>
    </row>
    <row r="51" spans="1:13" ht="18" customHeight="1">
      <c r="A51" s="282">
        <v>44</v>
      </c>
      <c r="B51" s="325" t="s">
        <v>124</v>
      </c>
      <c r="C51" s="321">
        <v>5336030468</v>
      </c>
      <c r="D51" s="326">
        <v>824</v>
      </c>
      <c r="E51" s="323"/>
      <c r="F51" s="327">
        <v>315403</v>
      </c>
      <c r="G51" s="274"/>
      <c r="I51" s="286"/>
      <c r="J51" s="287"/>
      <c r="K51" s="287"/>
      <c r="L51" s="284"/>
      <c r="M51" s="285"/>
    </row>
    <row r="52" spans="1:13" ht="18" customHeight="1">
      <c r="A52" s="282">
        <v>45</v>
      </c>
      <c r="B52" s="320" t="s">
        <v>125</v>
      </c>
      <c r="C52" s="321">
        <v>5336030591</v>
      </c>
      <c r="D52" s="322">
        <v>750</v>
      </c>
      <c r="E52" s="323"/>
      <c r="F52" s="324">
        <v>90841</v>
      </c>
      <c r="G52" s="274"/>
      <c r="I52" s="286"/>
      <c r="J52" s="287"/>
      <c r="K52" s="287"/>
      <c r="L52" s="284"/>
      <c r="M52" s="285"/>
    </row>
    <row r="53" spans="1:13" ht="18" customHeight="1">
      <c r="A53" s="282">
        <v>46</v>
      </c>
      <c r="B53" s="320" t="s">
        <v>126</v>
      </c>
      <c r="C53" s="321">
        <v>5336030657</v>
      </c>
      <c r="D53" s="322">
        <v>709</v>
      </c>
      <c r="E53" s="323"/>
      <c r="F53" s="324">
        <v>273091</v>
      </c>
      <c r="G53" s="274"/>
      <c r="I53" s="286"/>
      <c r="J53" s="287"/>
      <c r="K53" s="287"/>
      <c r="L53" s="284"/>
      <c r="M53" s="285"/>
    </row>
    <row r="54" spans="1:13" ht="18" customHeight="1">
      <c r="A54" s="282">
        <v>47</v>
      </c>
      <c r="B54" s="320" t="s">
        <v>127</v>
      </c>
      <c r="C54" s="321">
        <v>5336030704</v>
      </c>
      <c r="D54" s="322">
        <v>790</v>
      </c>
      <c r="E54" s="323"/>
      <c r="F54" s="324">
        <v>300563</v>
      </c>
      <c r="G54" s="274"/>
      <c r="I54" s="286"/>
      <c r="J54" s="287"/>
      <c r="K54" s="287"/>
      <c r="L54" s="284"/>
      <c r="M54" s="285"/>
    </row>
    <row r="55" spans="1:13" ht="18" customHeight="1">
      <c r="A55" s="282">
        <v>48</v>
      </c>
      <c r="B55" s="320" t="s">
        <v>128</v>
      </c>
      <c r="C55" s="321">
        <v>5336030812</v>
      </c>
      <c r="D55" s="322">
        <v>632</v>
      </c>
      <c r="E55" s="323"/>
      <c r="F55" s="324">
        <v>303280</v>
      </c>
      <c r="G55" s="274"/>
      <c r="I55" s="286"/>
      <c r="J55" s="287"/>
      <c r="K55" s="287"/>
      <c r="L55" s="284"/>
      <c r="M55" s="285"/>
    </row>
    <row r="56" spans="1:13" ht="18" customHeight="1">
      <c r="A56" s="282">
        <v>49</v>
      </c>
      <c r="B56" s="320" t="s">
        <v>128</v>
      </c>
      <c r="C56" s="321">
        <v>5336030844</v>
      </c>
      <c r="D56" s="322">
        <v>50</v>
      </c>
      <c r="E56" s="323"/>
      <c r="F56" s="324">
        <v>6456</v>
      </c>
      <c r="G56" s="274"/>
      <c r="I56" s="286"/>
      <c r="J56" s="287"/>
      <c r="K56" s="287"/>
      <c r="L56" s="284"/>
      <c r="M56" s="285"/>
    </row>
    <row r="57" spans="1:13" ht="18" customHeight="1">
      <c r="A57" s="282">
        <v>50</v>
      </c>
      <c r="B57" s="320" t="s">
        <v>129</v>
      </c>
      <c r="C57" s="321">
        <v>533603915</v>
      </c>
      <c r="D57" s="322">
        <v>701</v>
      </c>
      <c r="E57" s="323"/>
      <c r="F57" s="324">
        <v>285894</v>
      </c>
      <c r="G57" s="274"/>
      <c r="I57" s="286"/>
      <c r="J57" s="287"/>
      <c r="K57" s="287"/>
      <c r="L57" s="284"/>
      <c r="M57" s="285"/>
    </row>
    <row r="58" spans="1:13" ht="18" customHeight="1">
      <c r="A58" s="288"/>
      <c r="B58" s="302"/>
      <c r="C58" s="247"/>
      <c r="D58" s="290"/>
      <c r="E58" s="291">
        <f>SUM(D48:D58)</f>
        <v>6822</v>
      </c>
      <c r="F58" s="292"/>
      <c r="G58" s="293">
        <f>SUM(F48:F58)</f>
        <v>2446702</v>
      </c>
      <c r="I58" s="286"/>
      <c r="J58" s="287"/>
      <c r="K58" s="287"/>
      <c r="L58" s="284"/>
      <c r="M58" s="285"/>
    </row>
    <row r="59" spans="1:13" ht="18" customHeight="1">
      <c r="A59" s="282">
        <v>51</v>
      </c>
      <c r="B59" s="328" t="s">
        <v>130</v>
      </c>
      <c r="C59" s="329">
        <v>5336031064</v>
      </c>
      <c r="D59" s="330">
        <v>942</v>
      </c>
      <c r="E59" s="331"/>
      <c r="F59" s="332">
        <v>311903</v>
      </c>
      <c r="G59" s="274"/>
      <c r="I59" s="286"/>
      <c r="J59" s="287"/>
      <c r="K59" s="287"/>
      <c r="L59" s="284"/>
      <c r="M59" s="285"/>
    </row>
    <row r="60" spans="1:13" ht="18" customHeight="1">
      <c r="A60" s="282">
        <v>52</v>
      </c>
      <c r="B60" s="328" t="s">
        <v>131</v>
      </c>
      <c r="C60" s="329">
        <v>5336031103</v>
      </c>
      <c r="D60" s="330">
        <v>691</v>
      </c>
      <c r="E60" s="331"/>
      <c r="F60" s="332">
        <v>206481</v>
      </c>
      <c r="G60" s="274"/>
      <c r="I60" s="286"/>
      <c r="J60" s="287"/>
      <c r="K60" s="287"/>
      <c r="L60" s="284"/>
      <c r="M60" s="285"/>
    </row>
    <row r="61" spans="1:13" ht="18" customHeight="1">
      <c r="A61" s="282">
        <v>53</v>
      </c>
      <c r="B61" s="328" t="s">
        <v>132</v>
      </c>
      <c r="C61" s="329">
        <v>5336031218</v>
      </c>
      <c r="D61" s="330">
        <v>785</v>
      </c>
      <c r="E61" s="331"/>
      <c r="F61" s="332">
        <v>213550</v>
      </c>
      <c r="G61" s="274"/>
      <c r="I61" s="286"/>
      <c r="J61" s="287"/>
      <c r="K61" s="287"/>
      <c r="L61" s="284"/>
      <c r="M61" s="285"/>
    </row>
    <row r="62" spans="1:13" ht="18" customHeight="1">
      <c r="A62" s="282">
        <v>54</v>
      </c>
      <c r="B62" s="333" t="s">
        <v>133</v>
      </c>
      <c r="C62" s="329">
        <v>5336033126</v>
      </c>
      <c r="D62" s="330">
        <v>797</v>
      </c>
      <c r="E62" s="331"/>
      <c r="F62" s="332">
        <v>378050</v>
      </c>
      <c r="G62" s="274"/>
      <c r="I62" s="286"/>
      <c r="J62" s="287"/>
      <c r="K62" s="287"/>
      <c r="L62" s="284"/>
      <c r="M62" s="285"/>
    </row>
    <row r="63" spans="1:13" ht="18" customHeight="1">
      <c r="A63" s="282">
        <v>55</v>
      </c>
      <c r="B63" s="328" t="s">
        <v>134</v>
      </c>
      <c r="C63" s="329">
        <v>5336031379</v>
      </c>
      <c r="D63" s="330">
        <v>758</v>
      </c>
      <c r="E63" s="331"/>
      <c r="F63" s="332">
        <v>409075</v>
      </c>
      <c r="G63" s="274"/>
      <c r="I63" s="286"/>
      <c r="J63" s="287"/>
      <c r="K63" s="287"/>
      <c r="L63" s="284"/>
      <c r="M63" s="285"/>
    </row>
    <row r="64" spans="1:13" ht="18" customHeight="1">
      <c r="A64" s="282">
        <v>56</v>
      </c>
      <c r="B64" s="328" t="s">
        <v>135</v>
      </c>
      <c r="C64" s="329">
        <v>5336031656</v>
      </c>
      <c r="D64" s="330">
        <v>675</v>
      </c>
      <c r="E64" s="331"/>
      <c r="F64" s="332">
        <v>235535</v>
      </c>
      <c r="G64" s="274"/>
      <c r="I64" s="286"/>
      <c r="J64" s="287"/>
      <c r="K64" s="287"/>
      <c r="L64" s="284"/>
      <c r="M64" s="285"/>
    </row>
    <row r="65" spans="1:13" ht="18" customHeight="1">
      <c r="A65" s="288"/>
      <c r="B65" s="302"/>
      <c r="C65" s="247"/>
      <c r="D65" s="290"/>
      <c r="E65" s="291">
        <f>SUM(D59:D64)</f>
        <v>4648</v>
      </c>
      <c r="F65" s="292"/>
      <c r="G65" s="293">
        <f>SUM(F59:F64)</f>
        <v>1754594</v>
      </c>
      <c r="I65" s="286"/>
      <c r="J65" s="287"/>
      <c r="K65" s="287"/>
      <c r="L65" s="284"/>
      <c r="M65" s="285"/>
    </row>
    <row r="66" spans="1:13" ht="18" customHeight="1">
      <c r="A66" s="282">
        <v>57</v>
      </c>
      <c r="B66" s="301" t="s">
        <v>136</v>
      </c>
      <c r="C66" s="297">
        <v>5336031759</v>
      </c>
      <c r="D66" s="298">
        <v>726</v>
      </c>
      <c r="E66" s="299"/>
      <c r="F66" s="300">
        <v>239802</v>
      </c>
      <c r="G66" s="274"/>
      <c r="I66" s="286"/>
      <c r="J66" s="287"/>
      <c r="K66" s="287"/>
      <c r="L66" s="284"/>
      <c r="M66" s="285"/>
    </row>
    <row r="67" spans="1:13" ht="18" customHeight="1">
      <c r="A67" s="282">
        <v>58</v>
      </c>
      <c r="B67" s="301" t="s">
        <v>137</v>
      </c>
      <c r="C67" s="297">
        <v>5336031893</v>
      </c>
      <c r="D67" s="298">
        <v>755</v>
      </c>
      <c r="E67" s="299"/>
      <c r="F67" s="300">
        <v>111131</v>
      </c>
      <c r="G67" s="274"/>
      <c r="I67" s="286"/>
      <c r="J67" s="287"/>
      <c r="K67" s="287"/>
      <c r="L67" s="284"/>
      <c r="M67" s="285"/>
    </row>
    <row r="68" spans="1:13" ht="18" customHeight="1">
      <c r="A68" s="282">
        <v>59</v>
      </c>
      <c r="B68" s="301" t="s">
        <v>138</v>
      </c>
      <c r="C68" s="297">
        <v>5336032108</v>
      </c>
      <c r="D68" s="298">
        <v>955</v>
      </c>
      <c r="E68" s="299"/>
      <c r="F68" s="300">
        <v>412311</v>
      </c>
      <c r="G68" s="274"/>
      <c r="I68" s="286"/>
      <c r="J68" s="287"/>
      <c r="K68" s="287"/>
      <c r="L68" s="284"/>
      <c r="M68" s="285"/>
    </row>
    <row r="69" spans="1:13" ht="18" customHeight="1">
      <c r="A69" s="282">
        <v>60</v>
      </c>
      <c r="B69" s="301" t="s">
        <v>139</v>
      </c>
      <c r="C69" s="297">
        <v>5336031893</v>
      </c>
      <c r="D69" s="298">
        <v>753</v>
      </c>
      <c r="E69" s="299"/>
      <c r="F69" s="300">
        <v>154721</v>
      </c>
      <c r="G69" s="274"/>
      <c r="I69" s="286"/>
      <c r="J69" s="287"/>
      <c r="K69" s="287"/>
      <c r="L69" s="284"/>
      <c r="M69" s="285"/>
    </row>
    <row r="70" spans="1:13" ht="18" customHeight="1">
      <c r="A70" s="282">
        <v>61</v>
      </c>
      <c r="B70" s="301" t="s">
        <v>140</v>
      </c>
      <c r="C70" s="297">
        <v>5336032244</v>
      </c>
      <c r="D70" s="298">
        <v>679</v>
      </c>
      <c r="E70" s="299"/>
      <c r="F70" s="300">
        <v>337050</v>
      </c>
      <c r="G70" s="274"/>
      <c r="I70" s="286"/>
      <c r="J70" s="287"/>
      <c r="K70" s="287"/>
      <c r="L70" s="284"/>
      <c r="M70" s="285"/>
    </row>
    <row r="71" spans="1:13" ht="18" customHeight="1">
      <c r="A71" s="282">
        <v>62</v>
      </c>
      <c r="B71" s="301" t="s">
        <v>141</v>
      </c>
      <c r="C71" s="297">
        <v>5336032350</v>
      </c>
      <c r="D71" s="298">
        <v>743</v>
      </c>
      <c r="E71" s="299"/>
      <c r="F71" s="300">
        <v>353036</v>
      </c>
      <c r="G71" s="274"/>
      <c r="I71" s="286"/>
      <c r="J71" s="287"/>
      <c r="K71" s="287"/>
      <c r="L71" s="284"/>
      <c r="M71" s="285"/>
    </row>
    <row r="72" spans="1:13" ht="18" customHeight="1">
      <c r="A72" s="288"/>
      <c r="B72" s="302"/>
      <c r="C72" s="247"/>
      <c r="D72" s="290"/>
      <c r="E72" s="291">
        <f>SUM(D66:D71)</f>
        <v>4611</v>
      </c>
      <c r="F72" s="292"/>
      <c r="G72" s="293">
        <f>SUM(F66:F71)</f>
        <v>1608051</v>
      </c>
      <c r="I72" s="286"/>
      <c r="J72" s="287"/>
      <c r="K72" s="287"/>
      <c r="L72" s="284"/>
      <c r="M72" s="285"/>
    </row>
    <row r="73" spans="1:13" ht="18" customHeight="1">
      <c r="A73" s="282">
        <v>61</v>
      </c>
      <c r="B73" s="334" t="s">
        <v>142</v>
      </c>
      <c r="C73" s="335">
        <v>533603</v>
      </c>
      <c r="D73" s="336"/>
      <c r="E73" s="337"/>
      <c r="F73" s="338"/>
      <c r="G73" s="339"/>
      <c r="I73" s="286"/>
      <c r="J73" s="287"/>
      <c r="K73" s="287"/>
      <c r="L73" s="284"/>
      <c r="M73" s="285"/>
    </row>
    <row r="74" spans="1:13" ht="18" customHeight="1">
      <c r="A74" s="282">
        <v>62</v>
      </c>
      <c r="B74" s="334" t="s">
        <v>142</v>
      </c>
      <c r="C74" s="335">
        <v>533603</v>
      </c>
      <c r="D74" s="336"/>
      <c r="E74" s="337"/>
      <c r="F74" s="338"/>
      <c r="G74" s="339"/>
      <c r="I74" s="286"/>
      <c r="J74" s="287"/>
      <c r="K74" s="287"/>
      <c r="L74" s="284"/>
      <c r="M74" s="285"/>
    </row>
    <row r="75" spans="1:13" ht="18" customHeight="1">
      <c r="A75" s="282">
        <v>63</v>
      </c>
      <c r="B75" s="334" t="s">
        <v>142</v>
      </c>
      <c r="C75" s="335">
        <v>533603</v>
      </c>
      <c r="D75" s="336"/>
      <c r="E75" s="337"/>
      <c r="F75" s="338"/>
      <c r="G75" s="339"/>
    </row>
    <row r="76" spans="1:13" ht="18" customHeight="1">
      <c r="A76" s="282">
        <v>64</v>
      </c>
      <c r="B76" s="334" t="s">
        <v>142</v>
      </c>
      <c r="C76" s="335">
        <v>533603</v>
      </c>
      <c r="D76" s="336"/>
      <c r="E76" s="337"/>
      <c r="F76" s="338"/>
      <c r="G76" s="339"/>
    </row>
    <row r="77" spans="1:13" ht="18" customHeight="1">
      <c r="A77" s="282">
        <v>65</v>
      </c>
      <c r="B77" s="334" t="s">
        <v>142</v>
      </c>
      <c r="C77" s="335">
        <v>533603</v>
      </c>
      <c r="D77" s="336"/>
      <c r="E77" s="337"/>
      <c r="F77" s="338"/>
      <c r="G77" s="339"/>
    </row>
    <row r="78" spans="1:13" ht="18" customHeight="1">
      <c r="A78" s="282">
        <v>66</v>
      </c>
      <c r="B78" s="334" t="s">
        <v>142</v>
      </c>
      <c r="C78" s="335">
        <v>533603</v>
      </c>
      <c r="D78" s="336"/>
      <c r="E78" s="337"/>
      <c r="F78" s="338"/>
      <c r="G78" s="339"/>
    </row>
    <row r="79" spans="1:13" ht="18" customHeight="1">
      <c r="A79" s="282">
        <v>67</v>
      </c>
      <c r="B79" s="334" t="s">
        <v>142</v>
      </c>
      <c r="C79" s="335">
        <v>533603</v>
      </c>
      <c r="D79" s="336"/>
      <c r="E79" s="337"/>
      <c r="F79" s="338"/>
      <c r="G79" s="339"/>
    </row>
    <row r="80" spans="1:13" ht="18" customHeight="1">
      <c r="A80" s="282"/>
      <c r="B80" s="328"/>
      <c r="C80" s="329"/>
      <c r="D80" s="330"/>
      <c r="E80" s="331"/>
      <c r="F80" s="332"/>
      <c r="G80" s="274"/>
    </row>
    <row r="81" spans="1:19" ht="18" customHeight="1">
      <c r="A81" s="288"/>
      <c r="B81" s="302"/>
      <c r="C81" s="247"/>
      <c r="D81" s="290"/>
      <c r="E81" s="291"/>
      <c r="F81" s="292"/>
      <c r="G81" s="293"/>
    </row>
    <row r="82" spans="1:19" ht="18" customHeight="1">
      <c r="A82" s="282">
        <v>68</v>
      </c>
      <c r="B82" s="343" t="s">
        <v>143</v>
      </c>
      <c r="C82" s="344"/>
      <c r="D82" s="345"/>
      <c r="E82" s="346"/>
      <c r="F82" s="347"/>
      <c r="G82" s="348"/>
    </row>
    <row r="83" spans="1:19" ht="18" customHeight="1">
      <c r="A83" s="282">
        <v>69</v>
      </c>
      <c r="B83" s="343" t="s">
        <v>143</v>
      </c>
      <c r="C83" s="344"/>
      <c r="D83" s="345"/>
      <c r="E83" s="346"/>
      <c r="F83" s="347"/>
      <c r="G83" s="348"/>
    </row>
    <row r="84" spans="1:19" ht="18" customHeight="1">
      <c r="A84" s="282">
        <v>70</v>
      </c>
      <c r="B84" s="343" t="s">
        <v>143</v>
      </c>
      <c r="C84" s="344"/>
      <c r="D84" s="345"/>
      <c r="E84" s="346"/>
      <c r="F84" s="347"/>
      <c r="G84" s="348"/>
    </row>
    <row r="85" spans="1:19" ht="18" customHeight="1">
      <c r="A85" s="282">
        <v>71</v>
      </c>
      <c r="B85" s="343" t="s">
        <v>143</v>
      </c>
      <c r="C85" s="344"/>
      <c r="D85" s="345"/>
      <c r="E85" s="346"/>
      <c r="F85" s="347"/>
      <c r="G85" s="348"/>
    </row>
    <row r="86" spans="1:19" ht="18" customHeight="1">
      <c r="A86" s="282">
        <v>72</v>
      </c>
      <c r="B86" s="343" t="s">
        <v>143</v>
      </c>
      <c r="C86" s="344"/>
      <c r="D86" s="345"/>
      <c r="E86" s="346"/>
      <c r="F86" s="347"/>
      <c r="G86" s="348"/>
    </row>
    <row r="87" spans="1:19" ht="18" customHeight="1">
      <c r="A87" s="282">
        <v>73</v>
      </c>
      <c r="B87" s="343" t="s">
        <v>143</v>
      </c>
      <c r="C87" s="344"/>
      <c r="D87" s="345"/>
      <c r="E87" s="346"/>
      <c r="F87" s="347"/>
      <c r="G87" s="348"/>
    </row>
    <row r="88" spans="1:19" ht="18" customHeight="1">
      <c r="A88" s="282"/>
      <c r="B88" s="343"/>
      <c r="C88" s="344"/>
      <c r="D88" s="345"/>
      <c r="E88" s="346"/>
      <c r="F88" s="347"/>
      <c r="G88" s="348"/>
    </row>
    <row r="89" spans="1:19" ht="18" customHeight="1">
      <c r="A89" s="282"/>
      <c r="B89" s="328"/>
      <c r="C89" s="329"/>
      <c r="D89" s="330"/>
      <c r="E89" s="331"/>
      <c r="F89" s="332"/>
      <c r="G89" s="274"/>
    </row>
    <row r="90" spans="1:19" ht="18" customHeight="1">
      <c r="A90" s="282"/>
      <c r="B90" s="328"/>
      <c r="C90" s="329"/>
      <c r="D90" s="330"/>
      <c r="E90" s="331"/>
      <c r="F90" s="332"/>
      <c r="G90" s="274"/>
    </row>
    <row r="91" spans="1:19" ht="18" customHeight="1">
      <c r="A91" s="288"/>
      <c r="B91" s="302"/>
      <c r="C91" s="247"/>
      <c r="D91" s="290"/>
      <c r="E91" s="291"/>
      <c r="F91" s="292"/>
      <c r="G91" s="293"/>
    </row>
    <row r="92" spans="1:19" s="294" customFormat="1" ht="18" customHeight="1">
      <c r="A92" s="268"/>
      <c r="B92" s="349"/>
      <c r="C92" s="350"/>
      <c r="D92" s="351"/>
      <c r="E92" s="352"/>
      <c r="F92" s="353"/>
      <c r="G92" s="274"/>
      <c r="H92" s="275"/>
      <c r="I92" s="354"/>
      <c r="J92" s="354"/>
      <c r="K92" s="354"/>
      <c r="L92" s="355"/>
      <c r="M92" s="356"/>
      <c r="Q92" s="295"/>
      <c r="R92" s="295"/>
      <c r="S92" s="295"/>
    </row>
    <row r="93" spans="1:19" s="294" customFormat="1" ht="18" customHeight="1">
      <c r="A93" s="268"/>
      <c r="B93" s="349"/>
      <c r="C93" s="350"/>
      <c r="D93" s="351"/>
      <c r="E93" s="352"/>
      <c r="F93" s="353"/>
      <c r="G93" s="274"/>
      <c r="H93" s="275"/>
      <c r="I93" s="354"/>
      <c r="J93" s="354"/>
      <c r="K93" s="354"/>
      <c r="L93" s="355"/>
      <c r="M93" s="356"/>
      <c r="Q93" s="295"/>
      <c r="R93" s="295"/>
      <c r="S93" s="295"/>
    </row>
    <row r="94" spans="1:19" s="294" customFormat="1" ht="18" customHeight="1">
      <c r="A94" s="268"/>
      <c r="B94" s="349"/>
      <c r="C94" s="350"/>
      <c r="D94" s="351"/>
      <c r="E94" s="352"/>
      <c r="F94" s="353"/>
      <c r="G94" s="274"/>
      <c r="H94" s="275"/>
      <c r="I94" s="354"/>
      <c r="J94" s="354"/>
      <c r="K94" s="354"/>
      <c r="L94" s="355"/>
      <c r="M94" s="356"/>
      <c r="Q94" s="295"/>
      <c r="R94" s="295"/>
      <c r="S94" s="295"/>
    </row>
    <row r="95" spans="1:19" ht="18" customHeight="1">
      <c r="A95" s="282"/>
      <c r="B95" s="328"/>
      <c r="C95" s="329"/>
      <c r="D95" s="330"/>
      <c r="E95" s="331"/>
      <c r="F95" s="332"/>
      <c r="G95" s="274"/>
    </row>
    <row r="96" spans="1:19" ht="18" customHeight="1">
      <c r="A96" s="282"/>
      <c r="B96" s="328"/>
      <c r="C96" s="329"/>
      <c r="D96" s="330"/>
      <c r="E96" s="331"/>
      <c r="F96" s="332"/>
      <c r="G96" s="274"/>
    </row>
    <row r="97" spans="1:7" ht="18" customHeight="1" thickBot="1">
      <c r="A97" s="282"/>
      <c r="B97" s="328"/>
      <c r="C97" s="329"/>
      <c r="D97" s="357"/>
      <c r="E97" s="331"/>
      <c r="F97" s="358"/>
      <c r="G97" s="274"/>
    </row>
    <row r="99" spans="1:7" ht="18" customHeight="1">
      <c r="A99" s="359"/>
      <c r="B99" s="360"/>
      <c r="C99" s="361"/>
      <c r="D99" s="362"/>
      <c r="E99" s="362">
        <f>SUM(E72,E65,E58,E47,E40,E34,E23,E12)</f>
        <v>47447</v>
      </c>
      <c r="F99" s="363"/>
      <c r="G99" s="364">
        <f>SUM(G72,G65,G58,G47,G40,G34,G23,G12)</f>
        <v>16876812</v>
      </c>
    </row>
    <row r="579" spans="3:3" ht="18" customHeight="1">
      <c r="C579" s="365" t="s">
        <v>144</v>
      </c>
    </row>
  </sheetData>
  <mergeCells count="1">
    <mergeCell ref="I1:M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8"/>
  <sheetViews>
    <sheetView topLeftCell="A43" zoomScale="80" zoomScaleNormal="80" workbookViewId="0">
      <selection activeCell="W52" sqref="W52"/>
    </sheetView>
  </sheetViews>
  <sheetFormatPr defaultColWidth="8.85546875" defaultRowHeight="18" customHeight="1"/>
  <cols>
    <col min="1" max="1" width="3.85546875" style="19" customWidth="1"/>
    <col min="2" max="2" width="36.28515625" style="93" customWidth="1"/>
    <col min="3" max="3" width="7" style="21" customWidth="1"/>
    <col min="4" max="4" width="5.5703125" style="23" customWidth="1"/>
    <col min="5" max="5" width="5.7109375" style="159" customWidth="1"/>
    <col min="6" max="6" width="5.7109375" style="20" customWidth="1"/>
    <col min="7" max="7" width="6.140625" style="179" customWidth="1"/>
    <col min="8" max="8" width="6.140625" style="200" customWidth="1"/>
    <col min="9" max="9" width="5.140625" style="132" customWidth="1"/>
    <col min="10" max="10" width="5.140625" style="20" customWidth="1"/>
    <col min="11" max="11" width="7" style="18" customWidth="1"/>
    <col min="12" max="12" width="7.5703125" style="132" customWidth="1"/>
    <col min="13" max="13" width="12.5703125" style="132" customWidth="1"/>
    <col min="14" max="14" width="6.42578125" style="17" customWidth="1"/>
    <col min="15" max="15" width="6" style="5" customWidth="1"/>
    <col min="16" max="22" width="4.7109375" style="5" customWidth="1"/>
    <col min="23" max="16384" width="8.85546875" style="5"/>
  </cols>
  <sheetData>
    <row r="1" spans="1:21" s="404" customFormat="1" ht="30.6" customHeight="1" thickBot="1">
      <c r="A1" s="395" t="s">
        <v>2</v>
      </c>
      <c r="B1" s="396" t="s">
        <v>1</v>
      </c>
      <c r="C1" s="421" t="s">
        <v>0</v>
      </c>
      <c r="D1" s="422"/>
      <c r="E1" s="397" t="s">
        <v>3</v>
      </c>
      <c r="F1" s="398" t="s">
        <v>5</v>
      </c>
      <c r="G1" s="399">
        <v>20.11</v>
      </c>
      <c r="H1" s="400">
        <v>23.11</v>
      </c>
      <c r="I1" s="401">
        <v>24.11</v>
      </c>
      <c r="J1" s="402">
        <v>28.11</v>
      </c>
      <c r="K1" s="403"/>
      <c r="L1" s="425" t="s">
        <v>177</v>
      </c>
      <c r="M1" s="426"/>
      <c r="N1" s="423" t="s">
        <v>4</v>
      </c>
      <c r="O1" s="424"/>
      <c r="P1" s="424"/>
      <c r="Q1" s="424"/>
      <c r="R1" s="424"/>
      <c r="S1" s="424"/>
      <c r="T1" s="424"/>
      <c r="U1" s="424"/>
    </row>
    <row r="2" spans="1:21" ht="17.649999999999999" customHeight="1">
      <c r="A2" s="27">
        <v>1</v>
      </c>
      <c r="B2" s="94" t="s">
        <v>61</v>
      </c>
      <c r="C2" s="64">
        <f>D2/40</f>
        <v>7.5250000000000004</v>
      </c>
      <c r="D2" s="30">
        <v>301</v>
      </c>
      <c r="E2" s="138">
        <v>10</v>
      </c>
      <c r="F2" s="31">
        <v>0</v>
      </c>
      <c r="G2" s="161">
        <v>200</v>
      </c>
      <c r="H2" s="181">
        <v>0</v>
      </c>
      <c r="I2" s="115">
        <v>0</v>
      </c>
      <c r="J2" s="31">
        <v>0</v>
      </c>
      <c r="K2" s="394"/>
      <c r="L2" s="391">
        <v>60</v>
      </c>
      <c r="M2" s="392">
        <f>D2*L2</f>
        <v>18060</v>
      </c>
      <c r="N2" s="6"/>
    </row>
    <row r="3" spans="1:21" ht="17.649999999999999" customHeight="1">
      <c r="A3" s="10">
        <v>2</v>
      </c>
      <c r="B3" s="79" t="s">
        <v>13</v>
      </c>
      <c r="C3" s="65">
        <f>D3/40</f>
        <v>7.5250000000000004</v>
      </c>
      <c r="D3" s="28">
        <v>301</v>
      </c>
      <c r="E3" s="139">
        <v>0</v>
      </c>
      <c r="F3" s="29">
        <v>0</v>
      </c>
      <c r="G3" s="162">
        <v>25</v>
      </c>
      <c r="H3" s="182">
        <v>0</v>
      </c>
      <c r="I3" s="116">
        <v>0</v>
      </c>
      <c r="J3" s="29">
        <v>0</v>
      </c>
      <c r="K3" s="29"/>
      <c r="L3" s="391">
        <v>18</v>
      </c>
      <c r="M3" s="392">
        <f t="shared" ref="M3:M56" si="0">D3*L3</f>
        <v>5418</v>
      </c>
      <c r="N3" s="6"/>
    </row>
    <row r="4" spans="1:21" ht="17.649999999999999" customHeight="1" thickBot="1">
      <c r="A4" s="10">
        <v>3</v>
      </c>
      <c r="B4" s="81" t="s">
        <v>14</v>
      </c>
      <c r="C4" s="66">
        <f t="shared" ref="C4" si="1">D4/40</f>
        <v>7.5250000000000004</v>
      </c>
      <c r="D4" s="59">
        <v>301</v>
      </c>
      <c r="E4" s="140">
        <v>0</v>
      </c>
      <c r="F4" s="60">
        <v>0</v>
      </c>
      <c r="G4" s="163">
        <v>75</v>
      </c>
      <c r="H4" s="183">
        <v>0</v>
      </c>
      <c r="I4" s="117">
        <v>0</v>
      </c>
      <c r="J4" s="60">
        <v>0</v>
      </c>
      <c r="K4" s="60"/>
      <c r="L4" s="391">
        <v>1</v>
      </c>
      <c r="M4" s="392">
        <f t="shared" si="0"/>
        <v>301</v>
      </c>
      <c r="N4" s="6"/>
    </row>
    <row r="5" spans="1:21" ht="17.649999999999999" customHeight="1">
      <c r="A5" s="7">
        <v>4</v>
      </c>
      <c r="B5" s="113" t="s">
        <v>60</v>
      </c>
      <c r="C5" s="110">
        <f>D5/24</f>
        <v>6.833333333333333</v>
      </c>
      <c r="D5" s="45">
        <v>164</v>
      </c>
      <c r="E5" s="141">
        <v>50</v>
      </c>
      <c r="F5" s="46">
        <v>80</v>
      </c>
      <c r="G5" s="164">
        <v>0</v>
      </c>
      <c r="H5" s="184">
        <v>100</v>
      </c>
      <c r="I5" s="118">
        <v>0</v>
      </c>
      <c r="J5" s="46">
        <v>0</v>
      </c>
      <c r="K5" s="394"/>
      <c r="L5" s="391">
        <v>62</v>
      </c>
      <c r="M5" s="392">
        <f t="shared" si="0"/>
        <v>10168</v>
      </c>
      <c r="N5" s="6"/>
    </row>
    <row r="6" spans="1:21" ht="17.649999999999999" customHeight="1">
      <c r="A6" s="7">
        <v>5</v>
      </c>
      <c r="B6" s="114" t="s">
        <v>57</v>
      </c>
      <c r="C6" s="111">
        <f t="shared" ref="C6:C15" si="2">D6/24</f>
        <v>6.833333333333333</v>
      </c>
      <c r="D6" s="47">
        <v>164</v>
      </c>
      <c r="E6" s="142">
        <v>40</v>
      </c>
      <c r="F6" s="48">
        <v>100</v>
      </c>
      <c r="G6" s="165">
        <v>0</v>
      </c>
      <c r="H6" s="185">
        <v>0</v>
      </c>
      <c r="I6" s="119">
        <v>0</v>
      </c>
      <c r="J6" s="48">
        <v>0</v>
      </c>
      <c r="K6" s="29"/>
      <c r="L6" s="391">
        <v>27</v>
      </c>
      <c r="M6" s="392">
        <f t="shared" si="0"/>
        <v>4428</v>
      </c>
      <c r="N6" s="6"/>
    </row>
    <row r="7" spans="1:21" ht="17.649999999999999" customHeight="1">
      <c r="A7" s="7">
        <v>6</v>
      </c>
      <c r="B7" s="114" t="s">
        <v>58</v>
      </c>
      <c r="C7" s="111">
        <f t="shared" si="2"/>
        <v>6.833333333333333</v>
      </c>
      <c r="D7" s="47">
        <v>164</v>
      </c>
      <c r="E7" s="142">
        <v>20</v>
      </c>
      <c r="F7" s="48">
        <v>45</v>
      </c>
      <c r="G7" s="165">
        <v>0</v>
      </c>
      <c r="H7" s="185">
        <v>40</v>
      </c>
      <c r="I7" s="119">
        <v>0</v>
      </c>
      <c r="J7" s="48">
        <v>0</v>
      </c>
      <c r="K7" s="29"/>
      <c r="L7" s="391">
        <v>16</v>
      </c>
      <c r="M7" s="392">
        <f t="shared" si="0"/>
        <v>2624</v>
      </c>
      <c r="N7" s="6"/>
    </row>
    <row r="8" spans="1:21" ht="17.649999999999999" customHeight="1">
      <c r="A8" s="7">
        <v>7</v>
      </c>
      <c r="B8" s="114" t="s">
        <v>59</v>
      </c>
      <c r="C8" s="111">
        <f t="shared" si="2"/>
        <v>6.833333333333333</v>
      </c>
      <c r="D8" s="47">
        <v>164</v>
      </c>
      <c r="E8" s="142">
        <v>40</v>
      </c>
      <c r="F8" s="48">
        <v>50</v>
      </c>
      <c r="G8" s="165">
        <v>0</v>
      </c>
      <c r="H8" s="185">
        <v>60</v>
      </c>
      <c r="I8" s="119">
        <v>0</v>
      </c>
      <c r="J8" s="48">
        <v>0</v>
      </c>
      <c r="K8" s="29"/>
      <c r="L8" s="391">
        <v>46</v>
      </c>
      <c r="M8" s="392">
        <f t="shared" si="0"/>
        <v>7544</v>
      </c>
      <c r="N8" s="6"/>
    </row>
    <row r="9" spans="1:21" ht="17.649999999999999" customHeight="1" thickBot="1">
      <c r="A9" s="7">
        <v>8</v>
      </c>
      <c r="B9" s="75" t="s">
        <v>15</v>
      </c>
      <c r="C9" s="112">
        <f t="shared" si="2"/>
        <v>8.7083333333333339</v>
      </c>
      <c r="D9" s="49">
        <v>209</v>
      </c>
      <c r="E9" s="143">
        <v>50</v>
      </c>
      <c r="F9" s="50">
        <v>50</v>
      </c>
      <c r="G9" s="166">
        <v>0</v>
      </c>
      <c r="H9" s="186">
        <v>70</v>
      </c>
      <c r="I9" s="120">
        <v>0</v>
      </c>
      <c r="J9" s="50">
        <v>0</v>
      </c>
      <c r="K9" s="60"/>
      <c r="L9" s="391">
        <v>45</v>
      </c>
      <c r="M9" s="392">
        <f t="shared" si="0"/>
        <v>9405</v>
      </c>
      <c r="N9" s="6"/>
    </row>
    <row r="10" spans="1:21" s="9" customFormat="1" ht="21" customHeight="1">
      <c r="A10" s="10">
        <v>9</v>
      </c>
      <c r="B10" s="97" t="s">
        <v>16</v>
      </c>
      <c r="C10" s="64">
        <f t="shared" si="2"/>
        <v>26.291666666666668</v>
      </c>
      <c r="D10" s="102">
        <v>631</v>
      </c>
      <c r="E10" s="144">
        <v>0</v>
      </c>
      <c r="F10" s="103">
        <v>0</v>
      </c>
      <c r="G10" s="161">
        <v>0</v>
      </c>
      <c r="H10" s="181">
        <v>0</v>
      </c>
      <c r="I10" s="115">
        <v>0</v>
      </c>
      <c r="J10" s="31">
        <v>0</v>
      </c>
      <c r="K10" s="394"/>
      <c r="L10" s="391">
        <v>42</v>
      </c>
      <c r="M10" s="392">
        <f>L10*D10</f>
        <v>26502</v>
      </c>
      <c r="N10" s="8"/>
    </row>
    <row r="11" spans="1:21" s="9" customFormat="1" ht="17.649999999999999" customHeight="1">
      <c r="A11" s="10">
        <v>10</v>
      </c>
      <c r="B11" s="98" t="s">
        <v>17</v>
      </c>
      <c r="C11" s="65">
        <f t="shared" si="2"/>
        <v>26.291666666666668</v>
      </c>
      <c r="D11" s="57">
        <v>631</v>
      </c>
      <c r="E11" s="145">
        <v>12</v>
      </c>
      <c r="F11" s="58">
        <v>0</v>
      </c>
      <c r="G11" s="162">
        <v>0</v>
      </c>
      <c r="H11" s="182">
        <v>20</v>
      </c>
      <c r="I11" s="116">
        <v>0</v>
      </c>
      <c r="J11" s="29">
        <v>10</v>
      </c>
      <c r="K11" s="29"/>
      <c r="L11" s="391"/>
      <c r="M11" s="392">
        <f t="shared" si="0"/>
        <v>0</v>
      </c>
      <c r="N11" s="8"/>
    </row>
    <row r="12" spans="1:21" s="9" customFormat="1" ht="17.649999999999999" customHeight="1">
      <c r="A12" s="10">
        <v>11</v>
      </c>
      <c r="B12" s="98" t="s">
        <v>64</v>
      </c>
      <c r="C12" s="65">
        <f t="shared" si="2"/>
        <v>26.291666666666668</v>
      </c>
      <c r="D12" s="57">
        <v>631</v>
      </c>
      <c r="E12" s="145">
        <v>8</v>
      </c>
      <c r="F12" s="58">
        <v>0</v>
      </c>
      <c r="G12" s="162">
        <v>0</v>
      </c>
      <c r="H12" s="187">
        <v>8</v>
      </c>
      <c r="I12" s="116">
        <v>0</v>
      </c>
      <c r="J12" s="29">
        <v>8</v>
      </c>
      <c r="K12" s="29"/>
      <c r="L12" s="391"/>
      <c r="M12" s="392">
        <f t="shared" si="0"/>
        <v>0</v>
      </c>
      <c r="N12" s="8"/>
    </row>
    <row r="13" spans="1:21" s="9" customFormat="1" ht="17.649999999999999" customHeight="1">
      <c r="A13" s="10">
        <v>12</v>
      </c>
      <c r="B13" s="98" t="s">
        <v>65</v>
      </c>
      <c r="C13" s="65">
        <f t="shared" si="2"/>
        <v>31.708333333333332</v>
      </c>
      <c r="D13" s="57">
        <v>761</v>
      </c>
      <c r="E13" s="145">
        <v>8</v>
      </c>
      <c r="F13" s="58">
        <v>0</v>
      </c>
      <c r="G13" s="162">
        <v>0</v>
      </c>
      <c r="H13" s="182">
        <v>0</v>
      </c>
      <c r="I13" s="116">
        <v>0</v>
      </c>
      <c r="J13" s="29">
        <v>0</v>
      </c>
      <c r="K13" s="29"/>
      <c r="L13" s="391"/>
      <c r="M13" s="392">
        <f t="shared" si="0"/>
        <v>0</v>
      </c>
      <c r="N13" s="8"/>
    </row>
    <row r="14" spans="1:21" s="9" customFormat="1" ht="17.649999999999999" customHeight="1" thickBot="1">
      <c r="A14" s="10">
        <v>13</v>
      </c>
      <c r="B14" s="208" t="s">
        <v>66</v>
      </c>
      <c r="C14" s="207">
        <f t="shared" si="2"/>
        <v>26.291666666666668</v>
      </c>
      <c r="D14" s="104">
        <v>631</v>
      </c>
      <c r="E14" s="146">
        <v>0</v>
      </c>
      <c r="F14" s="105">
        <v>0</v>
      </c>
      <c r="G14" s="167">
        <v>0</v>
      </c>
      <c r="H14" s="188">
        <v>0</v>
      </c>
      <c r="I14" s="121">
        <v>0</v>
      </c>
      <c r="J14" s="33">
        <v>0</v>
      </c>
      <c r="K14" s="60"/>
      <c r="L14" s="391"/>
      <c r="M14" s="392">
        <f t="shared" si="0"/>
        <v>0</v>
      </c>
      <c r="N14" s="8"/>
    </row>
    <row r="15" spans="1:21" s="9" customFormat="1" ht="17.649999999999999" customHeight="1" thickBot="1">
      <c r="A15" s="10"/>
      <c r="B15" s="202" t="s">
        <v>67</v>
      </c>
      <c r="C15" s="203">
        <f t="shared" si="2"/>
        <v>26.291666666666668</v>
      </c>
      <c r="D15" s="204">
        <v>631</v>
      </c>
      <c r="E15" s="205">
        <v>0</v>
      </c>
      <c r="F15" s="206">
        <v>0</v>
      </c>
      <c r="G15" s="171">
        <v>0</v>
      </c>
      <c r="H15" s="192">
        <v>0</v>
      </c>
      <c r="I15" s="125">
        <v>0</v>
      </c>
      <c r="J15" s="107">
        <v>10</v>
      </c>
      <c r="K15" s="107"/>
      <c r="L15" s="391"/>
      <c r="M15" s="392">
        <f t="shared" si="0"/>
        <v>0</v>
      </c>
      <c r="N15" s="8"/>
    </row>
    <row r="16" spans="1:21" ht="17.649999999999999" customHeight="1">
      <c r="A16" s="10">
        <v>14</v>
      </c>
      <c r="B16" s="99" t="s">
        <v>52</v>
      </c>
      <c r="C16" s="62">
        <f>D16/30</f>
        <v>12.166666666666666</v>
      </c>
      <c r="D16" s="38">
        <v>365</v>
      </c>
      <c r="E16" s="147">
        <v>0</v>
      </c>
      <c r="F16" s="39">
        <v>0</v>
      </c>
      <c r="G16" s="168">
        <v>5</v>
      </c>
      <c r="H16" s="189">
        <v>0</v>
      </c>
      <c r="I16" s="122">
        <v>0</v>
      </c>
      <c r="J16" s="39">
        <v>0</v>
      </c>
      <c r="K16" s="394"/>
      <c r="L16" s="391">
        <v>11</v>
      </c>
      <c r="M16" s="392">
        <f t="shared" si="0"/>
        <v>4015</v>
      </c>
      <c r="N16" s="6"/>
    </row>
    <row r="17" spans="1:14" ht="17.649999999999999" customHeight="1">
      <c r="A17" s="10">
        <v>15</v>
      </c>
      <c r="B17" s="76" t="s">
        <v>54</v>
      </c>
      <c r="C17" s="63">
        <f t="shared" ref="C17:C21" si="3">D17/30</f>
        <v>15.666666666666666</v>
      </c>
      <c r="D17" s="36">
        <v>470</v>
      </c>
      <c r="E17" s="148">
        <v>0</v>
      </c>
      <c r="F17" s="37">
        <v>0</v>
      </c>
      <c r="G17" s="169">
        <v>5</v>
      </c>
      <c r="H17" s="190">
        <v>0</v>
      </c>
      <c r="I17" s="123">
        <v>10</v>
      </c>
      <c r="J17" s="37">
        <v>0</v>
      </c>
      <c r="K17" s="29"/>
      <c r="L17" s="391">
        <v>13</v>
      </c>
      <c r="M17" s="392">
        <f t="shared" si="0"/>
        <v>6110</v>
      </c>
      <c r="N17" s="6"/>
    </row>
    <row r="18" spans="1:14" ht="17.649999999999999" customHeight="1">
      <c r="A18" s="10">
        <v>16</v>
      </c>
      <c r="B18" s="76" t="s">
        <v>63</v>
      </c>
      <c r="C18" s="63">
        <f t="shared" si="3"/>
        <v>12.166666666666666</v>
      </c>
      <c r="D18" s="36">
        <v>365</v>
      </c>
      <c r="E18" s="148">
        <v>0</v>
      </c>
      <c r="F18" s="37">
        <v>0</v>
      </c>
      <c r="G18" s="169">
        <v>0</v>
      </c>
      <c r="H18" s="190">
        <v>11</v>
      </c>
      <c r="I18" s="123">
        <v>10</v>
      </c>
      <c r="J18" s="37">
        <v>0</v>
      </c>
      <c r="K18" s="29"/>
      <c r="L18" s="391">
        <v>3</v>
      </c>
      <c r="M18" s="392">
        <f t="shared" si="0"/>
        <v>1095</v>
      </c>
      <c r="N18" s="6"/>
    </row>
    <row r="19" spans="1:14" ht="17.649999999999999" customHeight="1">
      <c r="A19" s="10">
        <v>17</v>
      </c>
      <c r="B19" s="76" t="s">
        <v>53</v>
      </c>
      <c r="C19" s="63">
        <f t="shared" si="3"/>
        <v>16.100000000000001</v>
      </c>
      <c r="D19" s="36">
        <v>483</v>
      </c>
      <c r="E19" s="148">
        <v>0</v>
      </c>
      <c r="F19" s="37">
        <v>0</v>
      </c>
      <c r="G19" s="169">
        <v>5</v>
      </c>
      <c r="H19" s="190">
        <v>0</v>
      </c>
      <c r="I19" s="123">
        <v>17</v>
      </c>
      <c r="J19" s="37">
        <v>0</v>
      </c>
      <c r="K19" s="29"/>
      <c r="L19" s="391">
        <v>14</v>
      </c>
      <c r="M19" s="392">
        <f t="shared" si="0"/>
        <v>6762</v>
      </c>
      <c r="N19" s="6"/>
    </row>
    <row r="20" spans="1:14" ht="17.649999999999999" customHeight="1">
      <c r="A20" s="10">
        <v>18</v>
      </c>
      <c r="B20" s="76" t="s">
        <v>55</v>
      </c>
      <c r="C20" s="63">
        <f t="shared" si="3"/>
        <v>12.166666666666666</v>
      </c>
      <c r="D20" s="36">
        <v>365</v>
      </c>
      <c r="E20" s="148">
        <v>0</v>
      </c>
      <c r="F20" s="37">
        <v>0</v>
      </c>
      <c r="G20" s="169">
        <v>5</v>
      </c>
      <c r="H20" s="190">
        <v>0</v>
      </c>
      <c r="I20" s="123">
        <v>0</v>
      </c>
      <c r="J20" s="37">
        <v>0</v>
      </c>
      <c r="K20" s="29"/>
      <c r="L20" s="391">
        <v>8</v>
      </c>
      <c r="M20" s="392">
        <f t="shared" si="0"/>
        <v>2920</v>
      </c>
      <c r="N20" s="6"/>
    </row>
    <row r="21" spans="1:14" ht="17.649999999999999" customHeight="1" thickBot="1">
      <c r="A21" s="10">
        <v>19</v>
      </c>
      <c r="B21" s="77" t="s">
        <v>56</v>
      </c>
      <c r="C21" s="70">
        <f t="shared" si="3"/>
        <v>11.733333333333333</v>
      </c>
      <c r="D21" s="40">
        <v>352</v>
      </c>
      <c r="E21" s="149">
        <v>8</v>
      </c>
      <c r="F21" s="41">
        <v>0</v>
      </c>
      <c r="G21" s="170">
        <v>1</v>
      </c>
      <c r="H21" s="191">
        <v>0</v>
      </c>
      <c r="I21" s="124">
        <v>10</v>
      </c>
      <c r="J21" s="41">
        <v>10</v>
      </c>
      <c r="K21" s="60"/>
      <c r="L21" s="391">
        <v>21</v>
      </c>
      <c r="M21" s="392">
        <f t="shared" si="0"/>
        <v>7392</v>
      </c>
      <c r="N21" s="6"/>
    </row>
    <row r="22" spans="1:14" ht="17.649999999999999" customHeight="1">
      <c r="A22" s="10">
        <v>20</v>
      </c>
      <c r="B22" s="94" t="s">
        <v>51</v>
      </c>
      <c r="C22" s="64">
        <f>D22/30</f>
        <v>16.033333333333335</v>
      </c>
      <c r="D22" s="30">
        <v>481</v>
      </c>
      <c r="E22" s="138">
        <v>0</v>
      </c>
      <c r="F22" s="31">
        <v>0</v>
      </c>
      <c r="G22" s="161">
        <v>100</v>
      </c>
      <c r="H22" s="181">
        <v>0</v>
      </c>
      <c r="I22" s="115">
        <v>50</v>
      </c>
      <c r="J22" s="31">
        <v>50</v>
      </c>
      <c r="K22" s="394"/>
      <c r="L22" s="391">
        <v>78</v>
      </c>
      <c r="M22" s="392">
        <f t="shared" si="0"/>
        <v>37518</v>
      </c>
      <c r="N22" s="6"/>
    </row>
    <row r="23" spans="1:14" ht="17.649999999999999" customHeight="1">
      <c r="A23" s="10">
        <v>21</v>
      </c>
      <c r="B23" s="79" t="s">
        <v>18</v>
      </c>
      <c r="C23" s="65">
        <f t="shared" ref="C23:C30" si="4">D23/30</f>
        <v>16.033333333333335</v>
      </c>
      <c r="D23" s="28">
        <v>481</v>
      </c>
      <c r="E23" s="139">
        <v>0</v>
      </c>
      <c r="F23" s="29">
        <v>0</v>
      </c>
      <c r="G23" s="162">
        <v>100</v>
      </c>
      <c r="H23" s="182">
        <v>0</v>
      </c>
      <c r="I23" s="116">
        <v>50</v>
      </c>
      <c r="J23" s="29">
        <v>50</v>
      </c>
      <c r="K23" s="29"/>
      <c r="L23" s="391">
        <v>104</v>
      </c>
      <c r="M23" s="392">
        <f t="shared" si="0"/>
        <v>50024</v>
      </c>
      <c r="N23" s="6"/>
    </row>
    <row r="24" spans="1:14" ht="17.649999999999999" customHeight="1">
      <c r="A24" s="10">
        <v>22</v>
      </c>
      <c r="B24" s="79" t="s">
        <v>19</v>
      </c>
      <c r="C24" s="65">
        <f t="shared" si="4"/>
        <v>16.366666666666667</v>
      </c>
      <c r="D24" s="28">
        <v>491</v>
      </c>
      <c r="E24" s="139">
        <v>50</v>
      </c>
      <c r="F24" s="29">
        <v>0</v>
      </c>
      <c r="G24" s="162">
        <v>50</v>
      </c>
      <c r="H24" s="182">
        <v>0</v>
      </c>
      <c r="I24" s="116">
        <v>50</v>
      </c>
      <c r="J24" s="29">
        <v>50</v>
      </c>
      <c r="K24" s="29"/>
      <c r="L24" s="391">
        <v>43</v>
      </c>
      <c r="M24" s="392">
        <f t="shared" si="0"/>
        <v>21113</v>
      </c>
      <c r="N24" s="6"/>
    </row>
    <row r="25" spans="1:14" ht="17.649999999999999" customHeight="1">
      <c r="A25" s="10">
        <v>23</v>
      </c>
      <c r="B25" s="79" t="s">
        <v>20</v>
      </c>
      <c r="C25" s="65">
        <f t="shared" si="4"/>
        <v>16.366666666666667</v>
      </c>
      <c r="D25" s="28">
        <v>491</v>
      </c>
      <c r="E25" s="139">
        <v>0</v>
      </c>
      <c r="F25" s="29">
        <v>0</v>
      </c>
      <c r="G25" s="162">
        <v>16</v>
      </c>
      <c r="H25" s="182">
        <v>0</v>
      </c>
      <c r="I25" s="116">
        <v>0</v>
      </c>
      <c r="J25" s="29">
        <v>50</v>
      </c>
      <c r="K25" s="29"/>
      <c r="L25" s="391">
        <v>176</v>
      </c>
      <c r="M25" s="392">
        <f t="shared" si="0"/>
        <v>86416</v>
      </c>
      <c r="N25" s="6"/>
    </row>
    <row r="26" spans="1:14" ht="17.649999999999999" customHeight="1">
      <c r="A26" s="10">
        <v>24</v>
      </c>
      <c r="B26" s="80" t="s">
        <v>50</v>
      </c>
      <c r="C26" s="65">
        <f t="shared" si="4"/>
        <v>16.366666666666667</v>
      </c>
      <c r="D26" s="28">
        <v>491</v>
      </c>
      <c r="E26" s="139">
        <v>0</v>
      </c>
      <c r="F26" s="29">
        <v>0</v>
      </c>
      <c r="G26" s="162">
        <v>50</v>
      </c>
      <c r="H26" s="182">
        <v>0</v>
      </c>
      <c r="I26" s="116">
        <v>0</v>
      </c>
      <c r="J26" s="29">
        <v>0</v>
      </c>
      <c r="K26" s="29"/>
      <c r="L26" s="391">
        <v>1</v>
      </c>
      <c r="M26" s="392">
        <f t="shared" si="0"/>
        <v>491</v>
      </c>
      <c r="N26" s="6"/>
    </row>
    <row r="27" spans="1:14" ht="17.649999999999999" customHeight="1">
      <c r="A27" s="10">
        <v>25</v>
      </c>
      <c r="B27" s="79" t="s">
        <v>21</v>
      </c>
      <c r="C27" s="65">
        <f t="shared" si="4"/>
        <v>12.366666666666667</v>
      </c>
      <c r="D27" s="28">
        <v>371</v>
      </c>
      <c r="E27" s="139">
        <v>0</v>
      </c>
      <c r="F27" s="29">
        <v>0</v>
      </c>
      <c r="G27" s="162">
        <v>30</v>
      </c>
      <c r="H27" s="182">
        <v>0</v>
      </c>
      <c r="I27" s="116">
        <v>0</v>
      </c>
      <c r="J27" s="29">
        <v>50</v>
      </c>
      <c r="K27" s="29"/>
      <c r="L27" s="391">
        <v>110</v>
      </c>
      <c r="M27" s="392">
        <f t="shared" si="0"/>
        <v>40810</v>
      </c>
      <c r="N27" s="6"/>
    </row>
    <row r="28" spans="1:14" ht="17.649999999999999" customHeight="1">
      <c r="A28" s="10">
        <v>26</v>
      </c>
      <c r="B28" s="80" t="s">
        <v>49</v>
      </c>
      <c r="C28" s="65">
        <f t="shared" si="4"/>
        <v>16.366666666666667</v>
      </c>
      <c r="D28" s="28">
        <v>491</v>
      </c>
      <c r="E28" s="139">
        <v>8</v>
      </c>
      <c r="F28" s="29">
        <v>0</v>
      </c>
      <c r="G28" s="162">
        <v>100</v>
      </c>
      <c r="H28" s="182">
        <v>0</v>
      </c>
      <c r="I28" s="116">
        <v>50</v>
      </c>
      <c r="J28" s="29">
        <v>50</v>
      </c>
      <c r="K28" s="29"/>
      <c r="L28" s="391">
        <v>45</v>
      </c>
      <c r="M28" s="392">
        <f t="shared" si="0"/>
        <v>22095</v>
      </c>
      <c r="N28" s="6"/>
    </row>
    <row r="29" spans="1:14" ht="17.649999999999999" customHeight="1" thickBot="1">
      <c r="A29" s="10">
        <v>27</v>
      </c>
      <c r="B29" s="81" t="s">
        <v>22</v>
      </c>
      <c r="C29" s="74">
        <f t="shared" si="4"/>
        <v>12.366666666666667</v>
      </c>
      <c r="D29" s="32">
        <v>371</v>
      </c>
      <c r="E29" s="150">
        <v>50</v>
      </c>
      <c r="F29" s="33">
        <v>0</v>
      </c>
      <c r="G29" s="167">
        <v>0</v>
      </c>
      <c r="H29" s="188">
        <v>0</v>
      </c>
      <c r="I29" s="121">
        <v>40</v>
      </c>
      <c r="J29" s="33">
        <v>30</v>
      </c>
      <c r="K29" s="60"/>
      <c r="L29" s="391"/>
      <c r="M29" s="392">
        <f t="shared" si="0"/>
        <v>0</v>
      </c>
      <c r="N29" s="6"/>
    </row>
    <row r="30" spans="1:14" ht="17.649999999999999" customHeight="1" thickBot="1">
      <c r="A30" s="10">
        <v>28</v>
      </c>
      <c r="B30" s="82" t="s">
        <v>23</v>
      </c>
      <c r="C30" s="26">
        <f t="shared" si="4"/>
        <v>0</v>
      </c>
      <c r="D30" s="106">
        <v>0</v>
      </c>
      <c r="E30" s="151">
        <v>0</v>
      </c>
      <c r="F30" s="107">
        <v>0</v>
      </c>
      <c r="G30" s="171">
        <v>0</v>
      </c>
      <c r="H30" s="192">
        <v>0</v>
      </c>
      <c r="I30" s="125">
        <v>0</v>
      </c>
      <c r="J30" s="107">
        <v>0</v>
      </c>
      <c r="K30" s="107"/>
      <c r="L30" s="391"/>
      <c r="M30" s="392">
        <f t="shared" si="0"/>
        <v>0</v>
      </c>
      <c r="N30" s="6"/>
    </row>
    <row r="31" spans="1:14" ht="17.649999999999999" customHeight="1">
      <c r="A31" s="10">
        <v>29</v>
      </c>
      <c r="B31" s="83" t="s">
        <v>24</v>
      </c>
      <c r="C31" s="67">
        <v>0</v>
      </c>
      <c r="D31" s="45">
        <v>693</v>
      </c>
      <c r="E31" s="141">
        <v>0</v>
      </c>
      <c r="F31" s="46">
        <v>0</v>
      </c>
      <c r="G31" s="164">
        <v>0</v>
      </c>
      <c r="H31" s="184">
        <v>0</v>
      </c>
      <c r="I31" s="118">
        <v>0</v>
      </c>
      <c r="J31" s="46">
        <v>10</v>
      </c>
      <c r="K31" s="394"/>
      <c r="L31" s="391">
        <v>42.75</v>
      </c>
      <c r="M31" s="392">
        <f t="shared" si="0"/>
        <v>29625.75</v>
      </c>
      <c r="N31" s="6"/>
    </row>
    <row r="32" spans="1:14" ht="17.649999999999999" customHeight="1">
      <c r="A32" s="10">
        <v>30</v>
      </c>
      <c r="B32" s="84" t="s">
        <v>25</v>
      </c>
      <c r="C32" s="68">
        <v>0</v>
      </c>
      <c r="D32" s="47">
        <v>693</v>
      </c>
      <c r="E32" s="142">
        <v>0</v>
      </c>
      <c r="F32" s="48">
        <v>0</v>
      </c>
      <c r="G32" s="165">
        <v>0</v>
      </c>
      <c r="H32" s="185">
        <v>0</v>
      </c>
      <c r="I32" s="119">
        <v>0</v>
      </c>
      <c r="J32" s="48">
        <v>10</v>
      </c>
      <c r="K32" s="29"/>
      <c r="L32" s="391"/>
      <c r="M32" s="392">
        <f t="shared" si="0"/>
        <v>0</v>
      </c>
      <c r="N32" s="6"/>
    </row>
    <row r="33" spans="1:14" ht="17.649999999999999" customHeight="1">
      <c r="A33" s="10">
        <v>31</v>
      </c>
      <c r="B33" s="84" t="s">
        <v>26</v>
      </c>
      <c r="C33" s="68">
        <v>0</v>
      </c>
      <c r="D33" s="47">
        <v>693</v>
      </c>
      <c r="E33" s="142">
        <v>0</v>
      </c>
      <c r="F33" s="48">
        <v>0</v>
      </c>
      <c r="G33" s="165">
        <v>0</v>
      </c>
      <c r="H33" s="185">
        <v>0</v>
      </c>
      <c r="I33" s="119">
        <v>0</v>
      </c>
      <c r="J33" s="48">
        <v>0</v>
      </c>
      <c r="K33" s="29"/>
      <c r="L33" s="391"/>
      <c r="M33" s="392">
        <f t="shared" si="0"/>
        <v>0</v>
      </c>
      <c r="N33" s="6"/>
    </row>
    <row r="34" spans="1:14" ht="17.649999999999999" customHeight="1">
      <c r="A34" s="10">
        <v>32</v>
      </c>
      <c r="B34" s="84" t="s">
        <v>27</v>
      </c>
      <c r="C34" s="68">
        <v>0</v>
      </c>
      <c r="D34" s="47">
        <v>693</v>
      </c>
      <c r="E34" s="142">
        <v>0</v>
      </c>
      <c r="F34" s="48">
        <v>0</v>
      </c>
      <c r="G34" s="165">
        <v>0</v>
      </c>
      <c r="H34" s="185">
        <v>0</v>
      </c>
      <c r="I34" s="119">
        <v>0</v>
      </c>
      <c r="J34" s="48">
        <v>10</v>
      </c>
      <c r="K34" s="29"/>
      <c r="L34" s="391"/>
      <c r="M34" s="392">
        <f t="shared" si="0"/>
        <v>0</v>
      </c>
      <c r="N34" s="6"/>
    </row>
    <row r="35" spans="1:14" ht="17.649999999999999" customHeight="1">
      <c r="A35" s="10">
        <v>33</v>
      </c>
      <c r="B35" s="85" t="s">
        <v>28</v>
      </c>
      <c r="C35" s="68">
        <v>0</v>
      </c>
      <c r="D35" s="47">
        <v>693</v>
      </c>
      <c r="E35" s="142">
        <v>0</v>
      </c>
      <c r="F35" s="48">
        <v>0</v>
      </c>
      <c r="G35" s="165">
        <v>0</v>
      </c>
      <c r="H35" s="185">
        <v>0</v>
      </c>
      <c r="I35" s="119">
        <v>0</v>
      </c>
      <c r="J35" s="48">
        <v>0</v>
      </c>
      <c r="K35" s="29"/>
      <c r="L35" s="391"/>
      <c r="M35" s="392">
        <f t="shared" si="0"/>
        <v>0</v>
      </c>
      <c r="N35" s="6"/>
    </row>
    <row r="36" spans="1:14" ht="17.649999999999999" customHeight="1" thickBot="1">
      <c r="A36" s="10">
        <v>34</v>
      </c>
      <c r="B36" s="86" t="s">
        <v>29</v>
      </c>
      <c r="C36" s="69">
        <v>0</v>
      </c>
      <c r="D36" s="49">
        <v>693</v>
      </c>
      <c r="E36" s="143">
        <v>0</v>
      </c>
      <c r="F36" s="50">
        <v>0</v>
      </c>
      <c r="G36" s="166">
        <v>0</v>
      </c>
      <c r="H36" s="186">
        <v>0</v>
      </c>
      <c r="I36" s="120">
        <v>0</v>
      </c>
      <c r="J36" s="50">
        <v>0</v>
      </c>
      <c r="K36" s="60"/>
      <c r="L36" s="391"/>
      <c r="M36" s="392">
        <f t="shared" si="0"/>
        <v>0</v>
      </c>
      <c r="N36" s="6"/>
    </row>
    <row r="37" spans="1:14" ht="17.649999999999999" customHeight="1">
      <c r="A37" s="10">
        <v>35</v>
      </c>
      <c r="B37" s="96" t="s">
        <v>62</v>
      </c>
      <c r="C37" s="64">
        <f>D37/24</f>
        <v>21.416666666666668</v>
      </c>
      <c r="D37" s="108">
        <v>514</v>
      </c>
      <c r="E37" s="138">
        <v>0</v>
      </c>
      <c r="F37" s="31">
        <v>0</v>
      </c>
      <c r="G37" s="161">
        <v>0</v>
      </c>
      <c r="H37" s="181">
        <v>5</v>
      </c>
      <c r="I37" s="115">
        <v>0</v>
      </c>
      <c r="J37" s="31">
        <v>0</v>
      </c>
      <c r="K37" s="394"/>
      <c r="L37" s="391">
        <v>4</v>
      </c>
      <c r="M37" s="392">
        <f t="shared" si="0"/>
        <v>2056</v>
      </c>
      <c r="N37" s="6"/>
    </row>
    <row r="38" spans="1:14" ht="17.649999999999999" customHeight="1">
      <c r="A38" s="10">
        <v>36</v>
      </c>
      <c r="B38" s="79" t="s">
        <v>30</v>
      </c>
      <c r="C38" s="65">
        <f>D38/24</f>
        <v>24.333333333333332</v>
      </c>
      <c r="D38" s="61">
        <v>584</v>
      </c>
      <c r="E38" s="139">
        <v>0</v>
      </c>
      <c r="F38" s="29">
        <v>0</v>
      </c>
      <c r="G38" s="162">
        <v>0</v>
      </c>
      <c r="H38" s="182">
        <v>0</v>
      </c>
      <c r="I38" s="116">
        <v>0</v>
      </c>
      <c r="J38" s="29">
        <v>0</v>
      </c>
      <c r="K38" s="29"/>
      <c r="L38" s="391"/>
      <c r="M38" s="392">
        <f t="shared" si="0"/>
        <v>0</v>
      </c>
      <c r="N38" s="6"/>
    </row>
    <row r="39" spans="1:14" ht="17.649999999999999" customHeight="1" thickBot="1">
      <c r="A39" s="10">
        <v>37</v>
      </c>
      <c r="B39" s="87" t="s">
        <v>31</v>
      </c>
      <c r="C39" s="74">
        <f>D39/24</f>
        <v>24.333333333333332</v>
      </c>
      <c r="D39" s="109">
        <v>584</v>
      </c>
      <c r="E39" s="150">
        <v>0</v>
      </c>
      <c r="F39" s="33">
        <v>0</v>
      </c>
      <c r="G39" s="167">
        <v>0</v>
      </c>
      <c r="H39" s="188">
        <v>0</v>
      </c>
      <c r="I39" s="121">
        <v>0</v>
      </c>
      <c r="J39" s="33">
        <v>0</v>
      </c>
      <c r="K39" s="60"/>
      <c r="L39" s="391"/>
      <c r="M39" s="392">
        <f t="shared" si="0"/>
        <v>0</v>
      </c>
      <c r="N39" s="6"/>
    </row>
    <row r="40" spans="1:14" ht="17.649999999999999" customHeight="1">
      <c r="A40" s="10">
        <v>38</v>
      </c>
      <c r="B40" s="88" t="s">
        <v>48</v>
      </c>
      <c r="C40" s="34">
        <f>D40/24</f>
        <v>30.5</v>
      </c>
      <c r="D40" s="100">
        <v>732</v>
      </c>
      <c r="E40" s="152">
        <v>24</v>
      </c>
      <c r="F40" s="101">
        <v>0</v>
      </c>
      <c r="G40" s="172">
        <v>0</v>
      </c>
      <c r="H40" s="193">
        <v>24</v>
      </c>
      <c r="I40" s="126">
        <v>24</v>
      </c>
      <c r="J40" s="101">
        <v>30</v>
      </c>
      <c r="K40" s="394"/>
      <c r="L40" s="391">
        <v>58</v>
      </c>
      <c r="M40" s="392">
        <f t="shared" si="0"/>
        <v>42456</v>
      </c>
      <c r="N40" s="6"/>
    </row>
    <row r="41" spans="1:14" ht="17.649999999999999" customHeight="1">
      <c r="A41" s="10">
        <v>39</v>
      </c>
      <c r="B41" s="89" t="s">
        <v>32</v>
      </c>
      <c r="C41" s="35">
        <f t="shared" ref="C41:C45" si="5">D41/24</f>
        <v>29.916666666666668</v>
      </c>
      <c r="D41" s="36">
        <v>718</v>
      </c>
      <c r="E41" s="148">
        <v>0</v>
      </c>
      <c r="F41" s="37">
        <v>0</v>
      </c>
      <c r="G41" s="169">
        <v>60</v>
      </c>
      <c r="H41" s="190">
        <v>0</v>
      </c>
      <c r="I41" s="123">
        <v>100</v>
      </c>
      <c r="J41" s="37">
        <v>20</v>
      </c>
      <c r="K41" s="29"/>
      <c r="L41" s="391">
        <v>95</v>
      </c>
      <c r="M41" s="392">
        <f t="shared" si="0"/>
        <v>68210</v>
      </c>
      <c r="N41" s="6"/>
    </row>
    <row r="42" spans="1:14" ht="17.649999999999999" customHeight="1">
      <c r="A42" s="10">
        <v>40</v>
      </c>
      <c r="B42" s="76" t="s">
        <v>33</v>
      </c>
      <c r="C42" s="35">
        <f t="shared" si="5"/>
        <v>29.916666666666668</v>
      </c>
      <c r="D42" s="36">
        <v>718</v>
      </c>
      <c r="E42" s="148">
        <v>0</v>
      </c>
      <c r="F42" s="37">
        <v>0</v>
      </c>
      <c r="G42" s="169">
        <v>0</v>
      </c>
      <c r="H42" s="190">
        <v>0</v>
      </c>
      <c r="I42" s="123">
        <v>70</v>
      </c>
      <c r="J42" s="37">
        <v>20</v>
      </c>
      <c r="K42" s="29"/>
      <c r="L42" s="391">
        <v>62</v>
      </c>
      <c r="M42" s="392">
        <f t="shared" si="0"/>
        <v>44516</v>
      </c>
      <c r="N42" s="6"/>
    </row>
    <row r="43" spans="1:14" ht="17.649999999999999" customHeight="1">
      <c r="A43" s="10">
        <v>41</v>
      </c>
      <c r="B43" s="76" t="s">
        <v>34</v>
      </c>
      <c r="C43" s="35">
        <f t="shared" si="5"/>
        <v>29.916666666666668</v>
      </c>
      <c r="D43" s="36">
        <v>718</v>
      </c>
      <c r="E43" s="148">
        <v>0</v>
      </c>
      <c r="F43" s="37">
        <v>0</v>
      </c>
      <c r="G43" s="169">
        <v>0</v>
      </c>
      <c r="H43" s="190">
        <v>0</v>
      </c>
      <c r="I43" s="123">
        <v>24</v>
      </c>
      <c r="J43" s="37">
        <v>0</v>
      </c>
      <c r="K43" s="29"/>
      <c r="L43" s="391">
        <v>17</v>
      </c>
      <c r="M43" s="392">
        <f t="shared" si="0"/>
        <v>12206</v>
      </c>
      <c r="N43" s="6"/>
    </row>
    <row r="44" spans="1:14" ht="17.649999999999999" customHeight="1">
      <c r="A44" s="10">
        <v>42</v>
      </c>
      <c r="B44" s="76" t="s">
        <v>35</v>
      </c>
      <c r="C44" s="35">
        <f t="shared" si="5"/>
        <v>29.916666666666668</v>
      </c>
      <c r="D44" s="36">
        <v>718</v>
      </c>
      <c r="E44" s="148">
        <v>30</v>
      </c>
      <c r="F44" s="37">
        <v>0</v>
      </c>
      <c r="G44" s="169">
        <v>0</v>
      </c>
      <c r="H44" s="190">
        <v>0</v>
      </c>
      <c r="I44" s="123">
        <v>24</v>
      </c>
      <c r="J44" s="37">
        <v>20</v>
      </c>
      <c r="K44" s="29"/>
      <c r="L44" s="391">
        <v>35</v>
      </c>
      <c r="M44" s="392">
        <f t="shared" si="0"/>
        <v>25130</v>
      </c>
      <c r="N44" s="6"/>
    </row>
    <row r="45" spans="1:14" ht="17.649999999999999" customHeight="1" thickBot="1">
      <c r="A45" s="10">
        <v>43</v>
      </c>
      <c r="B45" s="90" t="s">
        <v>36</v>
      </c>
      <c r="C45" s="42">
        <f t="shared" si="5"/>
        <v>15.333333333333334</v>
      </c>
      <c r="D45" s="43">
        <v>368</v>
      </c>
      <c r="E45" s="153">
        <v>120</v>
      </c>
      <c r="F45" s="44">
        <v>0</v>
      </c>
      <c r="G45" s="173">
        <v>50</v>
      </c>
      <c r="H45" s="194">
        <v>0</v>
      </c>
      <c r="I45" s="127">
        <v>50</v>
      </c>
      <c r="J45" s="44">
        <v>100</v>
      </c>
      <c r="K45" s="60"/>
      <c r="L45" s="391">
        <v>180</v>
      </c>
      <c r="M45" s="392">
        <f t="shared" si="0"/>
        <v>66240</v>
      </c>
      <c r="N45" s="6"/>
    </row>
    <row r="46" spans="1:14" ht="17.649999999999999" customHeight="1">
      <c r="A46" s="10">
        <v>44</v>
      </c>
      <c r="B46" s="94" t="s">
        <v>46</v>
      </c>
      <c r="C46" s="64">
        <f>D46/12</f>
        <v>47.416666666666664</v>
      </c>
      <c r="D46" s="30">
        <v>569</v>
      </c>
      <c r="E46" s="138">
        <v>10</v>
      </c>
      <c r="F46" s="31">
        <v>0</v>
      </c>
      <c r="G46" s="161">
        <v>10</v>
      </c>
      <c r="H46" s="181">
        <v>0</v>
      </c>
      <c r="I46" s="115">
        <v>0</v>
      </c>
      <c r="J46" s="31">
        <v>10</v>
      </c>
      <c r="K46" s="394"/>
      <c r="L46" s="391">
        <v>14</v>
      </c>
      <c r="M46" s="392">
        <f t="shared" si="0"/>
        <v>7966</v>
      </c>
      <c r="N46" s="6"/>
    </row>
    <row r="47" spans="1:14" ht="17.649999999999999" customHeight="1">
      <c r="A47" s="10">
        <v>45</v>
      </c>
      <c r="B47" s="79" t="s">
        <v>37</v>
      </c>
      <c r="C47" s="65">
        <f t="shared" ref="C47:C49" si="6">D47/12</f>
        <v>47.416666666666664</v>
      </c>
      <c r="D47" s="28">
        <v>569</v>
      </c>
      <c r="E47" s="139">
        <v>10</v>
      </c>
      <c r="F47" s="29">
        <v>0</v>
      </c>
      <c r="G47" s="162">
        <v>10</v>
      </c>
      <c r="H47" s="182">
        <v>0</v>
      </c>
      <c r="I47" s="116">
        <v>0</v>
      </c>
      <c r="J47" s="29">
        <v>0</v>
      </c>
      <c r="K47" s="29"/>
      <c r="L47" s="391">
        <v>11</v>
      </c>
      <c r="M47" s="392">
        <f t="shared" si="0"/>
        <v>6259</v>
      </c>
      <c r="N47" s="6"/>
    </row>
    <row r="48" spans="1:14" ht="17.649999999999999" customHeight="1">
      <c r="A48" s="10">
        <v>46</v>
      </c>
      <c r="B48" s="79" t="s">
        <v>38</v>
      </c>
      <c r="C48" s="65">
        <f t="shared" si="6"/>
        <v>47.416666666666664</v>
      </c>
      <c r="D48" s="28">
        <v>569</v>
      </c>
      <c r="E48" s="139">
        <v>0</v>
      </c>
      <c r="F48" s="29">
        <v>0</v>
      </c>
      <c r="G48" s="162">
        <v>0</v>
      </c>
      <c r="H48" s="182">
        <v>0</v>
      </c>
      <c r="I48" s="116">
        <v>0</v>
      </c>
      <c r="J48" s="29">
        <v>0</v>
      </c>
      <c r="K48" s="29"/>
      <c r="L48" s="391">
        <v>10.7</v>
      </c>
      <c r="M48" s="392">
        <f t="shared" si="0"/>
        <v>6088.2999999999993</v>
      </c>
      <c r="N48" s="6"/>
    </row>
    <row r="49" spans="1:14" ht="17.649999999999999" customHeight="1" thickBot="1">
      <c r="A49" s="10">
        <v>47</v>
      </c>
      <c r="B49" s="81" t="s">
        <v>39</v>
      </c>
      <c r="C49" s="74">
        <f t="shared" si="6"/>
        <v>60</v>
      </c>
      <c r="D49" s="32">
        <v>720</v>
      </c>
      <c r="E49" s="150">
        <v>0</v>
      </c>
      <c r="F49" s="33">
        <v>0</v>
      </c>
      <c r="G49" s="167">
        <v>0</v>
      </c>
      <c r="H49" s="188">
        <v>15</v>
      </c>
      <c r="I49" s="121">
        <v>0</v>
      </c>
      <c r="J49" s="33">
        <v>0</v>
      </c>
      <c r="K49" s="60"/>
      <c r="L49" s="391"/>
      <c r="M49" s="392">
        <f t="shared" si="0"/>
        <v>0</v>
      </c>
      <c r="N49" s="6"/>
    </row>
    <row r="50" spans="1:14" ht="17.649999999999999" customHeight="1">
      <c r="A50" s="10">
        <v>48</v>
      </c>
      <c r="B50" s="95" t="s">
        <v>47</v>
      </c>
      <c r="C50" s="71">
        <f>D50/9</f>
        <v>76.444444444444443</v>
      </c>
      <c r="D50" s="51">
        <v>688</v>
      </c>
      <c r="E50" s="154">
        <v>0</v>
      </c>
      <c r="F50" s="52">
        <v>0</v>
      </c>
      <c r="G50" s="174">
        <v>24</v>
      </c>
      <c r="H50" s="195">
        <v>0</v>
      </c>
      <c r="I50" s="128">
        <v>0</v>
      </c>
      <c r="J50" s="52">
        <v>10</v>
      </c>
      <c r="K50" s="394"/>
      <c r="L50" s="391">
        <v>39.5</v>
      </c>
      <c r="M50" s="392">
        <f t="shared" si="0"/>
        <v>27176</v>
      </c>
      <c r="N50" s="6"/>
    </row>
    <row r="51" spans="1:14" ht="17.649999999999999" customHeight="1" thickBot="1">
      <c r="A51" s="10">
        <v>50</v>
      </c>
      <c r="B51" s="92" t="s">
        <v>41</v>
      </c>
      <c r="C51" s="73">
        <f t="shared" ref="C51" si="7">D51/9</f>
        <v>76.444444444444443</v>
      </c>
      <c r="D51" s="55">
        <v>688</v>
      </c>
      <c r="E51" s="155">
        <v>6</v>
      </c>
      <c r="F51" s="56">
        <v>0</v>
      </c>
      <c r="G51" s="175">
        <v>8</v>
      </c>
      <c r="H51" s="196">
        <v>0</v>
      </c>
      <c r="I51" s="130">
        <v>0</v>
      </c>
      <c r="J51" s="56">
        <v>30</v>
      </c>
      <c r="K51" s="60"/>
      <c r="L51" s="391">
        <v>16</v>
      </c>
      <c r="M51" s="392">
        <f t="shared" si="0"/>
        <v>11008</v>
      </c>
      <c r="N51" s="6"/>
    </row>
    <row r="52" spans="1:14" ht="17.649999999999999" customHeight="1" thickBot="1">
      <c r="A52" s="10">
        <v>49</v>
      </c>
      <c r="B52" s="91" t="s">
        <v>40</v>
      </c>
      <c r="C52" s="72">
        <f>D52/9</f>
        <v>76.444444444444443</v>
      </c>
      <c r="D52" s="53">
        <v>688</v>
      </c>
      <c r="E52" s="156">
        <v>10</v>
      </c>
      <c r="F52" s="54">
        <v>0</v>
      </c>
      <c r="G52" s="176">
        <v>8</v>
      </c>
      <c r="H52" s="197">
        <v>0</v>
      </c>
      <c r="I52" s="129">
        <v>0</v>
      </c>
      <c r="J52" s="54">
        <v>10</v>
      </c>
      <c r="K52" s="29"/>
      <c r="L52" s="391">
        <v>16</v>
      </c>
      <c r="M52" s="392">
        <f t="shared" si="0"/>
        <v>11008</v>
      </c>
      <c r="N52" s="6"/>
    </row>
    <row r="53" spans="1:14" ht="17.649999999999999" customHeight="1">
      <c r="A53" s="10">
        <v>51</v>
      </c>
      <c r="B53" s="78" t="s">
        <v>42</v>
      </c>
      <c r="C53" s="64">
        <f>D53/36</f>
        <v>4.75</v>
      </c>
      <c r="D53" s="30">
        <v>171</v>
      </c>
      <c r="E53" s="138">
        <v>50</v>
      </c>
      <c r="F53" s="31">
        <v>0</v>
      </c>
      <c r="G53" s="161">
        <v>0</v>
      </c>
      <c r="H53" s="181">
        <v>30</v>
      </c>
      <c r="I53" s="115">
        <v>0</v>
      </c>
      <c r="J53" s="31">
        <v>0</v>
      </c>
      <c r="K53" s="394"/>
      <c r="L53" s="391">
        <v>37</v>
      </c>
      <c r="M53" s="392">
        <f t="shared" si="0"/>
        <v>6327</v>
      </c>
      <c r="N53" s="6"/>
    </row>
    <row r="54" spans="1:14" ht="17.649999999999999" customHeight="1">
      <c r="A54" s="10">
        <v>52</v>
      </c>
      <c r="B54" s="79" t="s">
        <v>43</v>
      </c>
      <c r="C54" s="65">
        <f>D54/24</f>
        <v>7.041666666666667</v>
      </c>
      <c r="D54" s="28">
        <v>169</v>
      </c>
      <c r="E54" s="139">
        <v>100</v>
      </c>
      <c r="F54" s="29">
        <v>0</v>
      </c>
      <c r="G54" s="162">
        <v>0</v>
      </c>
      <c r="H54" s="182">
        <v>50</v>
      </c>
      <c r="I54" s="116">
        <v>0</v>
      </c>
      <c r="J54" s="29">
        <v>0</v>
      </c>
      <c r="K54" s="29"/>
      <c r="L54" s="391">
        <v>92</v>
      </c>
      <c r="M54" s="392">
        <f t="shared" si="0"/>
        <v>15548</v>
      </c>
      <c r="N54" s="6"/>
    </row>
    <row r="55" spans="1:14" ht="17.649999999999999" customHeight="1">
      <c r="A55" s="10">
        <v>53</v>
      </c>
      <c r="B55" s="79" t="s">
        <v>44</v>
      </c>
      <c r="C55" s="65">
        <f>D55/12</f>
        <v>10.75</v>
      </c>
      <c r="D55" s="28">
        <v>129</v>
      </c>
      <c r="E55" s="139">
        <v>12</v>
      </c>
      <c r="F55" s="29">
        <v>430</v>
      </c>
      <c r="G55" s="162">
        <v>18</v>
      </c>
      <c r="H55" s="182">
        <v>300</v>
      </c>
      <c r="I55" s="116">
        <v>100</v>
      </c>
      <c r="J55" s="29">
        <v>85</v>
      </c>
      <c r="K55" s="29"/>
      <c r="L55" s="391">
        <v>383</v>
      </c>
      <c r="M55" s="392">
        <f t="shared" si="0"/>
        <v>49407</v>
      </c>
      <c r="N55" s="6"/>
    </row>
    <row r="56" spans="1:14" ht="17.649999999999999" customHeight="1" thickBot="1">
      <c r="A56" s="11">
        <v>54</v>
      </c>
      <c r="B56" s="87" t="s">
        <v>45</v>
      </c>
      <c r="C56" s="66">
        <f>D56/9</f>
        <v>24.333333333333332</v>
      </c>
      <c r="D56" s="59">
        <v>219</v>
      </c>
      <c r="E56" s="140">
        <v>0</v>
      </c>
      <c r="F56" s="60">
        <v>0</v>
      </c>
      <c r="G56" s="163">
        <v>0</v>
      </c>
      <c r="H56" s="183">
        <v>20</v>
      </c>
      <c r="I56" s="117">
        <v>0</v>
      </c>
      <c r="J56" s="60">
        <v>10</v>
      </c>
      <c r="K56" s="60"/>
      <c r="L56" s="391">
        <v>25</v>
      </c>
      <c r="M56" s="392">
        <f t="shared" si="0"/>
        <v>5475</v>
      </c>
      <c r="N56" s="6"/>
    </row>
    <row r="57" spans="1:14" ht="18" customHeight="1" thickBot="1">
      <c r="A57" s="12"/>
      <c r="B57" s="133"/>
      <c r="C57" s="134"/>
      <c r="D57" s="135" t="s">
        <v>68</v>
      </c>
      <c r="E57" s="157">
        <f t="shared" ref="E57:J57" si="8">SUM(E2:E56)</f>
        <v>726</v>
      </c>
      <c r="F57" s="136">
        <f>SUM(F2:F56)</f>
        <v>755</v>
      </c>
      <c r="G57" s="177">
        <f t="shared" si="8"/>
        <v>955</v>
      </c>
      <c r="H57" s="198">
        <f t="shared" si="8"/>
        <v>753</v>
      </c>
      <c r="I57" s="137">
        <f t="shared" si="8"/>
        <v>679</v>
      </c>
      <c r="J57" s="136">
        <f t="shared" si="8"/>
        <v>743</v>
      </c>
      <c r="K57" s="13"/>
      <c r="L57" s="131">
        <f>SUM(L2:L56)</f>
        <v>2081.9499999999998</v>
      </c>
      <c r="M57" s="393">
        <f>SUM(M2:M56)</f>
        <v>807913.05</v>
      </c>
      <c r="N57" s="6"/>
    </row>
    <row r="58" spans="1:14" ht="18" customHeight="1">
      <c r="A58" s="12"/>
      <c r="B58" s="4" t="s">
        <v>8</v>
      </c>
      <c r="C58" s="5"/>
      <c r="D58" s="22"/>
      <c r="E58" s="158"/>
      <c r="F58" s="13"/>
      <c r="G58" s="178"/>
      <c r="H58" s="199" t="s">
        <v>178</v>
      </c>
      <c r="I58" s="131"/>
      <c r="K58" s="13">
        <v>4611</v>
      </c>
      <c r="L58" s="131"/>
      <c r="M58" s="131"/>
      <c r="N58" s="6"/>
    </row>
    <row r="59" spans="1:14" ht="18" customHeight="1">
      <c r="A59" s="12" t="s">
        <v>6</v>
      </c>
      <c r="B59" s="93" t="s">
        <v>7</v>
      </c>
      <c r="C59" s="5"/>
      <c r="D59" s="22">
        <v>145</v>
      </c>
      <c r="E59" s="158"/>
      <c r="F59" s="13"/>
      <c r="G59" s="178"/>
      <c r="H59" s="199"/>
      <c r="I59" s="131"/>
      <c r="J59" s="13"/>
      <c r="K59" s="13"/>
      <c r="L59" s="131"/>
      <c r="M59" s="131"/>
      <c r="N59" s="6"/>
    </row>
    <row r="60" spans="1:14" s="16" customFormat="1" ht="18" customHeight="1">
      <c r="A60" s="3">
        <v>20.11</v>
      </c>
      <c r="B60" s="93" t="s">
        <v>9</v>
      </c>
      <c r="D60" s="24">
        <v>121</v>
      </c>
      <c r="E60" s="158"/>
      <c r="F60" s="14"/>
      <c r="G60" s="178"/>
      <c r="H60" s="199"/>
      <c r="I60" s="131"/>
      <c r="J60" s="14"/>
      <c r="K60" s="14"/>
      <c r="L60" s="131"/>
      <c r="M60" s="131"/>
      <c r="N60" s="15"/>
    </row>
    <row r="61" spans="1:14" ht="18" customHeight="1">
      <c r="B61" s="93" t="s">
        <v>10</v>
      </c>
      <c r="D61" s="22">
        <v>481</v>
      </c>
    </row>
    <row r="62" spans="1:14" ht="18" customHeight="1">
      <c r="B62" s="93" t="s">
        <v>11</v>
      </c>
      <c r="D62" s="22">
        <v>352</v>
      </c>
    </row>
    <row r="63" spans="1:14" ht="18" customHeight="1">
      <c r="B63" s="93" t="s">
        <v>12</v>
      </c>
      <c r="D63" s="22">
        <v>483</v>
      </c>
    </row>
    <row r="64" spans="1:14" ht="18" customHeight="1">
      <c r="B64" s="93" t="s">
        <v>179</v>
      </c>
      <c r="C64" s="5"/>
      <c r="D64" s="22">
        <v>470</v>
      </c>
    </row>
    <row r="65" spans="2:13" s="17" customFormat="1" ht="18" customHeight="1">
      <c r="B65" s="1"/>
      <c r="D65" s="25"/>
      <c r="E65" s="160"/>
      <c r="F65" s="18"/>
      <c r="G65" s="180"/>
      <c r="H65" s="201"/>
      <c r="I65" s="132"/>
      <c r="J65" s="18"/>
      <c r="K65" s="18"/>
      <c r="L65" s="132"/>
      <c r="M65" s="132"/>
    </row>
    <row r="66" spans="2:13" ht="18" customHeight="1">
      <c r="D66" s="22"/>
    </row>
    <row r="67" spans="2:13" ht="18" customHeight="1">
      <c r="D67" s="22"/>
    </row>
    <row r="68" spans="2:13" ht="18" customHeight="1">
      <c r="D68" s="22"/>
    </row>
  </sheetData>
  <autoFilter ref="A1:J1">
    <filterColumn colId="2" showButton="0"/>
  </autoFilter>
  <mergeCells count="3">
    <mergeCell ref="C1:D1"/>
    <mergeCell ref="N1:U1"/>
    <mergeCell ref="L1:M1"/>
  </mergeCells>
  <pageMargins left="0.63" right="0.44" top="0.42" bottom="0.28999999999999998" header="0.31496062992125984" footer="0.3149606299212598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workbookViewId="0">
      <selection activeCell="E17" sqref="E17"/>
    </sheetView>
  </sheetViews>
  <sheetFormatPr defaultRowHeight="15"/>
  <cols>
    <col min="1" max="1" width="18.7109375" customWidth="1"/>
  </cols>
  <sheetData>
    <row r="2" spans="1:6" ht="15.75" thickBot="1"/>
    <row r="3" spans="1:6">
      <c r="A3" s="410" t="s">
        <v>181</v>
      </c>
      <c r="B3" s="281"/>
      <c r="C3" s="281"/>
      <c r="D3" s="5"/>
      <c r="E3" s="5"/>
    </row>
    <row r="4" spans="1:6">
      <c r="A4" s="411" t="s">
        <v>183</v>
      </c>
      <c r="B4" s="281"/>
      <c r="C4" s="281"/>
    </row>
    <row r="5" spans="1:6" ht="19.5" customHeight="1">
      <c r="A5" s="411" t="s">
        <v>182</v>
      </c>
      <c r="B5" s="281" t="s">
        <v>186</v>
      </c>
      <c r="C5" s="417" t="s">
        <v>189</v>
      </c>
      <c r="D5" s="415"/>
      <c r="E5" s="415"/>
      <c r="F5" s="415"/>
    </row>
    <row r="6" spans="1:6">
      <c r="A6" s="411" t="s">
        <v>184</v>
      </c>
      <c r="B6" s="281"/>
      <c r="C6" s="417"/>
      <c r="D6" s="415"/>
      <c r="E6" s="415"/>
      <c r="F6" s="415"/>
    </row>
    <row r="7" spans="1:6">
      <c r="A7" s="411" t="s">
        <v>185</v>
      </c>
      <c r="B7" s="281"/>
      <c r="C7" s="417" t="s">
        <v>191</v>
      </c>
      <c r="D7" s="415"/>
      <c r="E7" s="415"/>
      <c r="F7" s="415"/>
    </row>
    <row r="8" spans="1:6">
      <c r="A8" s="412" t="s">
        <v>190</v>
      </c>
      <c r="B8" s="281"/>
      <c r="C8" s="281"/>
    </row>
    <row r="9" spans="1:6" ht="15.75" thickBot="1">
      <c r="A9" s="413" t="s">
        <v>187</v>
      </c>
      <c r="B9" s="295"/>
      <c r="C9" s="295"/>
      <c r="D9" s="294"/>
      <c r="E9" s="294"/>
    </row>
    <row r="10" spans="1:6">
      <c r="A10" s="281"/>
      <c r="B10" s="281"/>
      <c r="C10" s="281"/>
    </row>
    <row r="11" spans="1:6" ht="15.75" thickBot="1"/>
    <row r="12" spans="1:6">
      <c r="A12" s="407" t="s">
        <v>181</v>
      </c>
      <c r="B12" s="239"/>
      <c r="C12" s="239"/>
    </row>
    <row r="13" spans="1:6">
      <c r="A13" s="408" t="s">
        <v>183</v>
      </c>
      <c r="B13" s="239"/>
      <c r="C13" s="239"/>
    </row>
    <row r="14" spans="1:6">
      <c r="A14" s="408" t="s">
        <v>182</v>
      </c>
      <c r="B14" s="414" t="s">
        <v>181</v>
      </c>
      <c r="C14" s="414"/>
      <c r="D14" s="415"/>
    </row>
    <row r="15" spans="1:6">
      <c r="A15" s="408" t="s">
        <v>184</v>
      </c>
      <c r="B15" s="416" t="s">
        <v>188</v>
      </c>
      <c r="C15" s="414"/>
      <c r="D15" s="415"/>
    </row>
    <row r="16" spans="1:6">
      <c r="A16" s="408" t="s">
        <v>185</v>
      </c>
      <c r="B16" s="239"/>
      <c r="C16" s="239"/>
    </row>
    <row r="17" spans="1:3" ht="15.75" thickBot="1">
      <c r="A17" s="409" t="s">
        <v>190</v>
      </c>
      <c r="B17" s="252"/>
      <c r="C17" s="2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2023 l.o</vt:lpstr>
      <vt:lpstr>pur 23</vt:lpstr>
      <vt:lpstr>p. stock new</vt:lpstr>
      <vt:lpstr>capital 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2023-11-28T09:33:09Z</dcterms:created>
  <dcterms:modified xsi:type="dcterms:W3CDTF">2023-12-04T09:27:07Z</dcterms:modified>
</cp:coreProperties>
</file>