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7" sheetId="1" r:id="rId4"/>
    <sheet state="visible" name="Sheet1" sheetId="2" r:id="rId5"/>
    <sheet state="visible" name="Sheet2" sheetId="3" r:id="rId6"/>
    <sheet state="visible" name="Sheet3" sheetId="4" r:id="rId7"/>
    <sheet state="visible" name="job search" sheetId="5" r:id="rId8"/>
    <sheet state="visible" name="Sheet4" sheetId="6" r:id="rId9"/>
    <sheet state="visible" name="home loan things to take care" sheetId="7" r:id="rId10"/>
  </sheets>
  <definedNames/>
  <calcPr/>
</workbook>
</file>

<file path=xl/sharedStrings.xml><?xml version="1.0" encoding="utf-8"?>
<sst xmlns="http://schemas.openxmlformats.org/spreadsheetml/2006/main" count="96" uniqueCount="89">
  <si>
    <t>username</t>
  </si>
  <si>
    <t>password</t>
  </si>
  <si>
    <t>muthu</t>
  </si>
  <si>
    <t>password1</t>
  </si>
  <si>
    <t>serma</t>
  </si>
  <si>
    <t>password2</t>
  </si>
  <si>
    <t>bala</t>
  </si>
  <si>
    <t>password3</t>
  </si>
  <si>
    <t>appa</t>
  </si>
  <si>
    <t>password4</t>
  </si>
  <si>
    <t>rent</t>
  </si>
  <si>
    <t xml:space="preserve">EMI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</si>
  <si>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</si>
  <si>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</si>
  <si>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</si>
  <si>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</si>
  <si>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</si>
  <si>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</si>
  <si>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</si>
  <si>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</si>
  <si>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</si>
  <si>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</si>
  <si>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</si>
  <si>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</si>
  <si>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macquaire email sent</t>
  </si>
  <si>
    <t>joint account 2k sent</t>
  </si>
  <si>
    <t>joint account 500$ sent</t>
  </si>
  <si>
    <t xml:space="preserve">credit card amt sent for this month </t>
  </si>
  <si>
    <t xml:space="preserve">appa expense sent for this month </t>
  </si>
  <si>
    <t xml:space="preserve">chess class amt </t>
  </si>
  <si>
    <t>pending</t>
  </si>
  <si>
    <t>jewels amt</t>
  </si>
  <si>
    <t>rent amt sent</t>
  </si>
  <si>
    <t xml:space="preserve">petrol </t>
  </si>
  <si>
    <t>sun fresh grocery</t>
  </si>
  <si>
    <t>egg</t>
  </si>
  <si>
    <t>grocery spice corner</t>
  </si>
  <si>
    <t>fish</t>
  </si>
  <si>
    <t>grocery coles + pendle hill</t>
  </si>
  <si>
    <t>chemist</t>
  </si>
  <si>
    <t>job change for me</t>
  </si>
  <si>
    <t>macquarie
woolworths
tech mahindra/wipro
service nsw</t>
  </si>
  <si>
    <t>job for Rubini</t>
  </si>
  <si>
    <t>istqb 
java
selenium cucumber
sql
api</t>
  </si>
  <si>
    <t>New home</t>
  </si>
  <si>
    <t>send email and discuss about lease extn</t>
  </si>
  <si>
    <t xml:space="preserve">Bala selective exam prep </t>
  </si>
  <si>
    <t>bala swimming</t>
  </si>
  <si>
    <t>bala chess</t>
  </si>
  <si>
    <t>bala cricket</t>
  </si>
  <si>
    <t>family execrcise</t>
  </si>
  <si>
    <t>bupa insurance canecl for Rubiini appa and amma</t>
  </si>
  <si>
    <t>My appa passport and to Australia</t>
  </si>
  <si>
    <t>home apartment price range</t>
  </si>
  <si>
    <t xml:space="preserve">possible loan we want </t>
  </si>
  <si>
    <t>Loan eligible</t>
  </si>
  <si>
    <t>Inital deposit</t>
  </si>
  <si>
    <t xml:space="preserve">emergency amt </t>
  </si>
  <si>
    <t>broker/lawyer fee</t>
  </si>
  <si>
    <t>total amount required</t>
  </si>
  <si>
    <t>current saved amount</t>
  </si>
  <si>
    <t>possible save in 3month</t>
  </si>
  <si>
    <t>Monthly saving</t>
  </si>
  <si>
    <t>remaining amout required</t>
  </si>
  <si>
    <t>remaining amount required in indian amount</t>
  </si>
  <si>
    <t>input PF amount</t>
  </si>
  <si>
    <t>remaining amount required</t>
  </si>
  <si>
    <t>current situation</t>
  </si>
  <si>
    <t>preparation</t>
  </si>
  <si>
    <t>after home for 5 years repayment</t>
  </si>
  <si>
    <t>Average price home apartment</t>
  </si>
  <si>
    <t>from serma</t>
  </si>
  <si>
    <t>Loan eligible(roughly)</t>
  </si>
  <si>
    <t>pf amount</t>
  </si>
  <si>
    <t>total remaining amt</t>
  </si>
  <si>
    <t>loan amount required from bank</t>
  </si>
  <si>
    <t>bank loan per month</t>
  </si>
  <si>
    <t>Inital deposit required</t>
  </si>
  <si>
    <t>council fee every quarter</t>
  </si>
  <si>
    <t>amount required after loan approval</t>
  </si>
  <si>
    <t>car</t>
  </si>
  <si>
    <t>total amount remaining</t>
  </si>
  <si>
    <t>bupa</t>
  </si>
  <si>
    <t>total amount required now to buy in $</t>
  </si>
  <si>
    <t>possible save in 6month</t>
  </si>
  <si>
    <t>remaining amout required in $ after 6months</t>
  </si>
  <si>
    <t>remaining amout required in Rupees after 6months</t>
  </si>
  <si>
    <t>car total amount pending in $</t>
  </si>
  <si>
    <t>car total amount pending in rupee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</si>
</sst>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2" fontId="1" numFmtId="0" xfId="0" applyAlignment="1" applyFont="1">
      <alignment readingOrder="0"/>
    </xf>
    <xf borderId="0" fillId="3" fontId="1" numFmtId="0" xfId="0" applyFont="1"/>
    <xf borderId="0" fillId="2" fontId="1" numFmtId="0" xfId="0" applyFont="1"/>
    <xf borderId="0" fillId="3" fontId="1" numFmtId="0" xfId="0" applyAlignment="1" applyFont="1">
      <alignment readingOrder="0"/>
    </xf>
    <xf borderId="0" fillId="2" fontId="1" numFmtId="3" xfId="0" applyAlignment="1" applyFont="1" applyNumberFormat="1">
      <alignment readingOrder="0"/>
    </xf>
    <xf borderId="0" fillId="2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" t="s">
        <v>10</v>
      </c>
      <c r="F1" s="1" t="s">
        <v>11</v>
      </c>
      <c r="I1" s="1">
        <v>660000.0</v>
      </c>
    </row>
    <row r="2">
      <c r="A2" s="1">
        <f>4000*12</f>
        <v>48000</v>
      </c>
      <c r="C2" s="1" t="s">
        <v>12</v>
      </c>
      <c r="D2" s="2">
        <f>550*5</f>
        <v>2750</v>
      </c>
      <c r="F2" s="1">
        <v>3200.0</v>
      </c>
    </row>
    <row r="3">
      <c r="C3" s="1" t="s">
        <v>13</v>
      </c>
      <c r="D3" s="2">
        <f>550*4</f>
        <v>2200</v>
      </c>
      <c r="F3" s="1">
        <v>3200.0</v>
      </c>
    </row>
    <row r="4">
      <c r="C4" s="1" t="s">
        <v>14</v>
      </c>
      <c r="D4" s="2">
        <f>550*5</f>
        <v>2750</v>
      </c>
      <c r="F4" s="1">
        <f>3200+1500</f>
        <v>4700</v>
      </c>
    </row>
    <row r="5">
      <c r="C5" s="1" t="s">
        <v>15</v>
      </c>
      <c r="D5" s="1">
        <v>2200.0</v>
      </c>
      <c r="F5" s="1">
        <v>3200.0</v>
      </c>
    </row>
    <row r="6">
      <c r="C6" s="1" t="s">
        <v>16</v>
      </c>
      <c r="D6" s="1">
        <v>2750.0</v>
      </c>
      <c r="F6" s="1">
        <v>3200.0</v>
      </c>
    </row>
    <row r="7">
      <c r="C7" s="1" t="s">
        <v>17</v>
      </c>
      <c r="D7" s="1">
        <v>2200.0</v>
      </c>
      <c r="F7" s="1">
        <f>3200+1500</f>
        <v>4700</v>
      </c>
    </row>
    <row r="8">
      <c r="C8" s="1" t="s">
        <v>18</v>
      </c>
      <c r="D8" s="1">
        <v>2750.0</v>
      </c>
      <c r="F8" s="1">
        <v>3200.0</v>
      </c>
    </row>
    <row r="9">
      <c r="C9" s="1" t="s">
        <v>19</v>
      </c>
      <c r="D9" s="1">
        <v>2200.0</v>
      </c>
      <c r="F9" s="1">
        <v>3200.0</v>
      </c>
    </row>
    <row r="10">
      <c r="C10" s="1" t="s">
        <v>20</v>
      </c>
      <c r="D10" s="1">
        <v>2200.0</v>
      </c>
      <c r="F10" s="1">
        <f>3200+1500</f>
        <v>4700</v>
      </c>
    </row>
    <row r="11">
      <c r="C11" s="1" t="s">
        <v>21</v>
      </c>
      <c r="D11" s="1">
        <v>2750.0</v>
      </c>
      <c r="F11" s="1">
        <v>3200.0</v>
      </c>
    </row>
    <row r="12">
      <c r="C12" s="1" t="s">
        <v>22</v>
      </c>
      <c r="D12" s="1">
        <v>2200.0</v>
      </c>
      <c r="F12" s="1">
        <v>3200.0</v>
      </c>
    </row>
    <row r="13">
      <c r="C13" s="1" t="s">
        <v>23</v>
      </c>
      <c r="D13" s="1">
        <v>2750.0</v>
      </c>
      <c r="F13" s="1">
        <f>3200+1500</f>
        <v>4700</v>
      </c>
    </row>
    <row r="14">
      <c r="D14" s="2">
        <f>SUM(D2:D13)</f>
        <v>29700</v>
      </c>
      <c r="F14" s="2">
        <f>SUM(F2:F13)</f>
        <v>44400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6.63"/>
  </cols>
  <sheetData>
    <row r="4">
      <c r="E4" s="1" t="s">
        <v>24</v>
      </c>
    </row>
    <row r="5">
      <c r="E5" s="1" t="s">
        <v>25</v>
      </c>
    </row>
    <row r="6">
      <c r="E6" s="1" t="s">
        <v>26</v>
      </c>
      <c r="F6" s="1">
        <v>500.0</v>
      </c>
    </row>
    <row r="7">
      <c r="E7" s="1" t="s">
        <v>27</v>
      </c>
      <c r="F7" s="1">
        <v>0.0</v>
      </c>
    </row>
    <row r="8">
      <c r="E8" s="1" t="s">
        <v>28</v>
      </c>
      <c r="F8" s="1">
        <v>500.0</v>
      </c>
    </row>
    <row r="9">
      <c r="E9" s="1" t="s">
        <v>29</v>
      </c>
      <c r="F9" s="1" t="s">
        <v>30</v>
      </c>
    </row>
    <row r="10">
      <c r="E10" s="1" t="s">
        <v>31</v>
      </c>
      <c r="F10" s="1" t="s">
        <v>30</v>
      </c>
    </row>
    <row r="11">
      <c r="E11" s="1" t="s">
        <v>32</v>
      </c>
      <c r="F11" s="1">
        <v>2042.26</v>
      </c>
    </row>
    <row r="12">
      <c r="E12" s="1" t="s">
        <v>33</v>
      </c>
      <c r="F12" s="1">
        <v>63.45</v>
      </c>
    </row>
    <row r="13">
      <c r="E13" s="1" t="s">
        <v>34</v>
      </c>
      <c r="F13" s="1">
        <v>110.0</v>
      </c>
    </row>
    <row r="14">
      <c r="E14" s="1" t="s">
        <v>35</v>
      </c>
      <c r="F14" s="1">
        <v>16.0</v>
      </c>
    </row>
    <row r="15">
      <c r="E15" s="1" t="s">
        <v>36</v>
      </c>
      <c r="F15" s="1">
        <v>83.91</v>
      </c>
    </row>
    <row r="16">
      <c r="E16" s="1" t="s">
        <v>37</v>
      </c>
      <c r="F16" s="1">
        <v>53.85</v>
      </c>
    </row>
    <row r="17">
      <c r="E17" s="1" t="s">
        <v>38</v>
      </c>
      <c r="F17" s="2">
        <f>5.7+5.99</f>
        <v>11.69</v>
      </c>
    </row>
    <row r="18">
      <c r="E18" s="1" t="s">
        <v>39</v>
      </c>
      <c r="F18" s="1">
        <v>23.0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8.13"/>
    <col customWidth="1" min="8" max="8" width="16.0"/>
  </cols>
  <sheetData>
    <row r="3">
      <c r="G3" s="1" t="s">
        <v>40</v>
      </c>
      <c r="H3" s="1" t="s">
        <v>41</v>
      </c>
    </row>
    <row r="4">
      <c r="G4" s="1" t="s">
        <v>42</v>
      </c>
      <c r="H4" s="1" t="s">
        <v>43</v>
      </c>
    </row>
    <row r="5">
      <c r="G5" s="1" t="s">
        <v>44</v>
      </c>
    </row>
    <row r="6">
      <c r="G6" s="1" t="s">
        <v>45</v>
      </c>
    </row>
    <row r="7">
      <c r="G7" s="1" t="s">
        <v>46</v>
      </c>
    </row>
    <row r="8">
      <c r="G8" s="1" t="s">
        <v>47</v>
      </c>
    </row>
    <row r="9">
      <c r="G9" s="1" t="s">
        <v>48</v>
      </c>
    </row>
    <row r="10">
      <c r="G10" s="1" t="s">
        <v>49</v>
      </c>
    </row>
    <row r="11">
      <c r="G11" s="1" t="s">
        <v>50</v>
      </c>
    </row>
    <row r="12">
      <c r="G12" s="1" t="s">
        <v>51</v>
      </c>
    </row>
    <row r="13">
      <c r="G13" s="1" t="s">
        <v>52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14.38"/>
    <col customWidth="1" min="3" max="3" width="33.63"/>
  </cols>
  <sheetData>
    <row r="1">
      <c r="A1" s="1" t="s">
        <v>53</v>
      </c>
      <c r="B1" s="1">
        <v>575000.0</v>
      </c>
      <c r="C1" s="1">
        <v>650000.0</v>
      </c>
      <c r="E1" s="1"/>
      <c r="F1" s="1"/>
    </row>
    <row r="2">
      <c r="A2" s="1" t="s">
        <v>54</v>
      </c>
      <c r="B2" s="2">
        <f>(B1+C1)/2</f>
        <v>612500</v>
      </c>
    </row>
    <row r="3">
      <c r="A3" s="1" t="s">
        <v>55</v>
      </c>
    </row>
    <row r="4">
      <c r="A4" s="1" t="s">
        <v>56</v>
      </c>
      <c r="B4" s="1">
        <f>B2*10%</f>
        <v>61250</v>
      </c>
    </row>
    <row r="5">
      <c r="A5" s="1" t="s">
        <v>57</v>
      </c>
      <c r="B5" s="1">
        <v>20000.0</v>
      </c>
    </row>
    <row r="6">
      <c r="A6" s="1" t="s">
        <v>58</v>
      </c>
      <c r="B6" s="1">
        <v>5000.0</v>
      </c>
    </row>
    <row r="8">
      <c r="A8" s="1" t="s">
        <v>59</v>
      </c>
      <c r="B8" s="2">
        <f>(B4+B5+B6+5000)</f>
        <v>91250</v>
      </c>
    </row>
    <row r="10">
      <c r="A10" s="1" t="s">
        <v>60</v>
      </c>
      <c r="B10" s="1">
        <v>40000.0</v>
      </c>
    </row>
    <row r="11">
      <c r="A11" s="1" t="s">
        <v>61</v>
      </c>
      <c r="B11" s="1">
        <f>D11*6</f>
        <v>19500</v>
      </c>
      <c r="C11" s="1" t="s">
        <v>62</v>
      </c>
      <c r="D11" s="1">
        <v>3250.0</v>
      </c>
    </row>
    <row r="12">
      <c r="A12" s="1" t="s">
        <v>63</v>
      </c>
      <c r="B12" s="2">
        <f>(B8-(B10+B11))</f>
        <v>31750</v>
      </c>
      <c r="C12" s="1" t="s">
        <v>64</v>
      </c>
      <c r="D12" s="2">
        <f>(B12*54)</f>
        <v>1714500</v>
      </c>
    </row>
    <row r="14">
      <c r="C14" s="1" t="s">
        <v>65</v>
      </c>
      <c r="D14" s="1">
        <v>500000.0</v>
      </c>
    </row>
    <row r="15">
      <c r="C15" s="1" t="s">
        <v>4</v>
      </c>
      <c r="D15" s="1">
        <v>500000.0</v>
      </c>
    </row>
    <row r="18">
      <c r="C18" s="1" t="s">
        <v>66</v>
      </c>
      <c r="D18" s="2">
        <f>D12-SUM(D14:D17)</f>
        <v>714500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63"/>
    <col customWidth="1" min="4" max="4" width="18.0"/>
    <col customWidth="1" min="6" max="6" width="25.63"/>
  </cols>
  <sheetData>
    <row r="1">
      <c r="A1" s="3" t="s">
        <v>67</v>
      </c>
      <c r="D1" s="4" t="s">
        <v>68</v>
      </c>
      <c r="F1" s="5" t="s">
        <v>69</v>
      </c>
      <c r="G1" s="6"/>
    </row>
    <row r="2">
      <c r="A2" s="7" t="s">
        <v>53</v>
      </c>
      <c r="B2" s="7">
        <v>575000.0</v>
      </c>
      <c r="C2" s="7">
        <v>650000.0</v>
      </c>
      <c r="D2" s="8"/>
      <c r="E2" s="8"/>
      <c r="F2" s="6"/>
      <c r="G2" s="6"/>
    </row>
    <row r="3">
      <c r="A3" s="7" t="s">
        <v>70</v>
      </c>
      <c r="B3" s="9">
        <f>(B2+C2)/2</f>
        <v>612500</v>
      </c>
      <c r="C3" s="9"/>
      <c r="D3" s="10" t="s">
        <v>71</v>
      </c>
      <c r="E3" s="10">
        <v>500000.0</v>
      </c>
      <c r="F3" s="5" t="s">
        <v>4</v>
      </c>
      <c r="G3" s="6"/>
    </row>
    <row r="4">
      <c r="A4" s="7" t="s">
        <v>72</v>
      </c>
      <c r="B4" s="11">
        <v>546100.0</v>
      </c>
      <c r="C4" s="9"/>
      <c r="D4" s="10" t="s">
        <v>73</v>
      </c>
      <c r="E4" s="10">
        <v>500000.0</v>
      </c>
      <c r="F4" s="5" t="s">
        <v>74</v>
      </c>
      <c r="G4" s="6"/>
    </row>
    <row r="5">
      <c r="A5" s="7" t="s">
        <v>75</v>
      </c>
      <c r="B5" s="7">
        <v>551250.0</v>
      </c>
      <c r="C5" s="9"/>
      <c r="D5" s="8"/>
      <c r="E5" s="8"/>
      <c r="F5" s="5" t="s">
        <v>76</v>
      </c>
      <c r="G5" s="5">
        <v>3200.0</v>
      </c>
    </row>
    <row r="6">
      <c r="A6" s="7" t="s">
        <v>77</v>
      </c>
      <c r="B6" s="7">
        <f>B3*10%</f>
        <v>61250</v>
      </c>
      <c r="C6" s="9"/>
      <c r="D6" s="8"/>
      <c r="E6" s="8"/>
      <c r="F6" s="5" t="s">
        <v>78</v>
      </c>
      <c r="G6" s="5">
        <v>500.0</v>
      </c>
    </row>
    <row r="7">
      <c r="A7" s="7" t="s">
        <v>79</v>
      </c>
      <c r="B7" s="11">
        <f>B5-B4</f>
        <v>5150</v>
      </c>
      <c r="C7" s="9"/>
      <c r="D7" s="8"/>
      <c r="E7" s="8"/>
      <c r="F7" s="5" t="s">
        <v>80</v>
      </c>
      <c r="G7" s="5">
        <v>609.0</v>
      </c>
    </row>
    <row r="8">
      <c r="A8" s="7" t="s">
        <v>57</v>
      </c>
      <c r="B8" s="7">
        <v>25000.0</v>
      </c>
      <c r="C8" s="9"/>
      <c r="D8" s="10" t="s">
        <v>81</v>
      </c>
      <c r="E8" s="8">
        <f>(B16+B18)-sum(E3:E7)</f>
        <v>1833002</v>
      </c>
      <c r="F8" s="5" t="s">
        <v>82</v>
      </c>
      <c r="G8" s="5">
        <v>450.0</v>
      </c>
    </row>
    <row r="9">
      <c r="A9" s="7" t="s">
        <v>58</v>
      </c>
      <c r="B9" s="7">
        <v>5000.0</v>
      </c>
      <c r="C9" s="9"/>
      <c r="D9" s="8"/>
      <c r="E9" s="8"/>
      <c r="F9" s="6"/>
      <c r="G9" s="6"/>
    </row>
    <row r="10">
      <c r="A10" s="9"/>
      <c r="B10" s="9"/>
      <c r="C10" s="9"/>
      <c r="D10" s="8"/>
      <c r="E10" s="8"/>
      <c r="F10" s="6"/>
      <c r="G10" s="6"/>
    </row>
    <row r="11">
      <c r="A11" s="7" t="s">
        <v>83</v>
      </c>
      <c r="B11" s="12">
        <f>(B6+B7+B8+B9)</f>
        <v>96400</v>
      </c>
      <c r="C11" s="9"/>
      <c r="D11" s="8"/>
      <c r="E11" s="8"/>
      <c r="F11" s="6"/>
      <c r="G11" s="6"/>
    </row>
    <row r="12">
      <c r="A12" s="9"/>
      <c r="B12" s="9"/>
      <c r="C12" s="9"/>
      <c r="D12" s="8"/>
      <c r="E12" s="8"/>
      <c r="F12" s="6"/>
      <c r="G12" s="6"/>
    </row>
    <row r="13">
      <c r="A13" s="7" t="s">
        <v>60</v>
      </c>
      <c r="B13" s="7">
        <v>45000.0</v>
      </c>
      <c r="C13" s="9"/>
      <c r="D13" s="8"/>
      <c r="E13" s="8"/>
      <c r="F13" s="6"/>
      <c r="G13" s="6"/>
    </row>
    <row r="14">
      <c r="A14" s="7" t="s">
        <v>84</v>
      </c>
      <c r="B14" s="7">
        <f>3250*6</f>
        <v>19500</v>
      </c>
      <c r="C14" s="9"/>
      <c r="D14" s="8"/>
      <c r="E14" s="8"/>
      <c r="F14" s="6"/>
      <c r="G14" s="6"/>
    </row>
    <row r="15">
      <c r="A15" s="7" t="s">
        <v>85</v>
      </c>
      <c r="B15" s="12">
        <f>(B11-(B13+B14))</f>
        <v>31900</v>
      </c>
      <c r="C15" s="9"/>
      <c r="D15" s="8"/>
      <c r="E15" s="8"/>
      <c r="F15" s="6"/>
      <c r="G15" s="6"/>
    </row>
    <row r="16">
      <c r="A16" s="7" t="s">
        <v>86</v>
      </c>
      <c r="B16" s="9">
        <f>B15*54</f>
        <v>1722600</v>
      </c>
      <c r="C16" s="9"/>
      <c r="D16" s="8"/>
      <c r="E16" s="8"/>
      <c r="F16" s="6"/>
      <c r="G16" s="6"/>
    </row>
    <row r="17">
      <c r="A17" s="1" t="s">
        <v>87</v>
      </c>
      <c r="B17" s="1">
        <v>20563.0</v>
      </c>
    </row>
    <row r="18">
      <c r="A18" s="1" t="s">
        <v>88</v>
      </c>
      <c r="B18" s="2">
        <f>B17*54</f>
        <v>1110402</v>
      </c>
    </row>
  </sheetData>
  <mergeCells count="2">
    <mergeCell ref="A1:C1"/>
    <mergeCell ref="D1:E1"/>
  </mergeCells>
  <drawing r:id="rId1"/>
</worksheet>
</file>