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30" activeTab="3"/>
  </bookViews>
  <sheets>
    <sheet name="Given data" sheetId="1" r:id="rId1"/>
    <sheet name="Zone 6 Belmont" sheetId="2" r:id="rId2"/>
    <sheet name="Zone 3 Overbrook" sheetId="3" r:id="rId3"/>
    <sheet name="REVISED ZONE 6 BELMONT" sheetId="4" r:id="rId4"/>
    <sheet name="REVISED ZONE 3 OVERBROOK" sheetId="5" r:id="rId5"/>
  </sheets>
  <calcPr calcId="162913"/>
</workbook>
</file>

<file path=xl/calcChain.xml><?xml version="1.0" encoding="utf-8"?>
<calcChain xmlns="http://schemas.openxmlformats.org/spreadsheetml/2006/main">
  <c r="K2" i="5" l="1"/>
  <c r="E2" i="5"/>
  <c r="K2" i="4"/>
  <c r="J2" i="4"/>
  <c r="I2" i="4"/>
  <c r="H2" i="4"/>
  <c r="G2" i="4"/>
  <c r="F2" i="4"/>
  <c r="E2" i="4"/>
  <c r="J2" i="5"/>
  <c r="I2" i="5"/>
  <c r="H2" i="5"/>
  <c r="G2" i="5"/>
  <c r="F2" i="5"/>
  <c r="F2" i="3"/>
  <c r="E2" i="3"/>
  <c r="E2" i="2"/>
</calcChain>
</file>

<file path=xl/sharedStrings.xml><?xml version="1.0" encoding="utf-8"?>
<sst xmlns="http://schemas.openxmlformats.org/spreadsheetml/2006/main" count="51" uniqueCount="19">
  <si>
    <t>Schools in West Philadelphia</t>
  </si>
  <si>
    <t xml:space="preserve"> School districts: </t>
  </si>
  <si>
    <t>Zone 6 Belmont</t>
  </si>
  <si>
    <t>Zone 3: Overbrook</t>
  </si>
  <si>
    <t>High Achieving Schools</t>
  </si>
  <si>
    <t>Average Achieving Schools</t>
  </si>
  <si>
    <t>Low Achieving Schools</t>
  </si>
  <si>
    <t># of Students Living in Zone</t>
  </si>
  <si>
    <t>% Attend High Achieving School</t>
  </si>
  <si>
    <t>% Attending Catchment School</t>
  </si>
  <si>
    <t># Attend High Achieving School</t>
  </si>
  <si>
    <t># Attending Catchment School</t>
  </si>
  <si>
    <t>Asian</t>
  </si>
  <si>
    <t>Black</t>
  </si>
  <si>
    <t>Hispanic</t>
  </si>
  <si>
    <t>White</t>
  </si>
  <si>
    <t>Economically Disadvantaged</t>
  </si>
  <si>
    <t xml:space="preserve">Multiracial
</t>
  </si>
  <si>
    <t>Multiracial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</si>
</sst>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/>
    <xf numFmtId="0" fontId="4" fillId="3" borderId="0" xfId="0" applyFont="1" applyFill="1" applyAlignment="1">
      <alignment horizontal="left"/>
    </xf>
    <xf numFmtId="9" fontId="3" fillId="0" borderId="0" xfId="0" applyNumberFormat="1" applyFont="1" applyAlignment="1"/>
    <xf numFmtId="0" fontId="3" fillId="2" borderId="0" xfId="0" applyFont="1" applyFill="1"/>
    <xf numFmtId="0" fontId="2" fillId="0" borderId="0" xfId="0" applyFont="1" applyAlignment="1"/>
    <xf numFmtId="0" fontId="5" fillId="3" borderId="0" xfId="0" applyFont="1" applyFill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6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0" fillId="0" borderId="1" xfId="0" applyFont="1" applyBorder="1" applyAlignment="1"/>
    <xf numFmtId="0" fontId="7" fillId="0" borderId="1" xfId="0" applyFont="1" applyBorder="1" applyAlignment="1"/>
    <xf numFmtId="0" fontId="3" fillId="0" borderId="1" xfId="0" applyFont="1" applyBorder="1" applyAlignment="1">
      <alignment horizontal="center"/>
    </xf>
    <xf numFmtId="2" fontId="0" fillId="0" borderId="1" xfId="0" applyNumberFormat="1" applyFont="1" applyBorder="1" applyAlignment="1"/>
    <xf numFmtId="2" fontId="3" fillId="0" borderId="1" xfId="0" applyNumberFormat="1" applyFont="1" applyBorder="1" applyAlignment="1"/>
    <xf numFmtId="0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Zone 6: Belmont</a:t>
            </a:r>
          </a:p>
        </c:rich>
      </c:tx>
      <c:layout/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9B5-4FDC-9BD1-5A0A42AA00A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'Zone 6 Belmont'!$A$1:$C$1</c:f>
              <c:strCache>
                <c:ptCount val="3"/>
                <c:pt idx="0">
                  <c:v>High Achieving Schools</c:v>
                </c:pt>
                <c:pt idx="1">
                  <c:v>Average Achieving Schools</c:v>
                </c:pt>
                <c:pt idx="2">
                  <c:v>Low Achieving Schools</c:v>
                </c:pt>
              </c:strCache>
            </c:strRef>
          </c:cat>
          <c:val>
            <c:numRef>
              <c:f>'Zone 6 Belmont'!$A$2:$C$2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5-4FDC-9BD1-5A0A42AA0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Bar Chart for comparing number of students and Ethnicity</a:t>
            </a:r>
          </a:p>
        </c:rich>
      </c:tx>
      <c:layout>
        <c:manualLayout>
          <c:xMode val="edge"/>
          <c:yMode val="edge"/>
          <c:x val="0.15145286236377611"/>
          <c:y val="2.1447721179624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515718780435875"/>
          <c:y val="0.18659517426273461"/>
          <c:w val="0.64172777758115029"/>
          <c:h val="0.65637344929739005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'REVISED ZONE 6 BELMONT'!$D$1:$K$1</c:f>
              <c:strCache>
                <c:ptCount val="8"/>
                <c:pt idx="0">
                  <c:v># of Students Living in Zone</c:v>
                </c:pt>
                <c:pt idx="1">
                  <c:v># Attend High Achieving School</c:v>
                </c:pt>
                <c:pt idx="2">
                  <c:v>Asian</c:v>
                </c:pt>
                <c:pt idx="3">
                  <c:v>Black</c:v>
                </c:pt>
                <c:pt idx="4">
                  <c:v>Hispanic</c:v>
                </c:pt>
                <c:pt idx="5">
                  <c:v>White</c:v>
                </c:pt>
                <c:pt idx="6">
                  <c:v>Multiracial
</c:v>
                </c:pt>
                <c:pt idx="7">
                  <c:v>Economically Disadvantaged</c:v>
                </c:pt>
              </c:strCache>
            </c:strRef>
          </c:cat>
          <c:val>
            <c:numRef>
              <c:f>'REVISED ZONE 6 BELMONT'!$D$2:$K$2</c:f>
              <c:numCache>
                <c:formatCode>General</c:formatCode>
                <c:ptCount val="8"/>
                <c:pt idx="0">
                  <c:v>7672</c:v>
                </c:pt>
                <c:pt idx="1">
                  <c:v>920.64</c:v>
                </c:pt>
                <c:pt idx="2" formatCode="0.00">
                  <c:v>0</c:v>
                </c:pt>
                <c:pt idx="3" formatCode="0.00">
                  <c:v>7058.2400000000007</c:v>
                </c:pt>
                <c:pt idx="4" formatCode="0.00">
                  <c:v>230.16</c:v>
                </c:pt>
                <c:pt idx="5" formatCode="0.00">
                  <c:v>76.72</c:v>
                </c:pt>
                <c:pt idx="6" formatCode="0.00">
                  <c:v>230.16</c:v>
                </c:pt>
                <c:pt idx="7" formatCode="0.00">
                  <c:v>5216.96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9-4860-9D6A-A9EEBF04454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'REVISED ZONE 6 BELMONT'!$D$1:$K$1</c:f>
              <c:strCache>
                <c:ptCount val="8"/>
                <c:pt idx="0">
                  <c:v># of Students Living in Zone</c:v>
                </c:pt>
                <c:pt idx="1">
                  <c:v># Attend High Achieving School</c:v>
                </c:pt>
                <c:pt idx="2">
                  <c:v>Asian</c:v>
                </c:pt>
                <c:pt idx="3">
                  <c:v>Black</c:v>
                </c:pt>
                <c:pt idx="4">
                  <c:v>Hispanic</c:v>
                </c:pt>
                <c:pt idx="5">
                  <c:v>White</c:v>
                </c:pt>
                <c:pt idx="6">
                  <c:v>Multiracial
</c:v>
                </c:pt>
                <c:pt idx="7">
                  <c:v>Economically Disadvantaged</c:v>
                </c:pt>
              </c:strCache>
            </c:strRef>
          </c:cat>
          <c:val>
            <c:numRef>
              <c:f>'REVISED ZONE 6 BELMONT'!$D$3:$K$3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1CC9-4860-9D6A-A9EEBF0445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8801839"/>
        <c:axId val="1108805999"/>
      </c:barChart>
      <c:catAx>
        <c:axId val="110880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05999"/>
        <c:crosses val="autoZero"/>
        <c:auto val="1"/>
        <c:lblAlgn val="ctr"/>
        <c:lblOffset val="100"/>
        <c:noMultiLvlLbl val="0"/>
      </c:catAx>
      <c:valAx>
        <c:axId val="110880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Ethicity and Economic Disadvantage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'REVISED ZONE 6 BELMONT'!$F$1:$K$1</c:f>
              <c:strCache>
                <c:ptCount val="6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White</c:v>
                </c:pt>
                <c:pt idx="4">
                  <c:v>Multiracial
</c:v>
                </c:pt>
                <c:pt idx="5">
                  <c:v>Economically Disadvantaged</c:v>
                </c:pt>
              </c:strCache>
            </c:strRef>
          </c:cat>
          <c:val>
            <c:numRef>
              <c:f>'REVISED ZONE 6 BELMONT'!$F$2:$K$2</c:f>
              <c:numCache>
                <c:formatCode>0.00</c:formatCode>
                <c:ptCount val="6"/>
                <c:pt idx="0">
                  <c:v>0</c:v>
                </c:pt>
                <c:pt idx="1">
                  <c:v>7058.2400000000007</c:v>
                </c:pt>
                <c:pt idx="2">
                  <c:v>230.16</c:v>
                </c:pt>
                <c:pt idx="3">
                  <c:v>76.72</c:v>
                </c:pt>
                <c:pt idx="4">
                  <c:v>230.16</c:v>
                </c:pt>
                <c:pt idx="5">
                  <c:v>5216.96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C-4C39-B08E-AF0D13657C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9002511"/>
        <c:axId val="1088997519"/>
        <c:axId val="0"/>
      </c:bar3DChart>
      <c:catAx>
        <c:axId val="108900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97519"/>
        <c:crosses val="autoZero"/>
        <c:auto val="1"/>
        <c:lblAlgn val="ctr"/>
        <c:lblOffset val="100"/>
        <c:noMultiLvlLbl val="0"/>
      </c:catAx>
      <c:valAx>
        <c:axId val="10889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02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'REVISED ZONE 6 BELMONT'!$F$1:$J$1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White</c:v>
                </c:pt>
                <c:pt idx="4">
                  <c:v>Multiracial
</c:v>
                </c:pt>
              </c:strCache>
            </c:strRef>
          </c:cat>
          <c:val>
            <c:numRef>
              <c:f>'REVISED ZONE 6 BELMONT'!$F$2:$J$2</c:f>
              <c:numCache>
                <c:formatCode>0.00</c:formatCode>
                <c:ptCount val="5"/>
                <c:pt idx="0">
                  <c:v>0</c:v>
                </c:pt>
                <c:pt idx="1">
                  <c:v>7058.2400000000007</c:v>
                </c:pt>
                <c:pt idx="2">
                  <c:v>230.16</c:v>
                </c:pt>
                <c:pt idx="3">
                  <c:v>76.72</c:v>
                </c:pt>
                <c:pt idx="4">
                  <c:v>230.16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4316-B355-BD7789A4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8790607"/>
        <c:axId val="1108795599"/>
      </c:barChart>
      <c:catAx>
        <c:axId val="110879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95599"/>
        <c:crosses val="autoZero"/>
        <c:auto val="1"/>
        <c:lblAlgn val="ctr"/>
        <c:lblOffset val="100"/>
        <c:noMultiLvlLbl val="0"/>
      </c:catAx>
      <c:valAx>
        <c:axId val="11087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90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based on Ethnicity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'REVISED ZONE 3 OVERBROOK'!$F$1:$J$1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White</c:v>
                </c:pt>
                <c:pt idx="4">
                  <c:v>Multiracial</c:v>
                </c:pt>
              </c:strCache>
            </c:strRef>
          </c:cat>
          <c:val>
            <c:numRef>
              <c:f>'REVISED ZONE 3 OVERBROOK'!$F$2:$J$2</c:f>
              <c:numCache>
                <c:formatCode>0.00</c:formatCode>
                <c:ptCount val="5"/>
                <c:pt idx="0">
                  <c:v>142.07999999999998</c:v>
                </c:pt>
                <c:pt idx="1">
                  <c:v>4025.6</c:v>
                </c:pt>
                <c:pt idx="2">
                  <c:v>94.72</c:v>
                </c:pt>
                <c:pt idx="3" formatCode="General">
                  <c:v>236.8</c:v>
                </c:pt>
                <c:pt idx="4" formatCode="General">
                  <c:v>189.44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F5A-911A-1E156178191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'REVISED ZONE 3 OVERBROOK'!$F$1:$J$1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White</c:v>
                </c:pt>
                <c:pt idx="4">
                  <c:v>Multiracial</c:v>
                </c:pt>
              </c:strCache>
            </c:strRef>
          </c:cat>
          <c:val>
            <c:numRef>
              <c:f>'REVISED ZONE 3 OVERBROOK'!$F$3:$J$3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711-4F5A-911A-1E15617819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Bar Chart for comparing number of students and Ethnicity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'REVISED ZONE 3 OVERBROOK'!$D$1:$K$1</c:f>
              <c:strCache>
                <c:ptCount val="8"/>
                <c:pt idx="0">
                  <c:v># of Students Living in Zone</c:v>
                </c:pt>
                <c:pt idx="1">
                  <c:v># Attend High Achieving School</c:v>
                </c:pt>
                <c:pt idx="2">
                  <c:v>Asian</c:v>
                </c:pt>
                <c:pt idx="3">
                  <c:v>Black</c:v>
                </c:pt>
                <c:pt idx="4">
                  <c:v>Hispanic</c:v>
                </c:pt>
                <c:pt idx="5">
                  <c:v>White</c:v>
                </c:pt>
                <c:pt idx="6">
                  <c:v>Multiracial</c:v>
                </c:pt>
                <c:pt idx="7">
                  <c:v>Economically Disadvantaged</c:v>
                </c:pt>
              </c:strCache>
            </c:strRef>
          </c:cat>
          <c:val>
            <c:numRef>
              <c:f>'REVISED ZONE 3 OVERBROOK'!$D$2:$K$2</c:f>
              <c:numCache>
                <c:formatCode>General</c:formatCode>
                <c:ptCount val="8"/>
                <c:pt idx="0">
                  <c:v>4736</c:v>
                </c:pt>
                <c:pt idx="1">
                  <c:v>568.31999999999994</c:v>
                </c:pt>
                <c:pt idx="2" formatCode="0.00">
                  <c:v>142.07999999999998</c:v>
                </c:pt>
                <c:pt idx="3" formatCode="0.00">
                  <c:v>4025.6</c:v>
                </c:pt>
                <c:pt idx="4" formatCode="0.00">
                  <c:v>94.72</c:v>
                </c:pt>
                <c:pt idx="5">
                  <c:v>236.8</c:v>
                </c:pt>
                <c:pt idx="6">
                  <c:v>189.44</c:v>
                </c:pt>
                <c:pt idx="7">
                  <c:v>3599.36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6-4957-AF58-68CC1843E1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108784783"/>
        <c:axId val="1108791439"/>
        <c:axId val="0"/>
      </c:bar3DChart>
      <c:catAx>
        <c:axId val="110878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91439"/>
        <c:crosses val="autoZero"/>
        <c:auto val="1"/>
        <c:lblAlgn val="ctr"/>
        <c:lblOffset val="100"/>
        <c:noMultiLvlLbl val="0"/>
      </c:catAx>
      <c:valAx>
        <c:axId val="11087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8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rgbClr val="FFFFFF">
                    <a:lumMod val="8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Economically Disadvantage</a:t>
            </a:r>
            <a:r>
              <a:rPr lang="en-US" baseline="0"/>
              <a:t/>
            </a:r>
            <a:br>
              <a:rPr lang="en-US" baseline="0"/>
            </a:br>
            <a:r>
              <a:rPr lang="en-US" baseline="0"/>
              <a:t>Attending high achieving school </a:t>
            </a:r>
            <a:br>
              <a:rPr lang="en-US" baseline="0"/>
            </a:br>
            <a:r>
              <a:rPr lang="en-US" sz="1400" b="1" i="0" u="none" strike="noStrike" cap="none" baseline="0">
                <a:effectLst/>
              </a:rPr>
              <a:t>Students Living in the zone  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6276333202344567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rgbClr val="FFFFFF">
                  <a:lumMod val="8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9466316710412"/>
          <c:y val="0.24838709677419352"/>
          <c:w val="0.83444422572178478"/>
          <c:h val="0.60349448254452054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'REVISED ZONE 3 OVERBROOK'!$D$1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B-42EC-9320-C243F1AB5D36}"/>
            </c:ext>
          </c:extLst>
        </c:ser>
        <c:ser>
          <c:idx val="2"/>
          <c:order val="1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'REVISED ZONE 3 OVERBROOK'!$D$2</c:f>
              <c:numCache>
                <c:formatCode>General</c:formatCode>
                <c:ptCount val="1"/>
                <c:pt idx="0">
                  <c:v>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B-42EC-9320-C243F1AB5D36}"/>
            </c:ext>
          </c:extLst>
        </c:ser>
        <c:ser>
          <c:idx val="3"/>
          <c:order val="2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'REVISED ZONE 3 OVERBROOK'!$E$1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B-42EC-9320-C243F1AB5D36}"/>
            </c:ext>
          </c:extLst>
        </c:ser>
        <c:ser>
          <c:idx val="4"/>
          <c:order val="3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'REVISED ZONE 3 OVERBROOK'!$E$1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B-42EC-9320-C243F1AB5D36}"/>
            </c:ext>
          </c:extLst>
        </c:ser>
        <c:ser>
          <c:idx val="6"/>
          <c:order val="4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'REVISED ZONE 3 OVERBROOK'!$E$2</c:f>
              <c:numCache>
                <c:formatCode>General</c:formatCode>
                <c:ptCount val="1"/>
                <c:pt idx="0">
                  <c:v>568.31999999999994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1B-42EC-9320-C243F1AB5D36}"/>
            </c:ext>
          </c:extLst>
        </c:ser>
        <c:ser>
          <c:idx val="7"/>
          <c:order val="5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'REVISED ZONE 3 OVERBROOK'!$K$1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1B-42EC-9320-C243F1AB5D36}"/>
            </c:ext>
          </c:extLst>
        </c:ser>
        <c:ser>
          <c:idx val="8"/>
          <c:order val="6"/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'REVISED ZONE 3 OVERBROOK'!$K$1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1B-42EC-9320-C243F1AB5D36}"/>
            </c:ext>
          </c:extLst>
        </c:ser>
        <c:ser>
          <c:idx val="10"/>
          <c:order val="7"/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'REVISED ZONE 3 OVERBROOK'!$K$2</c:f>
              <c:numCache>
                <c:formatCode>General</c:formatCode>
                <c:ptCount val="1"/>
                <c:pt idx="0">
                  <c:v>3599.36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1B-42EC-9320-C243F1AB5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088997935"/>
        <c:axId val="1089002927"/>
      </c:barChart>
      <c:catAx>
        <c:axId val="1088997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 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384259259259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02927"/>
        <c:crosses val="autoZero"/>
        <c:auto val="1"/>
        <c:lblAlgn val="ctr"/>
        <c:lblOffset val="100"/>
        <c:noMultiLvlLbl val="0"/>
      </c:catAx>
      <c:valAx>
        <c:axId val="1089002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9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'REVISED ZONE 3 OVERBROOK'!$F$1:$J$1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White</c:v>
                </c:pt>
                <c:pt idx="4">
                  <c:v>Multiracial</c:v>
                </c:pt>
              </c:strCache>
            </c:strRef>
          </c:cat>
          <c:val>
            <c:numRef>
              <c:f>'REVISED ZONE 3 OVERBROOK'!$F$2:$J$2</c:f>
              <c:numCache>
                <c:formatCode>0.00</c:formatCode>
                <c:ptCount val="5"/>
                <c:pt idx="0">
                  <c:v>142.07999999999998</c:v>
                </c:pt>
                <c:pt idx="1">
                  <c:v>4025.6</c:v>
                </c:pt>
                <c:pt idx="2">
                  <c:v>94.72</c:v>
                </c:pt>
                <c:pt idx="3" formatCode="General">
                  <c:v>236.8</c:v>
                </c:pt>
                <c:pt idx="4" formatCode="General">
                  <c:v>189.44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0-4343-8211-0B10A42A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8787695"/>
        <c:axId val="1108796015"/>
      </c:barChart>
      <c:catAx>
        <c:axId val="11087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96015"/>
        <c:crosses val="autoZero"/>
        <c:auto val="1"/>
        <c:lblAlgn val="ctr"/>
        <c:lblOffset val="100"/>
        <c:noMultiLvlLbl val="0"/>
      </c:catAx>
      <c:valAx>
        <c:axId val="11087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87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Zone 6: Belmont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'Zone 6 Belmont'!$A$1:$C$1</c:f>
              <c:strCache>
                <c:ptCount val="3"/>
                <c:pt idx="0">
                  <c:v>High Achieving Schools</c:v>
                </c:pt>
                <c:pt idx="1">
                  <c:v>Average Achieving Schools</c:v>
                </c:pt>
                <c:pt idx="2">
                  <c:v>Low Achieving Schools</c:v>
                </c:pt>
              </c:strCache>
            </c:strRef>
          </c:cat>
          <c:val>
            <c:numRef>
              <c:f>'Zone 6 Belmont'!$A$2:$C$2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630-4585-8743-40F030FD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901680"/>
        <c:axId val="650970182"/>
      </c:barChart>
      <c:catAx>
        <c:axId val="142090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Schools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0970182"/>
        <c:crosses val="autoZero"/>
        <c:auto val="1"/>
        <c:lblAlgn val="ctr"/>
        <c:lblOffset val="100"/>
        <c:noMultiLvlLbl val="1"/>
      </c:catAx>
      <c:valAx>
        <c:axId val="650970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0901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Zone 3: Overbrook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666-4E4D-8BF6-92960FB48784}"/>
              </c:ext>
            </c:extLst>
          </c:dPt>
          <c:cat>
            <c:strRef>
              <c:f>'Zone 3 Overbrook'!$A$1:$C$1</c:f>
              <c:strCache>
                <c:ptCount val="3"/>
                <c:pt idx="0">
                  <c:v>High Achieving Schools</c:v>
                </c:pt>
                <c:pt idx="1">
                  <c:v>Average Achieving Schools</c:v>
                </c:pt>
                <c:pt idx="2">
                  <c:v>Low Achieving Schools</c:v>
                </c:pt>
              </c:strCache>
            </c:strRef>
          </c:cat>
          <c:val>
            <c:numRef>
              <c:f>'Zone 3 Overbrook'!$A$2:$C$2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6-4E4D-8BF6-92960FB4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Zone 3: Overbrook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63367793669723"/>
          <c:y val="8.6419753086419748E-2"/>
          <c:w val="0.51865823191358851"/>
          <c:h val="0.79228605683548814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'Zone 3 Overbrook'!$D$1:$F$1</c:f>
              <c:strCache>
                <c:ptCount val="3"/>
                <c:pt idx="0">
                  <c:v># of Students Living in Zone</c:v>
                </c:pt>
                <c:pt idx="1">
                  <c:v># Attending Catchment School</c:v>
                </c:pt>
                <c:pt idx="2">
                  <c:v># Attend High Achieving School</c:v>
                </c:pt>
              </c:strCache>
            </c:strRef>
          </c:cat>
          <c:val>
            <c:numRef>
              <c:f>'Zone 3 Overbrook'!$D$2:$F$2</c:f>
              <c:numCache>
                <c:formatCode>General</c:formatCode>
                <c:ptCount val="3"/>
                <c:pt idx="0">
                  <c:v>4736</c:v>
                </c:pt>
                <c:pt idx="1">
                  <c:v>1752.32</c:v>
                </c:pt>
                <c:pt idx="2">
                  <c:v>142.07999999999998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C5-4EA8-BE7C-87EFABD0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622898"/>
        <c:axId val="424158352"/>
      </c:barChart>
      <c:catAx>
        <c:axId val="4826228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Schools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4158352"/>
        <c:crosses val="autoZero"/>
        <c:auto val="1"/>
        <c:lblAlgn val="ctr"/>
        <c:lblOffset val="100"/>
        <c:noMultiLvlLbl val="1"/>
      </c:catAx>
      <c:valAx>
        <c:axId val="4241583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Attendees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2622898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Zone 3: Overbrook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'Zone 3 Overbrook'!$E$1:$F$1</c:f>
              <c:strCache>
                <c:ptCount val="2"/>
                <c:pt idx="0">
                  <c:v># Attending Catchment School</c:v>
                </c:pt>
                <c:pt idx="1">
                  <c:v># Attend High Achieving School</c:v>
                </c:pt>
              </c:strCache>
            </c:strRef>
          </c:cat>
          <c:val>
            <c:numRef>
              <c:f>'Zone 3 Overbrook'!$E$2:$F$2</c:f>
              <c:numCache>
                <c:formatCode>General</c:formatCode>
                <c:ptCount val="2"/>
                <c:pt idx="0">
                  <c:v>1752.32</c:v>
                </c:pt>
                <c:pt idx="1">
                  <c:v>142.07999999999998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3-452C-9112-CA0836046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465683"/>
        <c:axId val="1943482968"/>
      </c:barChart>
      <c:catAx>
        <c:axId val="377465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Schools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3482968"/>
        <c:crosses val="autoZero"/>
        <c:auto val="1"/>
        <c:lblAlgn val="ctr"/>
        <c:lblOffset val="100"/>
        <c:noMultiLvlLbl val="1"/>
      </c:catAx>
      <c:valAx>
        <c:axId val="1943482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Attendees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46568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Zone 3: Overbrook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'Zone 3 Overbrook'!$D$1:$E$1</c:f>
              <c:strCache>
                <c:ptCount val="2"/>
                <c:pt idx="0">
                  <c:v># of Students Living in Zone</c:v>
                </c:pt>
                <c:pt idx="1">
                  <c:v># Attending Catchment School</c:v>
                </c:pt>
              </c:strCache>
            </c:strRef>
          </c:cat>
          <c:val>
            <c:numRef>
              <c:f>'Zone 3 Overbrook'!$D$2:$E$2</c:f>
              <c:numCache>
                <c:formatCode>General</c:formatCode>
                <c:ptCount val="2"/>
                <c:pt idx="0">
                  <c:v>4736</c:v>
                </c:pt>
                <c:pt idx="1">
                  <c:v>1752.32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D3-4A30-A388-ADC1B4B01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154851"/>
        <c:axId val="1253961667"/>
      </c:barChart>
      <c:catAx>
        <c:axId val="1027154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Schools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3961667"/>
        <c:crosses val="autoZero"/>
        <c:auto val="1"/>
        <c:lblAlgn val="ctr"/>
        <c:lblOffset val="100"/>
        <c:noMultiLvlLbl val="1"/>
      </c:catAx>
      <c:valAx>
        <c:axId val="1253961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Attendees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15485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Zone 3: Overbrook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'Zone 3 Overbrook'!$A$1:$C$1</c:f>
              <c:strCache>
                <c:ptCount val="3"/>
                <c:pt idx="0">
                  <c:v>High Achieving Schools</c:v>
                </c:pt>
                <c:pt idx="1">
                  <c:v>Average Achieving Schools</c:v>
                </c:pt>
                <c:pt idx="2">
                  <c:v>Low Achieving Schools</c:v>
                </c:pt>
              </c:strCache>
            </c:strRef>
          </c:cat>
          <c:val>
            <c:numRef>
              <c:f>'Zone 3 Overbrook'!$A$2:$C$2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4F6-43FB-BC1A-CF617045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098474"/>
        <c:axId val="1262373866"/>
      </c:barChart>
      <c:catAx>
        <c:axId val="2099098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Schools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2373866"/>
        <c:crosses val="autoZero"/>
        <c:auto val="1"/>
        <c:lblAlgn val="ctr"/>
        <c:lblOffset val="100"/>
        <c:noMultiLvlLbl val="1"/>
      </c:catAx>
      <c:valAx>
        <c:axId val="1262373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909847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based on Ethnicity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269-4929-A099-90367E6A29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269-4929-A099-90367E6A29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269-4929-A099-90367E6A29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269-4929-A099-90367E6A2974}"/>
              </c:ext>
            </c:extLst>
          </c:dPt>
          <c:dLbls>
            <c:dLbl>
              <c:idx val="0"/>
              <c:layout>
                <c:manualLayout>
                  <c:x val="8.266561679790016E-2"/>
                  <c:y val="4.8210117080074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269-4929-A099-90367E6A2974}"/>
                </c:ext>
              </c:extLst>
            </c:dLbl>
            <c:dLbl>
              <c:idx val="2"/>
              <c:layout>
                <c:manualLayout>
                  <c:x val="2.9346981627296587E-2"/>
                  <c:y val="0.199728395725278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269-4929-A099-90367E6A2974}"/>
                </c:ext>
              </c:extLst>
            </c:dLbl>
            <c:dLbl>
              <c:idx val="3"/>
              <c:layout>
                <c:manualLayout>
                  <c:x val="-1.7836220472440944E-2"/>
                  <c:y val="5.49242607472700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269-4929-A099-90367E6A2974}"/>
                </c:ext>
              </c:extLst>
            </c:dLbl>
            <c:dLbl>
              <c:idx val="4"/>
              <c:layout>
                <c:manualLayout>
                  <c:x val="0.12945259842519685"/>
                  <c:y val="0.24074780754794728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656000000000001"/>
                      <c:h val="0.202502844141069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269-4929-A099-90367E6A297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'REVISED ZONE 6 BELMONT'!$F$1:$J$1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White</c:v>
                </c:pt>
                <c:pt idx="4">
                  <c:v>Multiracial
</c:v>
                </c:pt>
              </c:strCache>
            </c:strRef>
          </c:cat>
          <c:val>
            <c:numRef>
              <c:f>'REVISED ZONE 6 BELMONT'!$F$2:$J$2</c:f>
              <c:numCache>
                <c:formatCode>0.00</c:formatCode>
                <c:ptCount val="5"/>
                <c:pt idx="0">
                  <c:v>0</c:v>
                </c:pt>
                <c:pt idx="1">
                  <c:v>7058.2400000000007</c:v>
                </c:pt>
                <c:pt idx="2">
                  <c:v>230.16</c:v>
                </c:pt>
                <c:pt idx="3">
                  <c:v>76.72</c:v>
                </c:pt>
                <c:pt idx="4">
                  <c:v>230.16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4929-A099-90367E6A297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'REVISED ZONE 6 BELMONT'!$F$1:$J$1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White</c:v>
                </c:pt>
                <c:pt idx="4">
                  <c:v>Multiracial
</c:v>
                </c:pt>
              </c:strCache>
            </c:strRef>
          </c:cat>
          <c:val>
            <c:numRef>
              <c:f>'REVISED ZONE 6 BELMONT'!$F$3:$J$3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269-4929-A099-90367E6A2974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Economically Disadvantage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VS </a:t>
            </a:r>
            <a:br>
              <a:rPr lang="en-US" baseline="0"/>
            </a:br>
            <a:r>
              <a:rPr lang="en-US" baseline="0"/>
              <a:t># of Students Living in the Zone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'REVISED ZONE 6 BELMONT'!$D$1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A-43C0-9760-45F8BF06709E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'REVISED ZONE 6 BELMONT'!$D$3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20A-43C0-9760-45F8BF06709E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'REVISED ZONE 6 BELMONT'!$D$2</c:f>
              <c:numCache>
                <c:formatCode>General</c:formatCode>
                <c:ptCount val="1"/>
                <c:pt idx="0">
                  <c:v>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A-43C0-9760-45F8BF06709E}"/>
            </c:ext>
          </c:extLst>
        </c:ser>
        <c:ser>
          <c:idx val="3"/>
          <c:order val="3"/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'REVISED ZONE 6 BELMONT'!$K$1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A-43C0-9760-45F8BF06709E}"/>
            </c:ext>
          </c:extLst>
        </c:ser>
        <c:ser>
          <c:idx val="4"/>
          <c:order val="4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'REVISED ZONE 6 BELMONT'!$K$2</c:f>
              <c:numCache>
                <c:formatCode>0.00</c:formatCode>
                <c:ptCount val="1"/>
                <c:pt idx="0">
                  <c:v>5216.96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A-43C0-9760-45F8BF06709E}"/>
            </c:ext>
          </c:extLst>
        </c:ser>
        <c:ser>
          <c:idx val="5"/>
          <c:order val="5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'REVISED ZONE 6 BELMONT'!$K$3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20A-43C0-9760-45F8BF06709E}"/>
            </c:ext>
          </c:extLst>
        </c:ser>
        <c:ser>
          <c:idx val="6"/>
          <c:order val="6"/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'REVISED ZONE 6 BELMONT'!$K$3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A20A-43C0-9760-45F8BF0670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71637679"/>
        <c:axId val="1008469391"/>
      </c:barChart>
      <c:catAx>
        <c:axId val="9716376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69391"/>
        <c:crosses val="autoZero"/>
        <c:auto val="1"/>
        <c:lblAlgn val="ctr"/>
        <c:lblOffset val="100"/>
        <c:noMultiLvlLbl val="0"/>
      </c:catAx>
      <c:valAx>
        <c:axId val="1008469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3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190500</xdr:rowOff>
    </xdr:from>
    <xdr:ext cx="4743450" cy="29718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0</xdr:rowOff>
    </xdr:from>
    <xdr:ext cx="4743450" cy="33051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161925</xdr:rowOff>
    </xdr:from>
    <xdr:ext cx="6019800" cy="33147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552450</xdr:colOff>
      <xdr:row>2</xdr:row>
      <xdr:rowOff>161925</xdr:rowOff>
    </xdr:from>
    <xdr:ext cx="9496425" cy="4629150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304800</xdr:colOff>
      <xdr:row>26</xdr:row>
      <xdr:rowOff>123825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0</xdr:rowOff>
    </xdr:from>
    <xdr:ext cx="5791200" cy="3533775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4572000" cy="2819400"/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971550</xdr:colOff>
      <xdr:row>26</xdr:row>
      <xdr:rowOff>95250</xdr:rowOff>
    </xdr:from>
    <xdr:ext cx="5762625" cy="36099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1658600" y="5295900"/>
          <a:ext cx="5762625" cy="36099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142874</xdr:rowOff>
    </xdr:from>
    <xdr:to>
      <xdr:col>2</xdr:col>
      <xdr:colOff>1514475</xdr:colOff>
      <xdr:row>22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19050</xdr:rowOff>
    </xdr:from>
    <xdr:to>
      <xdr:col>2</xdr:col>
      <xdr:colOff>1504949</xdr:colOff>
      <xdr:row>41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252411</xdr:colOff>
      <xdr:row>4</xdr:row>
      <xdr:rowOff>152399</xdr:rowOff>
    </xdr:from>
    <xdr:to>
      <xdr:col>8</xdr:col>
      <xdr:colOff>600075</xdr:colOff>
      <xdr:row>26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271462</xdr:colOff>
      <xdr:row>27</xdr:row>
      <xdr:rowOff>142874</xdr:rowOff>
    </xdr:from>
    <xdr:to>
      <xdr:col>8</xdr:col>
      <xdr:colOff>600075</xdr:colOff>
      <xdr:row>44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9525</xdr:rowOff>
    </xdr:from>
    <xdr:to>
      <xdr:col>2</xdr:col>
      <xdr:colOff>1504949</xdr:colOff>
      <xdr:row>59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</xdr:col>
      <xdr:colOff>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4</xdr:row>
      <xdr:rowOff>0</xdr:rowOff>
    </xdr:from>
    <xdr:to>
      <xdr:col>7</xdr:col>
      <xdr:colOff>400051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52386</xdr:colOff>
      <xdr:row>22</xdr:row>
      <xdr:rowOff>0</xdr:rowOff>
    </xdr:from>
    <xdr:to>
      <xdr:col>3</xdr:col>
      <xdr:colOff>0</xdr:colOff>
      <xdr:row>43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481011</xdr:colOff>
      <xdr:row>21</xdr:row>
      <xdr:rowOff>161924</xdr:rowOff>
    </xdr:from>
    <xdr:to>
      <xdr:col>7</xdr:col>
      <xdr:colOff>390524</xdr:colOff>
      <xdr:row>40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6"/>
  <sheetViews>
    <sheetView workbookViewId="0">
      <selection activeCell="C44" sqref="C44"/>
    </sheetView>
  </sheetViews>
  <sheetFormatPr defaultColWidth="12.5703125" defaultRowHeight="15.75" customHeight="1" x14ac:dyDescent="0.2"/>
  <cols>
    <col min="1" max="1" width="17.85546875" customWidth="1"/>
    <col min="2" max="2" width="20.42578125" customWidth="1"/>
    <col min="3" max="3" width="17.85546875" customWidth="1"/>
    <col min="4" max="4" width="20.85546875" customWidth="1"/>
    <col min="5" max="5" width="25" customWidth="1"/>
    <col min="6" max="6" width="4.28515625" customWidth="1"/>
    <col min="7" max="7" width="17.85546875" customWidth="1"/>
    <col min="8" max="8" width="20.5703125" customWidth="1"/>
    <col min="9" max="9" width="18.140625" customWidth="1"/>
    <col min="10" max="10" width="21.140625" customWidth="1"/>
    <col min="11" max="11" width="24.140625" customWidth="1"/>
    <col min="12" max="12" width="24.28515625" customWidth="1"/>
  </cols>
  <sheetData>
    <row r="1" spans="1:12" ht="21.75" customHeight="1" x14ac:dyDescent="0.25">
      <c r="A1" s="12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2.75" x14ac:dyDescent="0.2">
      <c r="A2" s="10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12.75" x14ac:dyDescent="0.2">
      <c r="A3" s="10" t="s">
        <v>2</v>
      </c>
      <c r="B3" s="11"/>
      <c r="C3" s="11"/>
      <c r="D3" s="11"/>
      <c r="E3" s="11"/>
      <c r="F3" s="1"/>
      <c r="G3" s="10" t="s">
        <v>3</v>
      </c>
      <c r="H3" s="11"/>
      <c r="I3" s="11"/>
      <c r="J3" s="11"/>
      <c r="K3" s="11"/>
    </row>
    <row r="4" spans="1:12" ht="12.75" x14ac:dyDescent="0.2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3"/>
      <c r="G4" s="2" t="s">
        <v>4</v>
      </c>
      <c r="H4" s="2" t="s">
        <v>5</v>
      </c>
      <c r="I4" s="4" t="s">
        <v>6</v>
      </c>
      <c r="J4" s="2" t="s">
        <v>7</v>
      </c>
      <c r="K4" s="2" t="s">
        <v>9</v>
      </c>
      <c r="L4" s="2" t="s">
        <v>8</v>
      </c>
    </row>
    <row r="5" spans="1:12" ht="12.75" x14ac:dyDescent="0.2">
      <c r="A5" s="2">
        <v>1</v>
      </c>
      <c r="B5" s="2">
        <v>6</v>
      </c>
      <c r="C5" s="2">
        <v>10</v>
      </c>
      <c r="D5" s="2">
        <v>7672</v>
      </c>
      <c r="E5" s="5">
        <v>0.12</v>
      </c>
      <c r="F5" s="6"/>
      <c r="G5" s="2">
        <v>0</v>
      </c>
      <c r="H5" s="2">
        <v>4</v>
      </c>
      <c r="I5" s="2">
        <v>7</v>
      </c>
      <c r="J5" s="2">
        <v>4736</v>
      </c>
      <c r="K5" s="5">
        <v>0.37</v>
      </c>
      <c r="L5" s="5">
        <v>0.03</v>
      </c>
    </row>
    <row r="6" spans="1:12" ht="12.75" x14ac:dyDescent="0.2">
      <c r="F6" s="6"/>
    </row>
    <row r="7" spans="1:12" ht="12.75" x14ac:dyDescent="0.2">
      <c r="F7" s="6"/>
    </row>
    <row r="8" spans="1:12" ht="12.75" x14ac:dyDescent="0.2">
      <c r="F8" s="6"/>
    </row>
    <row r="9" spans="1:12" ht="12.75" x14ac:dyDescent="0.2">
      <c r="F9" s="6"/>
    </row>
    <row r="10" spans="1:12" ht="12.75" x14ac:dyDescent="0.2">
      <c r="F10" s="6"/>
    </row>
    <row r="11" spans="1:12" ht="12.75" x14ac:dyDescent="0.2">
      <c r="F11" s="6"/>
    </row>
    <row r="12" spans="1:12" ht="12.75" x14ac:dyDescent="0.2">
      <c r="F12" s="6"/>
    </row>
    <row r="13" spans="1:12" ht="12.75" x14ac:dyDescent="0.2">
      <c r="F13" s="6"/>
    </row>
    <row r="14" spans="1:12" ht="12.75" x14ac:dyDescent="0.2">
      <c r="F14" s="6"/>
    </row>
    <row r="15" spans="1:12" ht="12.75" x14ac:dyDescent="0.2">
      <c r="F15" s="6"/>
    </row>
    <row r="16" spans="1:12" ht="12.75" x14ac:dyDescent="0.2">
      <c r="F16" s="6"/>
    </row>
    <row r="17" spans="6:6" ht="12.75" x14ac:dyDescent="0.2">
      <c r="F17" s="6"/>
    </row>
    <row r="18" spans="6:6" ht="12.75" x14ac:dyDescent="0.2">
      <c r="F18" s="6"/>
    </row>
    <row r="19" spans="6:6" ht="12.75" x14ac:dyDescent="0.2">
      <c r="F19" s="6"/>
    </row>
    <row r="20" spans="6:6" ht="12.75" x14ac:dyDescent="0.2">
      <c r="F20" s="6"/>
    </row>
    <row r="21" spans="6:6" ht="12.75" x14ac:dyDescent="0.2">
      <c r="F21" s="6"/>
    </row>
    <row r="22" spans="6:6" ht="12.75" x14ac:dyDescent="0.2">
      <c r="F22" s="6"/>
    </row>
    <row r="23" spans="6:6" ht="12.75" x14ac:dyDescent="0.2">
      <c r="F23" s="6"/>
    </row>
    <row r="24" spans="6:6" ht="12.75" x14ac:dyDescent="0.2">
      <c r="F24" s="6"/>
    </row>
    <row r="25" spans="6:6" ht="12.75" x14ac:dyDescent="0.2">
      <c r="F25" s="6"/>
    </row>
    <row r="26" spans="6:6" ht="12.75" x14ac:dyDescent="0.2">
      <c r="F26" s="6"/>
    </row>
    <row r="27" spans="6:6" ht="12.75" x14ac:dyDescent="0.2">
      <c r="F27" s="6"/>
    </row>
    <row r="28" spans="6:6" ht="12.75" x14ac:dyDescent="0.2">
      <c r="F28" s="6"/>
    </row>
    <row r="29" spans="6:6" ht="12.75" x14ac:dyDescent="0.2">
      <c r="F29" s="6"/>
    </row>
    <row r="30" spans="6:6" ht="12.75" x14ac:dyDescent="0.2">
      <c r="F30" s="6"/>
    </row>
    <row r="31" spans="6:6" ht="12.75" x14ac:dyDescent="0.2">
      <c r="F31" s="6"/>
    </row>
    <row r="32" spans="6:6" ht="12.75" x14ac:dyDescent="0.2">
      <c r="F32" s="6"/>
    </row>
    <row r="33" spans="6:6" ht="12.75" x14ac:dyDescent="0.2">
      <c r="F33" s="6"/>
    </row>
    <row r="34" spans="6:6" ht="12.75" x14ac:dyDescent="0.2">
      <c r="F34" s="6"/>
    </row>
    <row r="35" spans="6:6" ht="12.75" x14ac:dyDescent="0.2">
      <c r="F35" s="6"/>
    </row>
    <row r="36" spans="6:6" ht="12.75" x14ac:dyDescent="0.2">
      <c r="F36" s="6"/>
    </row>
  </sheetData>
  <mergeCells count="4">
    <mergeCell ref="A3:E3"/>
    <mergeCell ref="G3:K3"/>
    <mergeCell ref="A2:L2"/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1"/>
  <sheetViews>
    <sheetView topLeftCell="A11" workbookViewId="0">
      <selection activeCell="G10" sqref="G10"/>
    </sheetView>
  </sheetViews>
  <sheetFormatPr defaultColWidth="12.5703125" defaultRowHeight="15.75" customHeight="1" x14ac:dyDescent="0.2"/>
  <cols>
    <col min="1" max="1" width="19.85546875" customWidth="1"/>
    <col min="2" max="2" width="22.85546875" customWidth="1"/>
    <col min="3" max="3" width="19.42578125" customWidth="1"/>
    <col min="4" max="4" width="22.85546875" customWidth="1"/>
    <col min="5" max="5" width="25.42578125" customWidth="1"/>
    <col min="6" max="6" width="26" customWidth="1"/>
    <col min="9" max="9" width="14.28515625" customWidth="1"/>
  </cols>
  <sheetData>
    <row r="1" spans="1:6" x14ac:dyDescent="0.2">
      <c r="A1" s="7" t="s">
        <v>4</v>
      </c>
      <c r="B1" s="7" t="s">
        <v>5</v>
      </c>
      <c r="C1" s="7" t="s">
        <v>6</v>
      </c>
      <c r="D1" s="7" t="s">
        <v>7</v>
      </c>
      <c r="E1" s="8" t="s">
        <v>10</v>
      </c>
      <c r="F1" s="7" t="s">
        <v>8</v>
      </c>
    </row>
    <row r="2" spans="1:6" x14ac:dyDescent="0.2">
      <c r="A2" s="2">
        <v>1</v>
      </c>
      <c r="B2" s="2">
        <v>6</v>
      </c>
      <c r="C2" s="2">
        <v>10</v>
      </c>
      <c r="D2" s="2">
        <v>7672</v>
      </c>
      <c r="E2" s="9">
        <f>D2*F2</f>
        <v>920.64</v>
      </c>
      <c r="F2" s="5">
        <v>0.12</v>
      </c>
    </row>
    <row r="20" spans="1:5" x14ac:dyDescent="0.2">
      <c r="E20" s="7"/>
    </row>
    <row r="21" spans="1:5" x14ac:dyDescent="0.2">
      <c r="A2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7"/>
  <sheetViews>
    <sheetView workbookViewId="0">
      <selection activeCell="D26" sqref="D26"/>
    </sheetView>
  </sheetViews>
  <sheetFormatPr defaultColWidth="12.5703125" defaultRowHeight="15.75" customHeight="1" x14ac:dyDescent="0.2"/>
  <cols>
    <col min="1" max="1" width="20" customWidth="1"/>
    <col min="2" max="2" width="22.42578125" customWidth="1"/>
    <col min="3" max="3" width="19.42578125" customWidth="1"/>
    <col min="4" max="4" width="22.42578125" customWidth="1"/>
    <col min="5" max="5" width="24.5703125" customWidth="1"/>
    <col min="6" max="6" width="25.85546875" customWidth="1"/>
    <col min="7" max="7" width="25.5703125" customWidth="1"/>
    <col min="8" max="8" width="26" customWidth="1"/>
  </cols>
  <sheetData>
    <row r="1" spans="1:10" x14ac:dyDescent="0.2">
      <c r="A1" s="7" t="s">
        <v>4</v>
      </c>
      <c r="B1" s="7" t="s">
        <v>5</v>
      </c>
      <c r="C1" s="8" t="s">
        <v>6</v>
      </c>
      <c r="D1" s="7" t="s">
        <v>7</v>
      </c>
      <c r="E1" s="8" t="s">
        <v>11</v>
      </c>
      <c r="F1" s="8" t="s">
        <v>10</v>
      </c>
      <c r="G1" s="7" t="s">
        <v>9</v>
      </c>
      <c r="H1" s="7" t="s">
        <v>8</v>
      </c>
      <c r="I1" s="7"/>
      <c r="J1" s="8"/>
    </row>
    <row r="2" spans="1:10" x14ac:dyDescent="0.2">
      <c r="A2" s="2">
        <v>0</v>
      </c>
      <c r="B2" s="2">
        <v>4</v>
      </c>
      <c r="C2" s="2">
        <v>7</v>
      </c>
      <c r="D2" s="2">
        <v>4736</v>
      </c>
      <c r="E2" s="9">
        <f>D2*G2</f>
        <v>1752.32</v>
      </c>
      <c r="F2" s="9">
        <f>D2*H2</f>
        <v>142.07999999999998</v>
      </c>
      <c r="G2" s="5">
        <v>0.37</v>
      </c>
      <c r="H2" s="5">
        <v>0.03</v>
      </c>
    </row>
    <row r="57" spans="1:2" x14ac:dyDescent="0.2">
      <c r="A57" s="7"/>
      <c r="B5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K35" sqref="K35"/>
    </sheetView>
  </sheetViews>
  <sheetFormatPr defaultRowHeight="12.75" x14ac:dyDescent="0.2"/>
  <cols>
    <col min="1" max="1" width="22.140625" customWidth="1"/>
    <col min="2" max="2" width="26.5703125" customWidth="1"/>
    <col min="3" max="3" width="22.85546875" customWidth="1"/>
    <col min="4" max="4" width="26.28515625" customWidth="1"/>
    <col min="5" max="5" width="29.42578125" customWidth="1"/>
    <col min="6" max="6" width="7.5703125" customWidth="1"/>
    <col min="10" max="10" width="9.5703125" customWidth="1"/>
    <col min="11" max="11" width="26.5703125" customWidth="1"/>
    <col min="12" max="12" width="28.28515625" customWidth="1"/>
  </cols>
  <sheetData>
    <row r="1" spans="1:11" ht="21" customHeight="1" x14ac:dyDescent="0.2">
      <c r="A1" s="14" t="s">
        <v>4</v>
      </c>
      <c r="B1" s="15" t="s">
        <v>5</v>
      </c>
      <c r="C1" s="15" t="s">
        <v>6</v>
      </c>
      <c r="D1" s="15" t="s">
        <v>7</v>
      </c>
      <c r="E1" s="13" t="s">
        <v>10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17</v>
      </c>
      <c r="K1" s="16" t="s">
        <v>16</v>
      </c>
    </row>
    <row r="2" spans="1:11" x14ac:dyDescent="0.2">
      <c r="A2" s="17">
        <v>1</v>
      </c>
      <c r="B2" s="17">
        <v>6</v>
      </c>
      <c r="C2" s="17">
        <v>10</v>
      </c>
      <c r="D2" s="17">
        <v>7672</v>
      </c>
      <c r="E2" s="18">
        <f>D2*0.12</f>
        <v>920.64</v>
      </c>
      <c r="F2" s="22">
        <f>D2*0</f>
        <v>0</v>
      </c>
      <c r="G2" s="22">
        <f>D2*0.92</f>
        <v>7058.2400000000007</v>
      </c>
      <c r="H2" s="22">
        <f>D2*0.03</f>
        <v>230.16</v>
      </c>
      <c r="I2" s="22">
        <f>D2*0.01</f>
        <v>76.72</v>
      </c>
      <c r="J2" s="22">
        <f>D2*0.03</f>
        <v>230.16</v>
      </c>
      <c r="K2" s="22">
        <f>D2*0.68</f>
        <v>5216.96</v>
      </c>
    </row>
    <row r="3" spans="1:1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7" sqref="K27"/>
    </sheetView>
  </sheetViews>
  <sheetFormatPr defaultRowHeight="12.75" x14ac:dyDescent="0.2"/>
  <cols>
    <col min="1" max="1" width="22.28515625" customWidth="1"/>
    <col min="2" max="2" width="25.42578125" customWidth="1"/>
    <col min="3" max="3" width="22" customWidth="1"/>
    <col min="4" max="4" width="26" customWidth="1"/>
    <col min="5" max="5" width="29.42578125" customWidth="1"/>
    <col min="6" max="6" width="8" customWidth="1"/>
    <col min="11" max="11" width="27.140625" customWidth="1"/>
  </cols>
  <sheetData>
    <row r="1" spans="1:11" x14ac:dyDescent="0.2">
      <c r="A1" s="15" t="s">
        <v>4</v>
      </c>
      <c r="B1" s="15" t="s">
        <v>5</v>
      </c>
      <c r="C1" s="13" t="s">
        <v>6</v>
      </c>
      <c r="D1" s="20" t="s">
        <v>7</v>
      </c>
      <c r="E1" s="13" t="s">
        <v>10</v>
      </c>
      <c r="F1" s="16" t="s">
        <v>12</v>
      </c>
      <c r="G1" s="20" t="s">
        <v>13</v>
      </c>
      <c r="H1" s="20" t="s">
        <v>14</v>
      </c>
      <c r="I1" s="16" t="s">
        <v>15</v>
      </c>
      <c r="J1" s="16" t="s">
        <v>18</v>
      </c>
      <c r="K1" s="16" t="s">
        <v>16</v>
      </c>
    </row>
    <row r="2" spans="1:11" x14ac:dyDescent="0.2">
      <c r="A2" s="17">
        <v>0</v>
      </c>
      <c r="B2" s="17">
        <v>4</v>
      </c>
      <c r="C2" s="17">
        <v>7</v>
      </c>
      <c r="D2" s="17">
        <v>4736</v>
      </c>
      <c r="E2" s="21">
        <f>D2*0.12</f>
        <v>568.31999999999994</v>
      </c>
      <c r="F2" s="22">
        <f>(D2*0.03)</f>
        <v>142.07999999999998</v>
      </c>
      <c r="G2" s="23">
        <f>D2*0.85</f>
        <v>4025.6</v>
      </c>
      <c r="H2" s="23">
        <f>D2*0.02</f>
        <v>94.72</v>
      </c>
      <c r="I2" s="24">
        <f>D2*0.05</f>
        <v>236.8</v>
      </c>
      <c r="J2" s="24">
        <f>D2*0.04</f>
        <v>189.44</v>
      </c>
      <c r="K2" s="24">
        <f>D2*0.76</f>
        <v>3599.36</v>
      </c>
    </row>
    <row r="3" spans="1:1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Given data</vt:lpstr>
      <vt:lpstr>Zone 6 Belmont</vt:lpstr>
      <vt:lpstr>Zone 3 Overbrook</vt:lpstr>
      <vt:lpstr>REVISED ZONE 6 BELMONT</vt:lpstr>
      <vt:lpstr>REVISED ZONE 3 OVERBROOK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2023-03-22T06:00:19Z</dcterms:created>
  <dcterms:modified xsi:type="dcterms:W3CDTF">2023-03-22T06:00:19Z</dcterms:modified>
</cp:coreProperties>
</file>